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760" firstSheet="10" activeTab="15"/>
  </bookViews>
  <sheets>
    <sheet name="P-1" sheetId="4" r:id="rId1"/>
    <sheet name="P-2" sheetId="1" r:id="rId2"/>
    <sheet name="P-3" sheetId="9" r:id="rId3"/>
    <sheet name="P-4 " sheetId="21" r:id="rId4"/>
    <sheet name="P-5" sheetId="8" r:id="rId5"/>
    <sheet name="P-6" sheetId="2" r:id="rId6"/>
    <sheet name="P-7" sheetId="10" r:id="rId7"/>
    <sheet name="P-8" sheetId="11" r:id="rId8"/>
    <sheet name="P-8 (Apr'21 - Sep'21)" sheetId="18" r:id="rId9"/>
    <sheet name="P-9" sheetId="12" r:id="rId10"/>
    <sheet name="P-9 (Apr'21- Sep'21)" sheetId="19" r:id="rId11"/>
    <sheet name="P-10" sheetId="14" r:id="rId12"/>
    <sheet name="P-11" sheetId="24" r:id="rId13"/>
    <sheet name="P-12" sheetId="20" r:id="rId14"/>
    <sheet name="P-13(Apr'19- Mar'20)" sheetId="22" r:id="rId15"/>
    <sheet name="P-13 (Apr-Sep-20)" sheetId="23" r:id="rId16"/>
    <sheet name="P-14" sheetId="3" r:id="rId17"/>
    <sheet name="P-15" sheetId="7" r:id="rId18"/>
    <sheet name="P-16" sheetId="17" r:id="rId19"/>
    <sheet name="P-17 " sheetId="15" r:id="rId20"/>
    <sheet name="P-17(APR 20-SEP 20)" sheetId="16" r:id="rId21"/>
  </sheets>
  <definedNames>
    <definedName name="_xlnm._FilterDatabase" localSheetId="12" hidden="1">'P-11'!$A$7:$K$238</definedName>
    <definedName name="_xlnm._FilterDatabase" localSheetId="7" hidden="1">'P-8'!$A$3:$X$441</definedName>
    <definedName name="_xlnm._FilterDatabase" localSheetId="8" hidden="1">'P-8 (Apr''21 - Sep''21)'!$A$3:$W$24</definedName>
    <definedName name="_xlnm._FilterDatabase" localSheetId="9" hidden="1">'P-9'!$A$2:$DX$376</definedName>
    <definedName name="_xlnm._FilterDatabase" localSheetId="10" hidden="1">'P-9 (Apr''21- Sep''21)'!$A$2:$DX$2</definedName>
    <definedName name="_xlnm.Print_Area" localSheetId="0">'P-1'!$A$1:$H$20</definedName>
    <definedName name="_xlnm.Print_Area" localSheetId="11">'P-10'!$A$1:$F$28</definedName>
    <definedName name="_xlnm.Print_Area" localSheetId="12">'P-11'!$A$1:$I$226</definedName>
    <definedName name="_xlnm.Print_Area" localSheetId="13">'P-12'!$A$1:$E$23</definedName>
    <definedName name="_xlnm.Print_Area" localSheetId="15">'P-13 (Apr-Sep-20)'!$A$1:$S$36</definedName>
    <definedName name="_xlnm.Print_Area" localSheetId="14">'P-13(Apr''19- Mar''20)'!$A$1:$S$37</definedName>
    <definedName name="_xlnm.Print_Area" localSheetId="16">'P-14'!$A$1:$F$75</definedName>
    <definedName name="_xlnm.Print_Area" localSheetId="17">'P-15'!$A$1:$H$15</definedName>
    <definedName name="_xlnm.Print_Area" localSheetId="18">'P-16'!$A$1:$E$58</definedName>
    <definedName name="_xlnm.Print_Area" localSheetId="19">'P-17 '!$A$1:$J$266</definedName>
    <definedName name="_xlnm.Print_Area" localSheetId="20">'P-17(APR 20-SEP 20)'!$A$1:$J$146</definedName>
    <definedName name="_xlnm.Print_Area" localSheetId="1">'P-2'!$A$1:$N$19</definedName>
    <definedName name="_xlnm.Print_Area" localSheetId="2">'P-3'!$A$1:$K$8</definedName>
    <definedName name="_xlnm.Print_Area" localSheetId="3">'P-4 '!$A$1:$K$17</definedName>
    <definedName name="_xlnm.Print_Area" localSheetId="4">'P-5'!$A$1:$I$35</definedName>
    <definedName name="_xlnm.Print_Area" localSheetId="5">'P-6'!$A$1:$H$15</definedName>
    <definedName name="_xlnm.Print_Area" localSheetId="6">'P-7'!$A$1:$N$19</definedName>
    <definedName name="_xlnm.Print_Area" localSheetId="7">'P-8'!$A$1:$X$514</definedName>
    <definedName name="_xlnm.Print_Area" localSheetId="8">'P-8 (Apr''21 - Sep''21)'!$A$1:$X$44</definedName>
    <definedName name="_xlnm.Print_Area" localSheetId="9">'P-9'!$A$1:$DY$514</definedName>
    <definedName name="_xlnm.Print_Area" localSheetId="10">'P-9 (Apr''21- Sep''21)'!$A$1:$DY$49</definedName>
    <definedName name="_xlnm.Print_Titles" localSheetId="12">'P-11'!$1:$10</definedName>
    <definedName name="_xlnm.Print_Titles" localSheetId="7">'P-8'!$A:$C,'P-8'!$1:$3</definedName>
    <definedName name="_xlnm.Print_Titles" localSheetId="8">'P-8 (Apr''21 - Sep''21)'!$A:$B,'P-8 (Apr''21 - Sep''21)'!$1:$1</definedName>
    <definedName name="_xlnm.Print_Titles" localSheetId="9">'P-9'!$A:$C,'P-9'!$1:$2</definedName>
    <definedName name="_xlnm.Print_Titles" localSheetId="10">'P-9 (Apr''21- Sep''21)'!$A:$C,'P-9 (Apr''21- Sep''21)'!$1:$4</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36" i="23"/>
  <c r="J36"/>
  <c r="F36"/>
  <c r="R35"/>
  <c r="R36" s="1"/>
  <c r="Q35"/>
  <c r="Q36" s="1"/>
  <c r="O35"/>
  <c r="O36" s="1"/>
  <c r="N35"/>
  <c r="M35"/>
  <c r="K35"/>
  <c r="K36" s="1"/>
  <c r="J35"/>
  <c r="I35"/>
  <c r="I36" s="1"/>
  <c r="H35"/>
  <c r="G35"/>
  <c r="F35"/>
  <c r="E35"/>
  <c r="E36" s="1"/>
  <c r="D35"/>
  <c r="S34"/>
  <c r="P34"/>
  <c r="S33"/>
  <c r="P33"/>
  <c r="S32"/>
  <c r="P32"/>
  <c r="S31"/>
  <c r="S35" s="1"/>
  <c r="P31"/>
  <c r="P35" s="1"/>
  <c r="S30"/>
  <c r="R30"/>
  <c r="Q30"/>
  <c r="O30"/>
  <c r="N30"/>
  <c r="M30"/>
  <c r="K30"/>
  <c r="I30"/>
  <c r="G30"/>
  <c r="F30"/>
  <c r="E30"/>
  <c r="D30"/>
  <c r="S29"/>
  <c r="P29"/>
  <c r="H29"/>
  <c r="S28"/>
  <c r="P28"/>
  <c r="H28"/>
  <c r="S27"/>
  <c r="H27"/>
  <c r="P27" s="1"/>
  <c r="S26"/>
  <c r="P26"/>
  <c r="H26"/>
  <c r="S25"/>
  <c r="P25"/>
  <c r="H25"/>
  <c r="S24"/>
  <c r="P24"/>
  <c r="H24"/>
  <c r="S23"/>
  <c r="H23"/>
  <c r="P23" s="1"/>
  <c r="P30" s="1"/>
  <c r="S22"/>
  <c r="P22"/>
  <c r="H22"/>
  <c r="H30" s="1"/>
  <c r="R21"/>
  <c r="Q21"/>
  <c r="O21"/>
  <c r="L21"/>
  <c r="K21"/>
  <c r="J21"/>
  <c r="I21"/>
  <c r="H21"/>
  <c r="F21"/>
  <c r="E21"/>
  <c r="S20"/>
  <c r="P20"/>
  <c r="D20"/>
  <c r="S19"/>
  <c r="P19"/>
  <c r="S18"/>
  <c r="P18"/>
  <c r="S17"/>
  <c r="P17"/>
  <c r="S16"/>
  <c r="P16"/>
  <c r="N16"/>
  <c r="S15"/>
  <c r="P15"/>
  <c r="S14"/>
  <c r="P14"/>
  <c r="S13"/>
  <c r="P13"/>
  <c r="S12"/>
  <c r="P12"/>
  <c r="S11"/>
  <c r="P11"/>
  <c r="N11"/>
  <c r="S10"/>
  <c r="P10"/>
  <c r="O10"/>
  <c r="N10" s="1"/>
  <c r="N21" s="1"/>
  <c r="M10"/>
  <c r="S9"/>
  <c r="P9"/>
  <c r="G9"/>
  <c r="S8"/>
  <c r="P8"/>
  <c r="K8"/>
  <c r="J8"/>
  <c r="P7"/>
  <c r="P21" s="1"/>
  <c r="M7"/>
  <c r="M21" s="1"/>
  <c r="K7"/>
  <c r="I7"/>
  <c r="G7"/>
  <c r="G21" s="1"/>
  <c r="D7"/>
  <c r="D21" s="1"/>
  <c r="P36" l="1"/>
  <c r="D36"/>
  <c r="H36"/>
  <c r="M36"/>
  <c r="G36"/>
  <c r="N36"/>
  <c r="S7"/>
  <c r="S21" s="1"/>
  <c r="S36" s="1"/>
  <c r="H146" i="16" l="1"/>
  <c r="H145"/>
  <c r="H144"/>
  <c r="H143"/>
  <c r="H142"/>
  <c r="H141"/>
  <c r="H139"/>
  <c r="H138"/>
  <c r="H137"/>
  <c r="H136"/>
  <c r="H135"/>
  <c r="H134"/>
  <c r="H132"/>
  <c r="H131"/>
  <c r="H130"/>
  <c r="H129"/>
  <c r="H128"/>
  <c r="H127"/>
  <c r="H121"/>
  <c r="H122"/>
  <c r="H123"/>
  <c r="H124"/>
  <c r="H125"/>
  <c r="H120"/>
  <c r="H118"/>
  <c r="H117"/>
  <c r="H116"/>
  <c r="H115"/>
  <c r="H114"/>
  <c r="H113"/>
  <c r="H111"/>
  <c r="H110"/>
  <c r="H109"/>
  <c r="H108"/>
  <c r="H107"/>
  <c r="H106"/>
  <c r="H104"/>
  <c r="H103"/>
  <c r="H102"/>
  <c r="H101"/>
  <c r="H100"/>
  <c r="H99"/>
  <c r="H97"/>
  <c r="H96"/>
  <c r="H95"/>
  <c r="H94"/>
  <c r="H93"/>
  <c r="H92"/>
  <c r="H90"/>
  <c r="H89"/>
  <c r="H88"/>
  <c r="H87"/>
  <c r="H86"/>
  <c r="H85"/>
  <c r="H79"/>
  <c r="H80"/>
  <c r="H81"/>
  <c r="H82"/>
  <c r="H83"/>
  <c r="H78"/>
  <c r="H76"/>
  <c r="H75"/>
  <c r="H74"/>
  <c r="H73"/>
  <c r="H72"/>
  <c r="H71"/>
  <c r="H69"/>
  <c r="H68"/>
  <c r="H67"/>
  <c r="H66"/>
  <c r="H65"/>
  <c r="H64"/>
  <c r="H62"/>
  <c r="H61"/>
  <c r="H60"/>
  <c r="H59"/>
  <c r="H58"/>
  <c r="H57"/>
  <c r="H55"/>
  <c r="H54"/>
  <c r="H53"/>
  <c r="H52"/>
  <c r="H51"/>
  <c r="H50"/>
  <c r="H44"/>
  <c r="H45"/>
  <c r="H46"/>
  <c r="H47"/>
  <c r="H48"/>
  <c r="H43"/>
  <c r="H37"/>
  <c r="H38"/>
  <c r="H39"/>
  <c r="H40"/>
  <c r="H41"/>
  <c r="H36"/>
  <c r="H34"/>
  <c r="H33"/>
  <c r="H32"/>
  <c r="H31"/>
  <c r="H30"/>
  <c r="H29"/>
  <c r="H27"/>
  <c r="H26"/>
  <c r="H25"/>
  <c r="H24"/>
  <c r="H23"/>
  <c r="H22"/>
  <c r="H16"/>
  <c r="H17"/>
  <c r="H18"/>
  <c r="H19"/>
  <c r="H20"/>
  <c r="H15"/>
  <c r="J8" i="10"/>
  <c r="J9"/>
  <c r="J10"/>
  <c r="J11"/>
  <c r="J12"/>
  <c r="J7"/>
  <c r="B7" i="17"/>
  <c r="D226" i="24" l="1"/>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7" l="1"/>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2"/>
  <c r="D13"/>
  <c r="D14"/>
  <c r="D15"/>
  <c r="D16"/>
  <c r="D11"/>
  <c r="CX49" i="19"/>
  <c r="AF49"/>
  <c r="DX48"/>
  <c r="DX49" s="1"/>
  <c r="DW48"/>
  <c r="DW49" s="1"/>
  <c r="DV48"/>
  <c r="DV49" s="1"/>
  <c r="DU48"/>
  <c r="DU49" s="1"/>
  <c r="DT48"/>
  <c r="DT49" s="1"/>
  <c r="DS48"/>
  <c r="DS49" s="1"/>
  <c r="DQ48"/>
  <c r="DQ49" s="1"/>
  <c r="DP48"/>
  <c r="DP49" s="1"/>
  <c r="DO48"/>
  <c r="DO49" s="1"/>
  <c r="DN48"/>
  <c r="DN49" s="1"/>
  <c r="DM48"/>
  <c r="DM49" s="1"/>
  <c r="DL48"/>
  <c r="DL49" s="1"/>
  <c r="DJ48"/>
  <c r="DJ49" s="1"/>
  <c r="DI48"/>
  <c r="DI49" s="1"/>
  <c r="DH48"/>
  <c r="DH49" s="1"/>
  <c r="DG48"/>
  <c r="DG49" s="1"/>
  <c r="DF48"/>
  <c r="DF49" s="1"/>
  <c r="DE48"/>
  <c r="DE49" s="1"/>
  <c r="DC48"/>
  <c r="DC49" s="1"/>
  <c r="DB48"/>
  <c r="DB49" s="1"/>
  <c r="DA48"/>
  <c r="DA49" s="1"/>
  <c r="CZ48"/>
  <c r="CZ49" s="1"/>
  <c r="CY48"/>
  <c r="CY49" s="1"/>
  <c r="CX48"/>
  <c r="CV48"/>
  <c r="CV49" s="1"/>
  <c r="CU48"/>
  <c r="CU49" s="1"/>
  <c r="CT48"/>
  <c r="CT49" s="1"/>
  <c r="CS48"/>
  <c r="CS49" s="1"/>
  <c r="CR48"/>
  <c r="CR49" s="1"/>
  <c r="CQ48"/>
  <c r="CQ49" s="1"/>
  <c r="CO48"/>
  <c r="CO49" s="1"/>
  <c r="CN48"/>
  <c r="CN49" s="1"/>
  <c r="CM48"/>
  <c r="CM49" s="1"/>
  <c r="CL48"/>
  <c r="CL49" s="1"/>
  <c r="CK48"/>
  <c r="CK49" s="1"/>
  <c r="CJ48"/>
  <c r="CJ49" s="1"/>
  <c r="CH48"/>
  <c r="CH49" s="1"/>
  <c r="CG48"/>
  <c r="CG49" s="1"/>
  <c r="CF48"/>
  <c r="CF49" s="1"/>
  <c r="CE48"/>
  <c r="CE49" s="1"/>
  <c r="CD48"/>
  <c r="CD49" s="1"/>
  <c r="CC48"/>
  <c r="CC49" s="1"/>
  <c r="CA48"/>
  <c r="CA49" s="1"/>
  <c r="BZ48"/>
  <c r="BZ49" s="1"/>
  <c r="BY48"/>
  <c r="BY49" s="1"/>
  <c r="BX48"/>
  <c r="BX49" s="1"/>
  <c r="BW48"/>
  <c r="BW49" s="1"/>
  <c r="BV48"/>
  <c r="BV49" s="1"/>
  <c r="BT48"/>
  <c r="BT49" s="1"/>
  <c r="BS48"/>
  <c r="BS49" s="1"/>
  <c r="BR48"/>
  <c r="BR49" s="1"/>
  <c r="BQ48"/>
  <c r="BQ49" s="1"/>
  <c r="BP48"/>
  <c r="BP49" s="1"/>
  <c r="BO48"/>
  <c r="BO49" s="1"/>
  <c r="BM48"/>
  <c r="BM49" s="1"/>
  <c r="BL48"/>
  <c r="BL49" s="1"/>
  <c r="BK48"/>
  <c r="BK49" s="1"/>
  <c r="BJ48"/>
  <c r="BJ49" s="1"/>
  <c r="BI48"/>
  <c r="BI49" s="1"/>
  <c r="BH48"/>
  <c r="BH49" s="1"/>
  <c r="BF48"/>
  <c r="BF49" s="1"/>
  <c r="BE48"/>
  <c r="BE49" s="1"/>
  <c r="BD48"/>
  <c r="BD49" s="1"/>
  <c r="BC48"/>
  <c r="BC49" s="1"/>
  <c r="BB48"/>
  <c r="BB49" s="1"/>
  <c r="BA48"/>
  <c r="BA49" s="1"/>
  <c r="AY48"/>
  <c r="AY49" s="1"/>
  <c r="AX48"/>
  <c r="AX49" s="1"/>
  <c r="AW48"/>
  <c r="AW49" s="1"/>
  <c r="AV48"/>
  <c r="AV49" s="1"/>
  <c r="AU48"/>
  <c r="AU49" s="1"/>
  <c r="AT48"/>
  <c r="AT49" s="1"/>
  <c r="AR48"/>
  <c r="AR49" s="1"/>
  <c r="AQ48"/>
  <c r="AQ49" s="1"/>
  <c r="AP48"/>
  <c r="AP49" s="1"/>
  <c r="AO48"/>
  <c r="AO49" s="1"/>
  <c r="AN48"/>
  <c r="AN49" s="1"/>
  <c r="AM48"/>
  <c r="AM49" s="1"/>
  <c r="AK48"/>
  <c r="AK49" s="1"/>
  <c r="AJ48"/>
  <c r="AJ49" s="1"/>
  <c r="AI48"/>
  <c r="AI49" s="1"/>
  <c r="AH48"/>
  <c r="AH49" s="1"/>
  <c r="AG48"/>
  <c r="AG49" s="1"/>
  <c r="AF48"/>
  <c r="AD48"/>
  <c r="AD49" s="1"/>
  <c r="AC48"/>
  <c r="AC49" s="1"/>
  <c r="AB48"/>
  <c r="AB49" s="1"/>
  <c r="AA48"/>
  <c r="AA49" s="1"/>
  <c r="Z48"/>
  <c r="Z49" s="1"/>
  <c r="Y48"/>
  <c r="Y49" s="1"/>
  <c r="W48"/>
  <c r="W49" s="1"/>
  <c r="V48"/>
  <c r="V49" s="1"/>
  <c r="U48"/>
  <c r="U49" s="1"/>
  <c r="T48"/>
  <c r="T49" s="1"/>
  <c r="S48"/>
  <c r="S49" s="1"/>
  <c r="R48"/>
  <c r="R49" s="1"/>
  <c r="P48"/>
  <c r="P49" s="1"/>
  <c r="O48"/>
  <c r="O49" s="1"/>
  <c r="N48"/>
  <c r="N49" s="1"/>
  <c r="M48"/>
  <c r="M49" s="1"/>
  <c r="L48"/>
  <c r="L49" s="1"/>
  <c r="K48"/>
  <c r="K49" s="1"/>
  <c r="I48"/>
  <c r="I49" s="1"/>
  <c r="H48"/>
  <c r="H49" s="1"/>
  <c r="G48"/>
  <c r="G49" s="1"/>
  <c r="F48"/>
  <c r="F49" s="1"/>
  <c r="E48"/>
  <c r="E49" s="1"/>
  <c r="D48"/>
  <c r="D49" s="1"/>
  <c r="DY25"/>
  <c r="DX25"/>
  <c r="DW25"/>
  <c r="DV25"/>
  <c r="DU25"/>
  <c r="DT25"/>
  <c r="DS25"/>
  <c r="DQ25"/>
  <c r="DP25"/>
  <c r="DO25"/>
  <c r="DN25"/>
  <c r="DM25"/>
  <c r="DL25"/>
  <c r="DJ25"/>
  <c r="DI25"/>
  <c r="DH25"/>
  <c r="DG25"/>
  <c r="DF25"/>
  <c r="DE25"/>
  <c r="DC25"/>
  <c r="DB25"/>
  <c r="DA25"/>
  <c r="CZ25"/>
  <c r="CY25"/>
  <c r="CX25"/>
  <c r="CV25"/>
  <c r="CU25"/>
  <c r="CT25"/>
  <c r="CS25"/>
  <c r="CR25"/>
  <c r="CQ25"/>
  <c r="CO25"/>
  <c r="CN25"/>
  <c r="CM25"/>
  <c r="CL25"/>
  <c r="CK25"/>
  <c r="CJ25"/>
  <c r="CH25"/>
  <c r="CG25"/>
  <c r="CF25"/>
  <c r="CE25"/>
  <c r="CD25"/>
  <c r="CC25"/>
  <c r="CA25"/>
  <c r="BZ25"/>
  <c r="BY25"/>
  <c r="BX25"/>
  <c r="BW25"/>
  <c r="BV25"/>
  <c r="BT25"/>
  <c r="BS25"/>
  <c r="BR25"/>
  <c r="BQ25"/>
  <c r="BP25"/>
  <c r="BO25"/>
  <c r="BM25"/>
  <c r="BL25"/>
  <c r="BK25"/>
  <c r="BJ25"/>
  <c r="BI25"/>
  <c r="BH25"/>
  <c r="BF25"/>
  <c r="BE25"/>
  <c r="BD25"/>
  <c r="BC25"/>
  <c r="BB25"/>
  <c r="BA25"/>
  <c r="AY25"/>
  <c r="AX25"/>
  <c r="AW25"/>
  <c r="AV25"/>
  <c r="AU25"/>
  <c r="AT25"/>
  <c r="AR25"/>
  <c r="AQ25"/>
  <c r="AP25"/>
  <c r="AO25"/>
  <c r="AN25"/>
  <c r="AM25"/>
  <c r="AK25"/>
  <c r="AJ25"/>
  <c r="AI25"/>
  <c r="AH25"/>
  <c r="AG25"/>
  <c r="AF25"/>
  <c r="AD25"/>
  <c r="AC25"/>
  <c r="AB25"/>
  <c r="AA25"/>
  <c r="Z25"/>
  <c r="Y25"/>
  <c r="W25"/>
  <c r="V25"/>
  <c r="U25"/>
  <c r="T25"/>
  <c r="S25"/>
  <c r="R25"/>
  <c r="P25"/>
  <c r="O25"/>
  <c r="N25"/>
  <c r="M25"/>
  <c r="L25"/>
  <c r="K25"/>
  <c r="I25"/>
  <c r="H25"/>
  <c r="G25"/>
  <c r="F25"/>
  <c r="E25"/>
  <c r="D25"/>
  <c r="X44" i="18"/>
  <c r="Q44"/>
  <c r="X43"/>
  <c r="Q43"/>
  <c r="X42"/>
  <c r="Q42"/>
  <c r="X41"/>
  <c r="Q41"/>
  <c r="X40"/>
  <c r="Q40"/>
  <c r="X39"/>
  <c r="Q39"/>
  <c r="X38"/>
  <c r="Q38"/>
  <c r="X37"/>
  <c r="Q37"/>
  <c r="X36"/>
  <c r="Q36"/>
  <c r="X35"/>
  <c r="Q35"/>
  <c r="X34"/>
  <c r="Q34"/>
  <c r="X33"/>
  <c r="Q33"/>
  <c r="X32"/>
  <c r="Q32"/>
  <c r="X31"/>
  <c r="Q31"/>
  <c r="X30"/>
  <c r="Q30"/>
  <c r="X29"/>
  <c r="Q29"/>
  <c r="X28"/>
  <c r="Q28"/>
  <c r="X23"/>
  <c r="Q23"/>
  <c r="X22"/>
  <c r="Q22"/>
  <c r="X21"/>
  <c r="Q21"/>
  <c r="X20"/>
  <c r="Q20"/>
  <c r="X19"/>
  <c r="Q19"/>
  <c r="X18"/>
  <c r="Q18"/>
  <c r="X17"/>
  <c r="Q17"/>
  <c r="X16"/>
  <c r="Q16"/>
  <c r="X15"/>
  <c r="Q15"/>
  <c r="X14"/>
  <c r="Q14"/>
  <c r="X13"/>
  <c r="Q13"/>
  <c r="X12"/>
  <c r="Q12"/>
  <c r="X11"/>
  <c r="Q11"/>
  <c r="X10"/>
  <c r="Q10"/>
  <c r="X9"/>
  <c r="Q9"/>
  <c r="X8"/>
  <c r="Q8"/>
  <c r="X7"/>
  <c r="Q7"/>
  <c r="X6"/>
  <c r="Q6"/>
  <c r="X5"/>
  <c r="Q5"/>
  <c r="X514" i="11"/>
  <c r="Q514"/>
  <c r="X513"/>
  <c r="Q513"/>
  <c r="X512"/>
  <c r="Q512"/>
  <c r="X511"/>
  <c r="Q511"/>
  <c r="X510"/>
  <c r="Q510"/>
  <c r="X509"/>
  <c r="Q509"/>
  <c r="X508"/>
  <c r="Q508"/>
  <c r="X507"/>
  <c r="Q507"/>
  <c r="X506"/>
  <c r="Q506"/>
  <c r="X505"/>
  <c r="Q505"/>
  <c r="X504"/>
  <c r="Q504"/>
  <c r="X503"/>
  <c r="Q503"/>
  <c r="X502"/>
  <c r="Q502"/>
  <c r="X501"/>
  <c r="Q501"/>
  <c r="X500"/>
  <c r="Q500"/>
  <c r="X499"/>
  <c r="Q499"/>
  <c r="X498"/>
  <c r="Q498"/>
  <c r="X497"/>
  <c r="Q497"/>
  <c r="X496"/>
  <c r="Q496"/>
  <c r="X495"/>
  <c r="Q495"/>
  <c r="X494"/>
  <c r="Q494"/>
  <c r="X493"/>
  <c r="Q493"/>
  <c r="X492"/>
  <c r="Q492"/>
  <c r="X491"/>
  <c r="Q491"/>
  <c r="X490"/>
  <c r="Q490"/>
  <c r="X489"/>
  <c r="Q489"/>
  <c r="X488"/>
  <c r="Q488"/>
  <c r="X487"/>
  <c r="Q487"/>
  <c r="X486"/>
  <c r="Q486"/>
  <c r="X485"/>
  <c r="Q485"/>
  <c r="X484"/>
  <c r="Q484"/>
  <c r="X483"/>
  <c r="Q483"/>
  <c r="X482"/>
  <c r="Q482"/>
  <c r="X481"/>
  <c r="Q481"/>
  <c r="X480"/>
  <c r="Q480"/>
  <c r="X479"/>
  <c r="Q479"/>
  <c r="X478"/>
  <c r="Q478"/>
  <c r="X477"/>
  <c r="Q477"/>
  <c r="X476"/>
  <c r="Q476"/>
  <c r="X475"/>
  <c r="Q475"/>
  <c r="X474"/>
  <c r="Q474"/>
  <c r="X473"/>
  <c r="Q473"/>
  <c r="X472"/>
  <c r="Q472"/>
  <c r="X471"/>
  <c r="Q471"/>
  <c r="X470"/>
  <c r="Q470"/>
  <c r="X469"/>
  <c r="Q469"/>
  <c r="X468"/>
  <c r="Q468"/>
  <c r="X467"/>
  <c r="Q467"/>
  <c r="X466"/>
  <c r="Q466"/>
  <c r="X465"/>
  <c r="Q465"/>
  <c r="X464"/>
  <c r="Q464"/>
  <c r="X463"/>
  <c r="Q463"/>
  <c r="X462"/>
  <c r="Q462"/>
  <c r="X461"/>
  <c r="Q461"/>
  <c r="X460"/>
  <c r="Q460"/>
  <c r="X459"/>
  <c r="Q459"/>
  <c r="X458"/>
  <c r="Q458"/>
  <c r="X457"/>
  <c r="Q457"/>
  <c r="X456"/>
  <c r="Q456"/>
  <c r="X455"/>
  <c r="Q455"/>
  <c r="X454"/>
  <c r="Q454"/>
  <c r="X453"/>
  <c r="Q453"/>
  <c r="X452"/>
  <c r="Q452"/>
  <c r="X451"/>
  <c r="Q451"/>
  <c r="X450"/>
  <c r="Q450"/>
  <c r="X449"/>
  <c r="Q449"/>
  <c r="X448"/>
  <c r="Q448"/>
  <c r="X447"/>
  <c r="Q447"/>
  <c r="X446"/>
  <c r="Q446"/>
  <c r="X445"/>
  <c r="Q445"/>
  <c r="X444"/>
  <c r="Q444"/>
  <c r="X443"/>
  <c r="Q443"/>
  <c r="X442"/>
  <c r="Q442"/>
  <c r="X441"/>
  <c r="Q441"/>
  <c r="X440"/>
  <c r="Q440"/>
  <c r="X439"/>
  <c r="Q439"/>
  <c r="X438"/>
  <c r="Q438"/>
  <c r="X437"/>
  <c r="Q437"/>
  <c r="X436"/>
  <c r="Q436"/>
  <c r="X435"/>
  <c r="Q435"/>
  <c r="X434"/>
  <c r="Q434"/>
  <c r="X433"/>
  <c r="Q433"/>
  <c r="X432"/>
  <c r="Q432"/>
  <c r="X431"/>
  <c r="Q431"/>
  <c r="X430"/>
  <c r="Q430"/>
  <c r="X429"/>
  <c r="Q429"/>
  <c r="X428"/>
  <c r="Q428"/>
  <c r="X427"/>
  <c r="Q427"/>
  <c r="X426"/>
  <c r="Q426"/>
  <c r="X425"/>
  <c r="Q425"/>
  <c r="X424"/>
  <c r="Q424"/>
  <c r="X423"/>
  <c r="Q423"/>
  <c r="X422"/>
  <c r="Q422"/>
  <c r="X421"/>
  <c r="Q421"/>
  <c r="X420"/>
  <c r="Q420"/>
  <c r="X419"/>
  <c r="Q419"/>
  <c r="X418"/>
  <c r="Q418"/>
  <c r="X417"/>
  <c r="Q417"/>
  <c r="X416"/>
  <c r="Q416"/>
  <c r="X415"/>
  <c r="Q415"/>
  <c r="X414"/>
  <c r="Q414"/>
  <c r="X413"/>
  <c r="Q413"/>
  <c r="X412"/>
  <c r="Q412"/>
  <c r="X411"/>
  <c r="Q411"/>
  <c r="X410"/>
  <c r="Q410"/>
  <c r="X409"/>
  <c r="Q409"/>
  <c r="X408"/>
  <c r="Q408"/>
  <c r="X407"/>
  <c r="Q407"/>
  <c r="X406"/>
  <c r="Q406"/>
  <c r="X405"/>
  <c r="Q405"/>
  <c r="X404"/>
  <c r="Q404"/>
  <c r="X403"/>
  <c r="Q403"/>
  <c r="X402"/>
  <c r="Q402"/>
  <c r="X401"/>
  <c r="Q401"/>
  <c r="X400"/>
  <c r="Q400"/>
  <c r="X399"/>
  <c r="Q399"/>
  <c r="X398"/>
  <c r="Q398"/>
  <c r="X397"/>
  <c r="Q397"/>
  <c r="X396"/>
  <c r="Q396"/>
  <c r="X395"/>
  <c r="Q395"/>
  <c r="X394"/>
  <c r="Q394"/>
  <c r="X393"/>
  <c r="Q393"/>
  <c r="X392"/>
  <c r="Q392"/>
  <c r="X391"/>
  <c r="Q391"/>
  <c r="X390"/>
  <c r="Q390"/>
  <c r="X389"/>
  <c r="Q389"/>
  <c r="X388"/>
  <c r="Q388"/>
  <c r="X387"/>
  <c r="Q387"/>
  <c r="X386"/>
  <c r="Q386"/>
  <c r="X385"/>
  <c r="Q385"/>
  <c r="X384"/>
  <c r="Q384"/>
  <c r="X383"/>
  <c r="Q383"/>
  <c r="X382"/>
  <c r="Q382"/>
  <c r="X381"/>
  <c r="Q381"/>
  <c r="X380"/>
  <c r="Q380"/>
  <c r="X379"/>
  <c r="Q379"/>
  <c r="X378"/>
  <c r="Q378"/>
  <c r="X377"/>
  <c r="Q377"/>
  <c r="X376"/>
  <c r="Q376"/>
  <c r="X375"/>
  <c r="Q375"/>
  <c r="X374"/>
  <c r="Q374"/>
  <c r="X373"/>
  <c r="Q373"/>
  <c r="X372"/>
  <c r="Q372"/>
  <c r="X371"/>
  <c r="Q371"/>
  <c r="X370"/>
  <c r="Q370"/>
  <c r="X369"/>
  <c r="Q369"/>
  <c r="X368"/>
  <c r="Q368"/>
  <c r="X367"/>
  <c r="Q367"/>
  <c r="X366"/>
  <c r="Q366"/>
  <c r="X365"/>
  <c r="Q365"/>
  <c r="X364"/>
  <c r="Q364"/>
  <c r="X363"/>
  <c r="Q363"/>
  <c r="X362"/>
  <c r="Q362"/>
  <c r="X361"/>
  <c r="Q361"/>
  <c r="X360"/>
  <c r="Q360"/>
  <c r="X359"/>
  <c r="Q359"/>
  <c r="X358"/>
  <c r="Q358"/>
  <c r="X357"/>
  <c r="Q357"/>
  <c r="X356"/>
  <c r="Q356"/>
  <c r="X355"/>
  <c r="Q355"/>
  <c r="X354"/>
  <c r="Q354"/>
  <c r="X353"/>
  <c r="Q353"/>
  <c r="X352"/>
  <c r="Q352"/>
  <c r="X351"/>
  <c r="Q351"/>
  <c r="X350"/>
  <c r="Q350"/>
  <c r="X349"/>
  <c r="Q349"/>
  <c r="X348"/>
  <c r="Q348"/>
  <c r="X347"/>
  <c r="Q347"/>
  <c r="X346"/>
  <c r="Q346"/>
  <c r="X345"/>
  <c r="Q345"/>
  <c r="X344"/>
  <c r="Q344"/>
  <c r="X343"/>
  <c r="Q343"/>
  <c r="X342"/>
  <c r="Q342"/>
  <c r="X341"/>
  <c r="Q341"/>
  <c r="X340"/>
  <c r="Q340"/>
  <c r="X339"/>
  <c r="Q339"/>
  <c r="X338"/>
  <c r="Q338"/>
  <c r="X337"/>
  <c r="Q337"/>
  <c r="X336"/>
  <c r="Q336"/>
  <c r="X335"/>
  <c r="Q335"/>
  <c r="X334"/>
  <c r="Q334"/>
  <c r="X333"/>
  <c r="Q333"/>
  <c r="X332"/>
  <c r="Q332"/>
  <c r="X331"/>
  <c r="Q331"/>
  <c r="X330"/>
  <c r="Q330"/>
  <c r="X329"/>
  <c r="Q329"/>
  <c r="X328"/>
  <c r="Q328"/>
  <c r="X327"/>
  <c r="Q327"/>
  <c r="X326"/>
  <c r="Q326"/>
  <c r="X325"/>
  <c r="Q325"/>
  <c r="X324"/>
  <c r="Q324"/>
  <c r="X323"/>
  <c r="Q323"/>
  <c r="X322"/>
  <c r="Q322"/>
  <c r="X321"/>
  <c r="Q321"/>
  <c r="X320"/>
  <c r="Q320"/>
  <c r="X319"/>
  <c r="Q319"/>
  <c r="X318"/>
  <c r="Q318"/>
  <c r="X317"/>
  <c r="Q317"/>
  <c r="X316"/>
  <c r="Q316"/>
  <c r="X315"/>
  <c r="Q315"/>
  <c r="X314"/>
  <c r="Q314"/>
  <c r="X313"/>
  <c r="Q313"/>
  <c r="X312"/>
  <c r="Q312"/>
  <c r="X311"/>
  <c r="Q311"/>
  <c r="X310"/>
  <c r="Q310"/>
  <c r="X309"/>
  <c r="Q309"/>
  <c r="X308"/>
  <c r="Q308"/>
  <c r="X307"/>
  <c r="Q307"/>
  <c r="X306"/>
  <c r="Q306"/>
  <c r="X305"/>
  <c r="Q305"/>
  <c r="X304"/>
  <c r="Q304"/>
  <c r="X303"/>
  <c r="Q303"/>
  <c r="X302"/>
  <c r="Q302"/>
  <c r="X301"/>
  <c r="Q301"/>
  <c r="X300"/>
  <c r="Q300"/>
  <c r="X299"/>
  <c r="Q299"/>
  <c r="X298"/>
  <c r="Q298"/>
  <c r="X297"/>
  <c r="Q297"/>
  <c r="X296"/>
  <c r="Q296"/>
  <c r="X295"/>
  <c r="Q295"/>
  <c r="X294"/>
  <c r="Q294"/>
  <c r="X293"/>
  <c r="Q293"/>
  <c r="X292"/>
  <c r="Q292"/>
  <c r="X291"/>
  <c r="Q291"/>
  <c r="X290"/>
  <c r="Q290"/>
  <c r="X289"/>
  <c r="Q289"/>
  <c r="X288"/>
  <c r="Q288"/>
  <c r="X287"/>
  <c r="Q287"/>
  <c r="X286"/>
  <c r="Q286"/>
  <c r="X285"/>
  <c r="Q285"/>
  <c r="X284"/>
  <c r="Q284"/>
  <c r="X283"/>
  <c r="Q283"/>
  <c r="X282"/>
  <c r="Q282"/>
  <c r="X281"/>
  <c r="Q281"/>
  <c r="X280"/>
  <c r="Q280"/>
  <c r="X279"/>
  <c r="Q279"/>
  <c r="X278"/>
  <c r="Q278"/>
  <c r="X277"/>
  <c r="Q277"/>
  <c r="X276"/>
  <c r="Q276"/>
  <c r="X275"/>
  <c r="Q275"/>
  <c r="X274"/>
  <c r="Q274"/>
  <c r="X273"/>
  <c r="Q273"/>
  <c r="X272"/>
  <c r="Q272"/>
  <c r="X271"/>
  <c r="Q271"/>
  <c r="X270"/>
  <c r="Q270"/>
  <c r="X269"/>
  <c r="Q269"/>
  <c r="X268"/>
  <c r="Q268"/>
  <c r="X267"/>
  <c r="Q267"/>
  <c r="X266"/>
  <c r="Q266"/>
  <c r="X265"/>
  <c r="Q265"/>
  <c r="X264"/>
  <c r="Q264"/>
  <c r="X263"/>
  <c r="Q263"/>
  <c r="X262"/>
  <c r="Q262"/>
  <c r="X261"/>
  <c r="Q261"/>
  <c r="X260"/>
  <c r="Q260"/>
  <c r="X259"/>
  <c r="Q259"/>
  <c r="X258"/>
  <c r="Q258"/>
  <c r="X257"/>
  <c r="Q257"/>
  <c r="X256"/>
  <c r="Q256"/>
  <c r="X255"/>
  <c r="Q255"/>
  <c r="X254"/>
  <c r="Q254"/>
  <c r="X253"/>
  <c r="Q253"/>
  <c r="X252"/>
  <c r="Q252"/>
  <c r="X251"/>
  <c r="Q251"/>
  <c r="X250"/>
  <c r="Q250"/>
  <c r="X249"/>
  <c r="Q249"/>
  <c r="X248"/>
  <c r="Q248"/>
  <c r="X247"/>
  <c r="Q247"/>
  <c r="X246"/>
  <c r="Q246"/>
  <c r="X245"/>
  <c r="Q245"/>
  <c r="X244"/>
  <c r="Q244"/>
  <c r="X243"/>
  <c r="Q243"/>
  <c r="X242"/>
  <c r="Q242"/>
  <c r="X241"/>
  <c r="Q241"/>
  <c r="X240"/>
  <c r="Q240"/>
  <c r="X239"/>
  <c r="Q239"/>
  <c r="X238"/>
  <c r="Q238"/>
  <c r="X237"/>
  <c r="Q237"/>
  <c r="X236"/>
  <c r="Q236"/>
  <c r="X235"/>
  <c r="Q235"/>
  <c r="X234"/>
  <c r="Q234"/>
  <c r="X233"/>
  <c r="Q233"/>
  <c r="X232"/>
  <c r="Q232"/>
  <c r="X231"/>
  <c r="Q231"/>
  <c r="X230"/>
  <c r="Q230"/>
  <c r="X229"/>
  <c r="Q229"/>
  <c r="X228"/>
  <c r="Q228"/>
  <c r="X227"/>
  <c r="Q227"/>
  <c r="X226"/>
  <c r="Q226"/>
  <c r="X225"/>
  <c r="Q225"/>
  <c r="X224"/>
  <c r="Q224"/>
  <c r="X223"/>
  <c r="Q223"/>
  <c r="X222"/>
  <c r="Q222"/>
  <c r="X221"/>
  <c r="Q221"/>
  <c r="X220"/>
  <c r="Q220"/>
  <c r="X219"/>
  <c r="Q219"/>
  <c r="X218"/>
  <c r="Q218"/>
  <c r="X217"/>
  <c r="Q217"/>
  <c r="X216"/>
  <c r="Q216"/>
  <c r="X215"/>
  <c r="Q215"/>
  <c r="X214"/>
  <c r="Q214"/>
  <c r="X213"/>
  <c r="Q213"/>
  <c r="X212"/>
  <c r="Q212"/>
  <c r="X211"/>
  <c r="Q211"/>
  <c r="X210"/>
  <c r="Q210"/>
  <c r="X209"/>
  <c r="Q209"/>
  <c r="X208"/>
  <c r="Q208"/>
  <c r="X207"/>
  <c r="Q207"/>
  <c r="X206"/>
  <c r="Q206"/>
  <c r="X205"/>
  <c r="Q205"/>
  <c r="X204"/>
  <c r="Q204"/>
  <c r="X203"/>
  <c r="Q203"/>
  <c r="X202"/>
  <c r="Q202"/>
  <c r="X201"/>
  <c r="Q201"/>
  <c r="X200"/>
  <c r="Q200"/>
  <c r="X199"/>
  <c r="Q199"/>
  <c r="X198"/>
  <c r="Q198"/>
  <c r="X197"/>
  <c r="Q197"/>
  <c r="X196"/>
  <c r="Q196"/>
  <c r="X195"/>
  <c r="Q195"/>
  <c r="X194"/>
  <c r="Q194"/>
  <c r="X193"/>
  <c r="Q193"/>
  <c r="X192"/>
  <c r="Q192"/>
  <c r="X191"/>
  <c r="Q191"/>
  <c r="X190"/>
  <c r="Q190"/>
  <c r="X189"/>
  <c r="Q189"/>
  <c r="X188"/>
  <c r="Q188"/>
  <c r="X187"/>
  <c r="Q187"/>
  <c r="X186"/>
  <c r="Q186"/>
  <c r="X185"/>
  <c r="Q185"/>
  <c r="X184"/>
  <c r="Q184"/>
  <c r="X183"/>
  <c r="Q183"/>
  <c r="X182"/>
  <c r="Q182"/>
  <c r="X181"/>
  <c r="Q181"/>
  <c r="X180"/>
  <c r="Q180"/>
  <c r="X179"/>
  <c r="Q179"/>
  <c r="X178"/>
  <c r="Q178"/>
  <c r="X177"/>
  <c r="Q177"/>
  <c r="X176"/>
  <c r="Q176"/>
  <c r="X175"/>
  <c r="Q175"/>
  <c r="X174"/>
  <c r="Q174"/>
  <c r="X173"/>
  <c r="Q173"/>
  <c r="X172"/>
  <c r="Q172"/>
  <c r="X171"/>
  <c r="Q171"/>
  <c r="X170"/>
  <c r="Q170"/>
  <c r="X169"/>
  <c r="Q169"/>
  <c r="X168"/>
  <c r="Q168"/>
  <c r="X167"/>
  <c r="Q167"/>
  <c r="X166"/>
  <c r="Q166"/>
  <c r="X165"/>
  <c r="Q165"/>
  <c r="X164"/>
  <c r="Q164"/>
  <c r="X163"/>
  <c r="Q163"/>
  <c r="X162"/>
  <c r="Q162"/>
  <c r="X161"/>
  <c r="Q161"/>
  <c r="X160"/>
  <c r="Q160"/>
  <c r="X159"/>
  <c r="Q159"/>
  <c r="X158"/>
  <c r="Q158"/>
  <c r="X157"/>
  <c r="Q157"/>
  <c r="X156"/>
  <c r="Q156"/>
  <c r="X155"/>
  <c r="Q155"/>
  <c r="X154"/>
  <c r="Q154"/>
  <c r="X153"/>
  <c r="Q153"/>
  <c r="X152"/>
  <c r="Q152"/>
  <c r="X151"/>
  <c r="Q151"/>
  <c r="X150"/>
  <c r="Q150"/>
  <c r="X149"/>
  <c r="Q149"/>
  <c r="X148"/>
  <c r="Q148"/>
  <c r="X147"/>
  <c r="Q147"/>
  <c r="X146"/>
  <c r="Q146"/>
  <c r="X145"/>
  <c r="Q145"/>
  <c r="X144"/>
  <c r="Q144"/>
  <c r="X143"/>
  <c r="Q143"/>
  <c r="X142"/>
  <c r="Q142"/>
  <c r="X141"/>
  <c r="Q141"/>
  <c r="X140"/>
  <c r="Q140"/>
  <c r="X139"/>
  <c r="Q139"/>
  <c r="X138"/>
  <c r="Q138"/>
  <c r="X137"/>
  <c r="Q137"/>
  <c r="X136"/>
  <c r="Q136"/>
  <c r="X135"/>
  <c r="Q135"/>
  <c r="X134"/>
  <c r="Q134"/>
  <c r="X133"/>
  <c r="Q133"/>
  <c r="X132"/>
  <c r="Q132"/>
  <c r="X131"/>
  <c r="Q131"/>
  <c r="X130"/>
  <c r="Q130"/>
  <c r="X129"/>
  <c r="Q129"/>
  <c r="X128"/>
  <c r="Q128"/>
  <c r="X127"/>
  <c r="Q127"/>
  <c r="X126"/>
  <c r="Q126"/>
  <c r="X125"/>
  <c r="Q125"/>
  <c r="X124"/>
  <c r="Q124"/>
  <c r="X123"/>
  <c r="Q123"/>
  <c r="X122"/>
  <c r="Q122"/>
  <c r="X121"/>
  <c r="Q121"/>
  <c r="X120"/>
  <c r="Q120"/>
  <c r="X119"/>
  <c r="Q119"/>
  <c r="X118"/>
  <c r="Q118"/>
  <c r="X117"/>
  <c r="Q117"/>
  <c r="X116"/>
  <c r="Q116"/>
  <c r="X115"/>
  <c r="Q115"/>
  <c r="X114"/>
  <c r="Q114"/>
  <c r="X113"/>
  <c r="Q113"/>
  <c r="X112"/>
  <c r="Q112"/>
  <c r="X111"/>
  <c r="Q111"/>
  <c r="X110"/>
  <c r="Q110"/>
  <c r="X109"/>
  <c r="Q109"/>
  <c r="X108"/>
  <c r="Q108"/>
  <c r="X107"/>
  <c r="Q107"/>
  <c r="X106"/>
  <c r="Q106"/>
  <c r="X105"/>
  <c r="Q105"/>
  <c r="X104"/>
  <c r="Q104"/>
  <c r="X103"/>
  <c r="Q103"/>
  <c r="X102"/>
  <c r="Q102"/>
  <c r="X101"/>
  <c r="Q101"/>
  <c r="X100"/>
  <c r="Q100"/>
  <c r="X99"/>
  <c r="Q99"/>
  <c r="X98"/>
  <c r="Q98"/>
  <c r="X97"/>
  <c r="Q97"/>
  <c r="X96"/>
  <c r="Q96"/>
  <c r="X95"/>
  <c r="Q95"/>
  <c r="X94"/>
  <c r="Q94"/>
  <c r="X93"/>
  <c r="Q93"/>
  <c r="X92"/>
  <c r="Q92"/>
  <c r="X91"/>
  <c r="Q91"/>
  <c r="X90"/>
  <c r="Q90"/>
  <c r="X89"/>
  <c r="Q89"/>
  <c r="X88"/>
  <c r="Q88"/>
  <c r="X87"/>
  <c r="Q87"/>
  <c r="X86"/>
  <c r="Q86"/>
  <c r="X85"/>
  <c r="Q85"/>
  <c r="X84"/>
  <c r="Q84"/>
  <c r="X83"/>
  <c r="Q83"/>
  <c r="X82"/>
  <c r="Q82"/>
  <c r="X81"/>
  <c r="Q81"/>
  <c r="X80"/>
  <c r="Q80"/>
  <c r="X79"/>
  <c r="Q79"/>
  <c r="X78"/>
  <c r="Q78"/>
  <c r="X77"/>
  <c r="Q77"/>
  <c r="X76"/>
  <c r="Q76"/>
  <c r="X75"/>
  <c r="Q75"/>
  <c r="X74"/>
  <c r="Q74"/>
  <c r="X73"/>
  <c r="Q73"/>
  <c r="X72"/>
  <c r="Q72"/>
  <c r="X71"/>
  <c r="Q71"/>
  <c r="X70"/>
  <c r="Q70"/>
  <c r="X69"/>
  <c r="Q69"/>
  <c r="X68"/>
  <c r="Q68"/>
  <c r="X67"/>
  <c r="Q67"/>
  <c r="X66"/>
  <c r="Q66"/>
  <c r="X65"/>
  <c r="Q65"/>
  <c r="X64"/>
  <c r="Q64"/>
  <c r="X63"/>
  <c r="Q63"/>
  <c r="X62"/>
  <c r="Q62"/>
  <c r="X61"/>
  <c r="Q61"/>
  <c r="X60"/>
  <c r="Q60"/>
  <c r="X59"/>
  <c r="Q59"/>
  <c r="X58"/>
  <c r="Q58"/>
  <c r="X57"/>
  <c r="Q57"/>
  <c r="X56"/>
  <c r="Q56"/>
  <c r="X55"/>
  <c r="Q55"/>
  <c r="X54"/>
  <c r="Q54"/>
  <c r="X53"/>
  <c r="Q53"/>
  <c r="X52"/>
  <c r="Q52"/>
  <c r="X51"/>
  <c r="Q51"/>
  <c r="X50"/>
  <c r="Q50"/>
  <c r="X49"/>
  <c r="Q49"/>
  <c r="X48"/>
  <c r="Q48"/>
  <c r="X47"/>
  <c r="Q47"/>
  <c r="X46"/>
  <c r="Q46"/>
  <c r="X45"/>
  <c r="Q45"/>
  <c r="X44"/>
  <c r="Q44"/>
  <c r="X43"/>
  <c r="Q43"/>
  <c r="X42"/>
  <c r="Q42"/>
  <c r="X41"/>
  <c r="Q41"/>
  <c r="X40"/>
  <c r="Q40"/>
  <c r="X39"/>
  <c r="Q39"/>
  <c r="X38"/>
  <c r="Q38"/>
  <c r="X37"/>
  <c r="Q37"/>
  <c r="X36"/>
  <c r="Q36"/>
  <c r="X35"/>
  <c r="Q35"/>
  <c r="X34"/>
  <c r="Q34"/>
  <c r="X33"/>
  <c r="Q33"/>
  <c r="X32"/>
  <c r="Q32"/>
  <c r="X31"/>
  <c r="Q31"/>
  <c r="X30"/>
  <c r="Q30"/>
  <c r="X29"/>
  <c r="Q29"/>
  <c r="X28"/>
  <c r="Q28"/>
  <c r="X27"/>
  <c r="Q27"/>
  <c r="X26"/>
  <c r="Q26"/>
  <c r="X25"/>
  <c r="Q25"/>
  <c r="X24"/>
  <c r="Q24"/>
  <c r="X23"/>
  <c r="Q23"/>
  <c r="X22"/>
  <c r="Q22"/>
  <c r="X21"/>
  <c r="Q21"/>
  <c r="X20"/>
  <c r="Q20"/>
  <c r="X19"/>
  <c r="Q19"/>
  <c r="X18"/>
  <c r="Q18"/>
  <c r="X17"/>
  <c r="Q17"/>
  <c r="X16"/>
  <c r="Q16"/>
  <c r="X15"/>
  <c r="Q15"/>
  <c r="X14"/>
  <c r="Q14"/>
  <c r="X13"/>
  <c r="Q13"/>
  <c r="X12"/>
  <c r="Q12"/>
  <c r="X11"/>
  <c r="Q11"/>
  <c r="X10"/>
  <c r="Q10"/>
  <c r="X9"/>
  <c r="Q9"/>
  <c r="X8"/>
  <c r="Q8"/>
  <c r="X7"/>
  <c r="Q7"/>
  <c r="X6"/>
  <c r="Q6"/>
  <c r="X5"/>
  <c r="Q5"/>
  <c r="G82" i="16" l="1"/>
  <c r="I82"/>
  <c r="I7" i="9" l="1"/>
  <c r="H7"/>
  <c r="C15" i="15" l="1"/>
  <c r="D15"/>
  <c r="E15"/>
  <c r="F15"/>
  <c r="C16"/>
  <c r="D16"/>
  <c r="E16"/>
  <c r="F16"/>
  <c r="C17"/>
  <c r="D17"/>
  <c r="E17"/>
  <c r="F17"/>
  <c r="C18"/>
  <c r="D18"/>
  <c r="E18"/>
  <c r="F18"/>
  <c r="C19"/>
  <c r="D19"/>
  <c r="E19"/>
  <c r="F19"/>
  <c r="D14"/>
  <c r="E14"/>
  <c r="F14"/>
  <c r="I83" i="16"/>
  <c r="J83"/>
  <c r="I29"/>
  <c r="J29"/>
  <c r="J146"/>
  <c r="I146"/>
  <c r="J145"/>
  <c r="I145"/>
  <c r="J144"/>
  <c r="I144"/>
  <c r="J143"/>
  <c r="I143"/>
  <c r="J142"/>
  <c r="I142"/>
  <c r="J141"/>
  <c r="I141"/>
  <c r="J139"/>
  <c r="I139"/>
  <c r="J138"/>
  <c r="I138"/>
  <c r="J137"/>
  <c r="I137"/>
  <c r="J136"/>
  <c r="I136"/>
  <c r="J135"/>
  <c r="I135"/>
  <c r="J134"/>
  <c r="I134"/>
  <c r="J132"/>
  <c r="I132"/>
  <c r="J131"/>
  <c r="I131"/>
  <c r="J130"/>
  <c r="I130"/>
  <c r="J129"/>
  <c r="I129"/>
  <c r="J128"/>
  <c r="I128"/>
  <c r="J127"/>
  <c r="I127"/>
  <c r="J125"/>
  <c r="I125"/>
  <c r="J124"/>
  <c r="I124"/>
  <c r="J123"/>
  <c r="I123"/>
  <c r="J122"/>
  <c r="I122"/>
  <c r="J121"/>
  <c r="I121"/>
  <c r="J120"/>
  <c r="I120"/>
  <c r="J118"/>
  <c r="I118"/>
  <c r="J117"/>
  <c r="I117"/>
  <c r="J116"/>
  <c r="I116"/>
  <c r="J115"/>
  <c r="I115"/>
  <c r="J114"/>
  <c r="I114"/>
  <c r="J113"/>
  <c r="I113"/>
  <c r="J111"/>
  <c r="I111"/>
  <c r="J110"/>
  <c r="I110"/>
  <c r="J109"/>
  <c r="I109"/>
  <c r="J108"/>
  <c r="I108"/>
  <c r="J107"/>
  <c r="I107"/>
  <c r="J106"/>
  <c r="I106"/>
  <c r="J104"/>
  <c r="I104"/>
  <c r="J103"/>
  <c r="I103"/>
  <c r="J102"/>
  <c r="I102"/>
  <c r="J101"/>
  <c r="I101"/>
  <c r="J100"/>
  <c r="I100"/>
  <c r="J99"/>
  <c r="I99"/>
  <c r="J97"/>
  <c r="I97"/>
  <c r="J96"/>
  <c r="I96"/>
  <c r="J95"/>
  <c r="I95"/>
  <c r="J94"/>
  <c r="I94"/>
  <c r="J93"/>
  <c r="I93"/>
  <c r="J92"/>
  <c r="I92"/>
  <c r="J90"/>
  <c r="I90"/>
  <c r="J89"/>
  <c r="I89"/>
  <c r="J88"/>
  <c r="I88"/>
  <c r="J87"/>
  <c r="I87"/>
  <c r="J86"/>
  <c r="I86"/>
  <c r="J85"/>
  <c r="I85"/>
  <c r="J82"/>
  <c r="J81"/>
  <c r="I81"/>
  <c r="J80"/>
  <c r="I80"/>
  <c r="J79"/>
  <c r="I79"/>
  <c r="J78"/>
  <c r="I78"/>
  <c r="J76"/>
  <c r="I76"/>
  <c r="J75"/>
  <c r="I75"/>
  <c r="J74"/>
  <c r="I74"/>
  <c r="J73"/>
  <c r="I73"/>
  <c r="J72"/>
  <c r="I72"/>
  <c r="J71"/>
  <c r="I71"/>
  <c r="J69"/>
  <c r="I69"/>
  <c r="J68"/>
  <c r="I68"/>
  <c r="J67"/>
  <c r="I67"/>
  <c r="J66"/>
  <c r="I66"/>
  <c r="J65"/>
  <c r="I65"/>
  <c r="J64"/>
  <c r="I64"/>
  <c r="J62"/>
  <c r="I62"/>
  <c r="J61"/>
  <c r="I61"/>
  <c r="J60"/>
  <c r="I60"/>
  <c r="J59"/>
  <c r="I59"/>
  <c r="J58"/>
  <c r="I58"/>
  <c r="J57"/>
  <c r="I57"/>
  <c r="J55"/>
  <c r="I55"/>
  <c r="J54"/>
  <c r="I54"/>
  <c r="J53"/>
  <c r="I53"/>
  <c r="J52"/>
  <c r="I52"/>
  <c r="J51"/>
  <c r="I51"/>
  <c r="J50"/>
  <c r="I50"/>
  <c r="J48"/>
  <c r="I48"/>
  <c r="J47"/>
  <c r="I47"/>
  <c r="J46"/>
  <c r="I46"/>
  <c r="J45"/>
  <c r="I45"/>
  <c r="J44"/>
  <c r="I44"/>
  <c r="J43"/>
  <c r="I43"/>
  <c r="J41"/>
  <c r="I41"/>
  <c r="J40"/>
  <c r="I40"/>
  <c r="J39"/>
  <c r="I39"/>
  <c r="J38"/>
  <c r="I38"/>
  <c r="J37"/>
  <c r="I37"/>
  <c r="J36"/>
  <c r="I36"/>
  <c r="J34"/>
  <c r="I34"/>
  <c r="J33"/>
  <c r="I33"/>
  <c r="J32"/>
  <c r="I32"/>
  <c r="J31"/>
  <c r="I31"/>
  <c r="J30"/>
  <c r="I30"/>
  <c r="J27"/>
  <c r="I27"/>
  <c r="J26"/>
  <c r="I26"/>
  <c r="J25"/>
  <c r="I25"/>
  <c r="J24"/>
  <c r="I24"/>
  <c r="J23"/>
  <c r="I23"/>
  <c r="J22"/>
  <c r="I22"/>
  <c r="J20"/>
  <c r="I20"/>
  <c r="J19"/>
  <c r="I19"/>
  <c r="J18"/>
  <c r="I18"/>
  <c r="J17"/>
  <c r="I17"/>
  <c r="J16"/>
  <c r="I16"/>
  <c r="J15"/>
  <c r="I15"/>
  <c r="F8"/>
  <c r="G8"/>
  <c r="H8"/>
  <c r="F9"/>
  <c r="G9"/>
  <c r="H9"/>
  <c r="F10"/>
  <c r="G10"/>
  <c r="H10"/>
  <c r="F11"/>
  <c r="G11"/>
  <c r="H11"/>
  <c r="F12"/>
  <c r="G12"/>
  <c r="H12"/>
  <c r="F13"/>
  <c r="G13"/>
  <c r="H13"/>
  <c r="C8"/>
  <c r="D8"/>
  <c r="C9"/>
  <c r="D9"/>
  <c r="C10"/>
  <c r="D10"/>
  <c r="C11"/>
  <c r="D11"/>
  <c r="C12"/>
  <c r="D12"/>
  <c r="C13"/>
  <c r="D13"/>
  <c r="E12"/>
  <c r="E13"/>
  <c r="E8"/>
  <c r="E9"/>
  <c r="E10"/>
  <c r="E11"/>
  <c r="I13" l="1"/>
  <c r="I11"/>
  <c r="I12"/>
  <c r="I9"/>
  <c r="I10"/>
  <c r="I8"/>
  <c r="J8"/>
  <c r="J12"/>
  <c r="J10"/>
  <c r="J9"/>
  <c r="J13"/>
  <c r="J11"/>
  <c r="H261" i="15" l="1"/>
  <c r="I261"/>
  <c r="J261"/>
  <c r="H262"/>
  <c r="J262" s="1"/>
  <c r="I262"/>
  <c r="H263"/>
  <c r="J263" s="1"/>
  <c r="I263"/>
  <c r="H264"/>
  <c r="I264"/>
  <c r="J264"/>
  <c r="H265"/>
  <c r="I265"/>
  <c r="J265"/>
  <c r="H266"/>
  <c r="J266" s="1"/>
  <c r="I266"/>
  <c r="H248"/>
  <c r="I248"/>
  <c r="J248"/>
  <c r="H249"/>
  <c r="J249" s="1"/>
  <c r="I249"/>
  <c r="H250"/>
  <c r="J250" s="1"/>
  <c r="I250"/>
  <c r="H251"/>
  <c r="I251"/>
  <c r="J251"/>
  <c r="H252"/>
  <c r="I252"/>
  <c r="J252"/>
  <c r="H253"/>
  <c r="I253"/>
  <c r="J253"/>
  <c r="H235"/>
  <c r="I235"/>
  <c r="J235"/>
  <c r="H236"/>
  <c r="I236"/>
  <c r="J236"/>
  <c r="H237"/>
  <c r="J237" s="1"/>
  <c r="I237"/>
  <c r="H238"/>
  <c r="I238"/>
  <c r="J238"/>
  <c r="H239"/>
  <c r="I239"/>
  <c r="J239"/>
  <c r="H240"/>
  <c r="I240"/>
  <c r="J240"/>
  <c r="H222"/>
  <c r="J222" s="1"/>
  <c r="I222"/>
  <c r="H223"/>
  <c r="J223" s="1"/>
  <c r="I223"/>
  <c r="H224"/>
  <c r="J224" s="1"/>
  <c r="I224"/>
  <c r="H225"/>
  <c r="I225"/>
  <c r="J225"/>
  <c r="H226"/>
  <c r="J226" s="1"/>
  <c r="I226"/>
  <c r="H227"/>
  <c r="J227" s="1"/>
  <c r="I227"/>
  <c r="H209"/>
  <c r="J209" s="1"/>
  <c r="I209"/>
  <c r="H210"/>
  <c r="I210"/>
  <c r="J210"/>
  <c r="H211"/>
  <c r="I211"/>
  <c r="J211"/>
  <c r="H212"/>
  <c r="I212"/>
  <c r="J212"/>
  <c r="H213"/>
  <c r="J213" s="1"/>
  <c r="I213"/>
  <c r="H214"/>
  <c r="I214"/>
  <c r="J214"/>
  <c r="H196"/>
  <c r="I196"/>
  <c r="J196"/>
  <c r="H197"/>
  <c r="J197" s="1"/>
  <c r="I197"/>
  <c r="H198"/>
  <c r="I198"/>
  <c r="J198"/>
  <c r="H199"/>
  <c r="I199"/>
  <c r="J199"/>
  <c r="H200"/>
  <c r="I200"/>
  <c r="J200"/>
  <c r="H201"/>
  <c r="J201" s="1"/>
  <c r="I201"/>
  <c r="H183"/>
  <c r="I183"/>
  <c r="J183"/>
  <c r="H184"/>
  <c r="J184" s="1"/>
  <c r="I184"/>
  <c r="H185"/>
  <c r="I185"/>
  <c r="J185"/>
  <c r="H186"/>
  <c r="I186"/>
  <c r="J186"/>
  <c r="H187"/>
  <c r="I187"/>
  <c r="J187"/>
  <c r="H188"/>
  <c r="J188" s="1"/>
  <c r="I188"/>
  <c r="H170"/>
  <c r="I170"/>
  <c r="J170"/>
  <c r="H171"/>
  <c r="J171" s="1"/>
  <c r="I171"/>
  <c r="H172"/>
  <c r="I172"/>
  <c r="J172"/>
  <c r="H173"/>
  <c r="J173" s="1"/>
  <c r="I173"/>
  <c r="H174"/>
  <c r="I174"/>
  <c r="J174"/>
  <c r="H175"/>
  <c r="J175" s="1"/>
  <c r="I175"/>
  <c r="H157"/>
  <c r="I157"/>
  <c r="J157"/>
  <c r="H158"/>
  <c r="J158" s="1"/>
  <c r="I158"/>
  <c r="H159"/>
  <c r="I159"/>
  <c r="J159"/>
  <c r="H160"/>
  <c r="I160"/>
  <c r="J160"/>
  <c r="H161"/>
  <c r="I161"/>
  <c r="J161"/>
  <c r="H162"/>
  <c r="J162" s="1"/>
  <c r="I162"/>
  <c r="H144"/>
  <c r="I144"/>
  <c r="J144"/>
  <c r="H145"/>
  <c r="J145" s="1"/>
  <c r="I145"/>
  <c r="H146"/>
  <c r="I146"/>
  <c r="J146"/>
  <c r="H147"/>
  <c r="J147" s="1"/>
  <c r="I147"/>
  <c r="H148"/>
  <c r="I148"/>
  <c r="J148"/>
  <c r="H149"/>
  <c r="J149" s="1"/>
  <c r="I149"/>
  <c r="H131"/>
  <c r="I131"/>
  <c r="J131"/>
  <c r="H132"/>
  <c r="J132" s="1"/>
  <c r="I132"/>
  <c r="H133"/>
  <c r="I133"/>
  <c r="J133"/>
  <c r="H134"/>
  <c r="J134" s="1"/>
  <c r="I134"/>
  <c r="H135"/>
  <c r="I135"/>
  <c r="J135"/>
  <c r="H136"/>
  <c r="J136" s="1"/>
  <c r="I136"/>
  <c r="H118"/>
  <c r="I118"/>
  <c r="J118"/>
  <c r="H119"/>
  <c r="J119" s="1"/>
  <c r="I119"/>
  <c r="H120"/>
  <c r="I120"/>
  <c r="J120"/>
  <c r="H121"/>
  <c r="J121" s="1"/>
  <c r="I121"/>
  <c r="H122"/>
  <c r="I122"/>
  <c r="J122"/>
  <c r="H123"/>
  <c r="J123" s="1"/>
  <c r="I123"/>
  <c r="H105"/>
  <c r="I105"/>
  <c r="J105"/>
  <c r="H106"/>
  <c r="J106" s="1"/>
  <c r="I106"/>
  <c r="H107"/>
  <c r="I107"/>
  <c r="J107"/>
  <c r="H108"/>
  <c r="J108" s="1"/>
  <c r="I108"/>
  <c r="H109"/>
  <c r="I109"/>
  <c r="J109"/>
  <c r="H110"/>
  <c r="J110" s="1"/>
  <c r="I110"/>
  <c r="H92"/>
  <c r="I92"/>
  <c r="J92"/>
  <c r="H93"/>
  <c r="J93" s="1"/>
  <c r="I93"/>
  <c r="H94"/>
  <c r="I94"/>
  <c r="J94"/>
  <c r="H95"/>
  <c r="J95" s="1"/>
  <c r="I95"/>
  <c r="H96"/>
  <c r="I96"/>
  <c r="J96"/>
  <c r="H97"/>
  <c r="J97" s="1"/>
  <c r="I97"/>
  <c r="H79"/>
  <c r="I79"/>
  <c r="J79"/>
  <c r="H80"/>
  <c r="I80"/>
  <c r="H81"/>
  <c r="I81"/>
  <c r="J81"/>
  <c r="H82"/>
  <c r="J82" s="1"/>
  <c r="I82"/>
  <c r="H83"/>
  <c r="I83"/>
  <c r="J83"/>
  <c r="H84"/>
  <c r="J84" s="1"/>
  <c r="I84"/>
  <c r="H66"/>
  <c r="I66"/>
  <c r="J66"/>
  <c r="H67"/>
  <c r="J67" s="1"/>
  <c r="I67"/>
  <c r="H68"/>
  <c r="I68"/>
  <c r="J68"/>
  <c r="H69"/>
  <c r="I69"/>
  <c r="H70"/>
  <c r="I70"/>
  <c r="J70"/>
  <c r="H71"/>
  <c r="J71" s="1"/>
  <c r="I71"/>
  <c r="H53"/>
  <c r="I53"/>
  <c r="J53"/>
  <c r="H54"/>
  <c r="J54" s="1"/>
  <c r="I54"/>
  <c r="H55"/>
  <c r="I55"/>
  <c r="J55"/>
  <c r="H56"/>
  <c r="J56" s="1"/>
  <c r="I56"/>
  <c r="H57"/>
  <c r="I57"/>
  <c r="J57"/>
  <c r="H58"/>
  <c r="J58" s="1"/>
  <c r="I58"/>
  <c r="H40"/>
  <c r="I40"/>
  <c r="J40"/>
  <c r="H41"/>
  <c r="J41" s="1"/>
  <c r="I41"/>
  <c r="H42"/>
  <c r="I42"/>
  <c r="J42"/>
  <c r="H43"/>
  <c r="I43"/>
  <c r="J43"/>
  <c r="H44"/>
  <c r="I44"/>
  <c r="J44"/>
  <c r="H45"/>
  <c r="J45" s="1"/>
  <c r="I45"/>
  <c r="H27"/>
  <c r="J27" s="1"/>
  <c r="I27"/>
  <c r="H28"/>
  <c r="I28"/>
  <c r="J28"/>
  <c r="H29"/>
  <c r="I29"/>
  <c r="J29"/>
  <c r="H30"/>
  <c r="I30"/>
  <c r="J30"/>
  <c r="H31"/>
  <c r="J31" s="1"/>
  <c r="I31"/>
  <c r="H32"/>
  <c r="I32"/>
  <c r="J32"/>
  <c r="D8"/>
  <c r="E8"/>
  <c r="F8"/>
  <c r="G8"/>
  <c r="H8"/>
  <c r="I8"/>
  <c r="J8"/>
  <c r="D9"/>
  <c r="E9"/>
  <c r="F9"/>
  <c r="G9"/>
  <c r="H9"/>
  <c r="I9"/>
  <c r="J9"/>
  <c r="D10"/>
  <c r="E10"/>
  <c r="F10"/>
  <c r="G10"/>
  <c r="H10"/>
  <c r="I10"/>
  <c r="J10"/>
  <c r="D11"/>
  <c r="E11"/>
  <c r="F11"/>
  <c r="G11"/>
  <c r="H11"/>
  <c r="I11"/>
  <c r="J11"/>
  <c r="D12"/>
  <c r="E12"/>
  <c r="F12"/>
  <c r="G12"/>
  <c r="H12"/>
  <c r="I12"/>
  <c r="J12"/>
  <c r="D13"/>
  <c r="E13"/>
  <c r="F13"/>
  <c r="G13"/>
  <c r="H13"/>
  <c r="I13"/>
  <c r="J13"/>
  <c r="H14"/>
  <c r="G15"/>
  <c r="G16"/>
  <c r="G17"/>
  <c r="G18"/>
  <c r="H18"/>
  <c r="G19"/>
  <c r="C9"/>
  <c r="C10"/>
  <c r="C11"/>
  <c r="C12"/>
  <c r="C13"/>
  <c r="C14"/>
  <c r="C8"/>
  <c r="I19" l="1"/>
  <c r="I15"/>
  <c r="I17"/>
  <c r="H16"/>
  <c r="H15"/>
  <c r="H17"/>
  <c r="J80"/>
  <c r="J15" s="1"/>
  <c r="J69"/>
  <c r="J17" s="1"/>
  <c r="I14"/>
  <c r="J16"/>
  <c r="I16"/>
  <c r="H19"/>
  <c r="J19"/>
  <c r="I18"/>
  <c r="J14"/>
  <c r="J18"/>
  <c r="I260"/>
  <c r="H260"/>
  <c r="J260" s="1"/>
  <c r="I259"/>
  <c r="H259"/>
  <c r="J259" s="1"/>
  <c r="I258"/>
  <c r="H258"/>
  <c r="J258" s="1"/>
  <c r="I257"/>
  <c r="H257"/>
  <c r="J257" s="1"/>
  <c r="I256"/>
  <c r="H256"/>
  <c r="J256" s="1"/>
  <c r="I255"/>
  <c r="H255"/>
  <c r="J255" s="1"/>
  <c r="I247"/>
  <c r="H247"/>
  <c r="J247" s="1"/>
  <c r="J246"/>
  <c r="I246"/>
  <c r="H246"/>
  <c r="I245"/>
  <c r="H245"/>
  <c r="J245" s="1"/>
  <c r="J244"/>
  <c r="I244"/>
  <c r="H244"/>
  <c r="I243"/>
  <c r="H243"/>
  <c r="J243" s="1"/>
  <c r="J242"/>
  <c r="I242"/>
  <c r="H242"/>
  <c r="I234"/>
  <c r="H234"/>
  <c r="J234" s="1"/>
  <c r="J233"/>
  <c r="I233"/>
  <c r="H233"/>
  <c r="J232"/>
  <c r="I232"/>
  <c r="H232"/>
  <c r="I231"/>
  <c r="H231"/>
  <c r="J231" s="1"/>
  <c r="I230"/>
  <c r="H230"/>
  <c r="J230" s="1"/>
  <c r="J229"/>
  <c r="I229"/>
  <c r="H229"/>
  <c r="I221"/>
  <c r="H221"/>
  <c r="J221" s="1"/>
  <c r="J220"/>
  <c r="I220"/>
  <c r="H220"/>
  <c r="I219"/>
  <c r="H219"/>
  <c r="J219" s="1"/>
  <c r="I218"/>
  <c r="H218"/>
  <c r="J218" s="1"/>
  <c r="I217"/>
  <c r="H217"/>
  <c r="J217" s="1"/>
  <c r="J216"/>
  <c r="I216"/>
  <c r="H216"/>
  <c r="J208"/>
  <c r="I208"/>
  <c r="H208"/>
  <c r="J207"/>
  <c r="I207"/>
  <c r="H207"/>
  <c r="J206"/>
  <c r="I206"/>
  <c r="H206"/>
  <c r="I205"/>
  <c r="H205"/>
  <c r="J205" s="1"/>
  <c r="J204"/>
  <c r="I204"/>
  <c r="H204"/>
  <c r="J203"/>
  <c r="I203"/>
  <c r="H203"/>
  <c r="I195"/>
  <c r="H195"/>
  <c r="J195" s="1"/>
  <c r="J194"/>
  <c r="I194"/>
  <c r="H194"/>
  <c r="I193"/>
  <c r="H193"/>
  <c r="J193" s="1"/>
  <c r="I192"/>
  <c r="H192"/>
  <c r="J192" s="1"/>
  <c r="I191"/>
  <c r="H191"/>
  <c r="J191" s="1"/>
  <c r="J190"/>
  <c r="I190"/>
  <c r="H190"/>
  <c r="I182"/>
  <c r="H182"/>
  <c r="J182" s="1"/>
  <c r="J181"/>
  <c r="I181"/>
  <c r="H181"/>
  <c r="I180"/>
  <c r="H180"/>
  <c r="J180" s="1"/>
  <c r="J179"/>
  <c r="I179"/>
  <c r="H179"/>
  <c r="I178"/>
  <c r="H178"/>
  <c r="J178" s="1"/>
  <c r="J177"/>
  <c r="I177"/>
  <c r="H177"/>
  <c r="I169"/>
  <c r="H169"/>
  <c r="J169" s="1"/>
  <c r="J168"/>
  <c r="I168"/>
  <c r="H168"/>
  <c r="I167"/>
  <c r="H167"/>
  <c r="J167" s="1"/>
  <c r="J166"/>
  <c r="I166"/>
  <c r="H166"/>
  <c r="I165"/>
  <c r="H165"/>
  <c r="J165" s="1"/>
  <c r="J164"/>
  <c r="I164"/>
  <c r="H164"/>
  <c r="I156"/>
  <c r="H156"/>
  <c r="J156" s="1"/>
  <c r="J155"/>
  <c r="I155"/>
  <c r="H155"/>
  <c r="I154"/>
  <c r="H154"/>
  <c r="J154" s="1"/>
  <c r="J153"/>
  <c r="I153"/>
  <c r="H153"/>
  <c r="I152"/>
  <c r="H152"/>
  <c r="J152" s="1"/>
  <c r="J151"/>
  <c r="I151"/>
  <c r="H151"/>
  <c r="I143"/>
  <c r="H143"/>
  <c r="J143" s="1"/>
  <c r="I142"/>
  <c r="H142"/>
  <c r="J142" s="1"/>
  <c r="I141"/>
  <c r="H141"/>
  <c r="J141" s="1"/>
  <c r="I140"/>
  <c r="H140"/>
  <c r="J140" s="1"/>
  <c r="I139"/>
  <c r="H139"/>
  <c r="J139" s="1"/>
  <c r="I138"/>
  <c r="H138"/>
  <c r="J138" s="1"/>
  <c r="I130"/>
  <c r="H130"/>
  <c r="J130" s="1"/>
  <c r="J129"/>
  <c r="I129"/>
  <c r="H129"/>
  <c r="I128"/>
  <c r="H128"/>
  <c r="J128" s="1"/>
  <c r="I127"/>
  <c r="H127"/>
  <c r="J127" s="1"/>
  <c r="I126"/>
  <c r="H126"/>
  <c r="J126" s="1"/>
  <c r="J125"/>
  <c r="I125"/>
  <c r="H125"/>
  <c r="I117"/>
  <c r="H117"/>
  <c r="J117" s="1"/>
  <c r="J116"/>
  <c r="I116"/>
  <c r="H116"/>
  <c r="J115"/>
  <c r="I115"/>
  <c r="H115"/>
  <c r="I114"/>
  <c r="H114"/>
  <c r="J114" s="1"/>
  <c r="I113"/>
  <c r="H113"/>
  <c r="J113" s="1"/>
  <c r="J112"/>
  <c r="I112"/>
  <c r="H112"/>
  <c r="I104"/>
  <c r="H104"/>
  <c r="J104" s="1"/>
  <c r="I103"/>
  <c r="H103"/>
  <c r="J103" s="1"/>
  <c r="J102"/>
  <c r="I102"/>
  <c r="H102"/>
  <c r="I101"/>
  <c r="H101"/>
  <c r="J101" s="1"/>
  <c r="I100"/>
  <c r="H100"/>
  <c r="J100" s="1"/>
  <c r="I99"/>
  <c r="H99"/>
  <c r="J99" s="1"/>
  <c r="I91"/>
  <c r="H91"/>
  <c r="J91" s="1"/>
  <c r="I90"/>
  <c r="H90"/>
  <c r="J90" s="1"/>
  <c r="I89"/>
  <c r="H89"/>
  <c r="J89" s="1"/>
  <c r="I88"/>
  <c r="H88"/>
  <c r="J88" s="1"/>
  <c r="I87"/>
  <c r="H87"/>
  <c r="J87" s="1"/>
  <c r="I86"/>
  <c r="H86"/>
  <c r="J86" s="1"/>
  <c r="I78"/>
  <c r="H78"/>
  <c r="J78" s="1"/>
  <c r="J77"/>
  <c r="I77"/>
  <c r="H77"/>
  <c r="I76"/>
  <c r="H76"/>
  <c r="J76" s="1"/>
  <c r="J75"/>
  <c r="I75"/>
  <c r="H75"/>
  <c r="I74"/>
  <c r="H74"/>
  <c r="J74" s="1"/>
  <c r="J73"/>
  <c r="I73"/>
  <c r="H73"/>
  <c r="I65"/>
  <c r="H65"/>
  <c r="J65" s="1"/>
  <c r="I64"/>
  <c r="H64"/>
  <c r="J64" s="1"/>
  <c r="J63"/>
  <c r="I63"/>
  <c r="H63"/>
  <c r="I62"/>
  <c r="H62"/>
  <c r="J62" s="1"/>
  <c r="I61"/>
  <c r="H61"/>
  <c r="J61" s="1"/>
  <c r="I60"/>
  <c r="H60"/>
  <c r="J60" s="1"/>
  <c r="I52"/>
  <c r="H52"/>
  <c r="J52" s="1"/>
  <c r="J51"/>
  <c r="I51"/>
  <c r="H51"/>
  <c r="J50"/>
  <c r="I50"/>
  <c r="H50"/>
  <c r="J49"/>
  <c r="I49"/>
  <c r="H49"/>
  <c r="I48"/>
  <c r="H48"/>
  <c r="J48" s="1"/>
  <c r="J47"/>
  <c r="I47"/>
  <c r="H47"/>
  <c r="I39"/>
  <c r="H39"/>
  <c r="J39" s="1"/>
  <c r="J38"/>
  <c r="I38"/>
  <c r="H38"/>
  <c r="I37"/>
  <c r="H37"/>
  <c r="J37" s="1"/>
  <c r="I36"/>
  <c r="H36"/>
  <c r="J36" s="1"/>
  <c r="I35"/>
  <c r="H35"/>
  <c r="J35" s="1"/>
  <c r="J34"/>
  <c r="I34"/>
  <c r="H34"/>
  <c r="I26"/>
  <c r="H26"/>
  <c r="J26" s="1"/>
  <c r="J25"/>
  <c r="I25"/>
  <c r="H25"/>
  <c r="I24"/>
  <c r="H24"/>
  <c r="J24" s="1"/>
  <c r="I23"/>
  <c r="H23"/>
  <c r="J23" s="1"/>
  <c r="I22"/>
  <c r="H22"/>
  <c r="J22" s="1"/>
  <c r="J21"/>
  <c r="I21"/>
  <c r="H21"/>
  <c r="E16" i="10"/>
  <c r="E17"/>
  <c r="E18"/>
  <c r="E15"/>
  <c r="E14"/>
  <c r="E13"/>
  <c r="F7" i="9"/>
  <c r="C19" i="1" l="1"/>
  <c r="D19"/>
  <c r="E19"/>
  <c r="F19"/>
  <c r="G19"/>
  <c r="H19"/>
  <c r="I19"/>
  <c r="J19"/>
  <c r="K19"/>
  <c r="L19"/>
  <c r="M19"/>
  <c r="B19" l="1"/>
  <c r="J33" i="15" l="1"/>
  <c r="F19" i="10" l="1"/>
  <c r="J19"/>
  <c r="K19"/>
  <c r="L19"/>
  <c r="M19"/>
  <c r="D19"/>
  <c r="E19"/>
  <c r="I19"/>
  <c r="C19"/>
  <c r="H19" l="1"/>
  <c r="G19"/>
  <c r="B19"/>
  <c r="I49" i="9" l="1"/>
  <c r="E49"/>
</calcChain>
</file>

<file path=xl/sharedStrings.xml><?xml version="1.0" encoding="utf-8"?>
<sst xmlns="http://schemas.openxmlformats.org/spreadsheetml/2006/main" count="2638" uniqueCount="999">
  <si>
    <t>OERC</t>
  </si>
  <si>
    <t>Items</t>
  </si>
  <si>
    <t>Period</t>
  </si>
  <si>
    <t>First six months of the previous year</t>
  </si>
  <si>
    <t>Last six months of the previous year</t>
  </si>
  <si>
    <t>First six months of the current year</t>
  </si>
  <si>
    <t>Corrective measures</t>
  </si>
  <si>
    <t>No. of Accidents</t>
  </si>
  <si>
    <t xml:space="preserve">proposed to avoid </t>
  </si>
  <si>
    <t>FATAL</t>
  </si>
  <si>
    <t>NON FATAL</t>
  </si>
  <si>
    <t>accidents</t>
  </si>
  <si>
    <t>HUMAN</t>
  </si>
  <si>
    <t>ANIMAL</t>
  </si>
  <si>
    <t>(1) 33KV</t>
  </si>
  <si>
    <t>(2)11KV</t>
  </si>
  <si>
    <t>(3) 400/230V</t>
  </si>
  <si>
    <t>(4)DC SUPPLY</t>
  </si>
  <si>
    <t>Failure of Transformer (Nos.)</t>
  </si>
  <si>
    <t>First six months of the current  year</t>
  </si>
  <si>
    <t>Reason of Failure</t>
  </si>
  <si>
    <t>Steps taken to reduce the failure rate</t>
  </si>
  <si>
    <t>Power Transformers (HT)</t>
  </si>
  <si>
    <t>Distribution Transformers</t>
  </si>
  <si>
    <t>FORM   P.14</t>
  </si>
  <si>
    <t>MEASURES FOR REDUCTION OF T&amp;D LOSS</t>
  </si>
  <si>
    <t>Sl.No</t>
  </si>
  <si>
    <t>Subject</t>
  </si>
  <si>
    <t>Unit</t>
  </si>
  <si>
    <t>Previous Yr.</t>
  </si>
  <si>
    <t>Current Yr.</t>
  </si>
  <si>
    <t>Ensuing Yr.</t>
  </si>
  <si>
    <t>Renovation &amp; investment</t>
  </si>
  <si>
    <t>a</t>
  </si>
  <si>
    <t>Nos</t>
  </si>
  <si>
    <t xml:space="preserve">Rate </t>
  </si>
  <si>
    <t>Rs lakhs</t>
  </si>
  <si>
    <t>Cost</t>
  </si>
  <si>
    <t>% Reduction in T&amp;D loss for above</t>
  </si>
  <si>
    <t>%</t>
  </si>
  <si>
    <t>b</t>
  </si>
  <si>
    <t>ii</t>
  </si>
  <si>
    <t>iii</t>
  </si>
  <si>
    <t>LT</t>
  </si>
  <si>
    <t>c</t>
  </si>
  <si>
    <t>33/11kv</t>
  </si>
  <si>
    <t>33/.4kv</t>
  </si>
  <si>
    <t>11/.4kv</t>
  </si>
  <si>
    <t>d</t>
  </si>
  <si>
    <t>Instalation of new transformers</t>
  </si>
  <si>
    <t>TOTAL OF SL.1</t>
  </si>
  <si>
    <t>% Reduction in T&amp;D loss for Sl 1</t>
  </si>
  <si>
    <t>Detection of un-authourised abstraction of electricity</t>
  </si>
  <si>
    <t xml:space="preserve">No of cases filed </t>
  </si>
  <si>
    <t xml:space="preserve">No of cases prosecuted </t>
  </si>
  <si>
    <t>Any other</t>
  </si>
  <si>
    <t>% Reduction in T&amp;D loss for Sl 2</t>
  </si>
  <si>
    <t>% Reduction in T&amp;D loss for Sl 1 &amp; 2</t>
  </si>
  <si>
    <t>FORM   P.1</t>
  </si>
  <si>
    <t xml:space="preserve">        Voltage Fluctuation</t>
  </si>
  <si>
    <t>(DISTCO)</t>
  </si>
  <si>
    <t xml:space="preserve">Corrective </t>
  </si>
  <si>
    <t xml:space="preserve">Percentage of time </t>
  </si>
  <si>
    <t>measures proposed</t>
  </si>
  <si>
    <t>Substation wise</t>
  </si>
  <si>
    <t>when voltage was</t>
  </si>
  <si>
    <t>At 33 kv side of transformer</t>
  </si>
  <si>
    <t xml:space="preserve">below </t>
  </si>
  <si>
    <t xml:space="preserve">above </t>
  </si>
  <si>
    <t>(incoming point of 33 kv bus)</t>
  </si>
  <si>
    <t>(9%)</t>
  </si>
  <si>
    <t>(6%)</t>
  </si>
  <si>
    <t>At 33 KV side of transformer (take of point of 33 KV bus in Ganjam,Gajapati,and Phulbani district)</t>
  </si>
  <si>
    <t>At 33 KV side of transformer (take of point of 33 KV bus in Boudh district)</t>
  </si>
  <si>
    <t>At 33 KV side of transformer (take of point of 33 KV bus in Jeypore electrical Division)</t>
  </si>
  <si>
    <t>At 33 KV side of transformer (take of point of 33 KV bus in Rayagada,Nabarangapur Division)</t>
  </si>
  <si>
    <t>At 33 KV side of transformer (take of point of 33 KV bus in Malkangiri Division)</t>
  </si>
  <si>
    <t>(1)</t>
  </si>
  <si>
    <t>(2)</t>
  </si>
  <si>
    <t>(3)</t>
  </si>
  <si>
    <t>(4)</t>
  </si>
  <si>
    <t>(5)</t>
  </si>
  <si>
    <t>(6)=(4)+(5)</t>
  </si>
  <si>
    <t>(7)=(3)+(6)</t>
  </si>
  <si>
    <t>(8)</t>
  </si>
  <si>
    <t>(9)=(2)-(7)</t>
  </si>
  <si>
    <t>(10)</t>
  </si>
  <si>
    <t>(11)</t>
  </si>
  <si>
    <t>(12)</t>
  </si>
  <si>
    <t>(13)=(10)-(11)+(12)</t>
  </si>
  <si>
    <t>(14)=(6)+(11)</t>
  </si>
  <si>
    <t>TOTAL</t>
  </si>
  <si>
    <t>TOTAL METERS</t>
  </si>
  <si>
    <t>NEW METERS</t>
  </si>
  <si>
    <t>UNMETERED</t>
  </si>
  <si>
    <t>DEF.METER</t>
  </si>
  <si>
    <t>REPAIRED/</t>
  </si>
  <si>
    <t>REPORTED</t>
  </si>
  <si>
    <t>*TOTAL METER</t>
  </si>
  <si>
    <t>TOTAL NO OF PREPAIDMETERS INSTALLED</t>
  </si>
  <si>
    <t xml:space="preserve">TOTAL NO OF CONSUMERS COVERED WITH AMR </t>
  </si>
  <si>
    <t>CONSUMERS (AT THE</t>
  </si>
  <si>
    <t>CONSUMERS (END</t>
  </si>
  <si>
    <t>(AT START</t>
  </si>
  <si>
    <t>INSTALLED BY CONSUMERS</t>
  </si>
  <si>
    <t>INSTALLED</t>
  </si>
  <si>
    <t>(AT END OF</t>
  </si>
  <si>
    <t>CONSUMERS</t>
  </si>
  <si>
    <t>REPLACED</t>
  </si>
  <si>
    <t>DEFECTIVE</t>
  </si>
  <si>
    <t>INSTALLED/REPAIRED</t>
  </si>
  <si>
    <t>CATEGORY</t>
  </si>
  <si>
    <t>START OF THE PERIOD )</t>
  </si>
  <si>
    <t>OF THE PERIOD )</t>
  </si>
  <si>
    <t>OF PERIOD)</t>
  </si>
  <si>
    <t>DURING THE PERIOD</t>
  </si>
  <si>
    <t>THE PERIOD)</t>
  </si>
  <si>
    <t>AT START OF PERIOD</t>
  </si>
  <si>
    <t>AT THE END OF PERIOD</t>
  </si>
  <si>
    <t>KUTIR JYOTI</t>
  </si>
  <si>
    <t>SMALL INDUSTRIES</t>
  </si>
  <si>
    <t>MEDIUM INDUSTRIES</t>
  </si>
  <si>
    <t>IRRIGATION</t>
  </si>
  <si>
    <t>PUBLIC LIGHTING</t>
  </si>
  <si>
    <t>PUBLIC WATER WORKS BELOW 100 KW</t>
  </si>
  <si>
    <t>PUBLIC INSTITUTION BELOW 100 KW</t>
  </si>
  <si>
    <t>LT (TOTAL)</t>
  </si>
  <si>
    <t>LARGE INDUSTRIES  BELOW 132 KV</t>
  </si>
  <si>
    <t>GENERAL PURPOSE</t>
  </si>
  <si>
    <t>BULK SUPPLY-DOMESTIC</t>
  </si>
  <si>
    <t>PUBLIC WATER WORKS ABOVE 100 KW</t>
  </si>
  <si>
    <t>PUBLIC INSTITUTION ABOVE 100 KW</t>
  </si>
  <si>
    <t>HT (TOTAL)</t>
  </si>
  <si>
    <t>HEAVY INDUSTRIES</t>
  </si>
  <si>
    <t>POWER INTENSIVE INDUSTRIES</t>
  </si>
  <si>
    <t>RAILWAY TRACTION</t>
  </si>
  <si>
    <t>CPP</t>
  </si>
  <si>
    <t>EHT (TOTAL)</t>
  </si>
  <si>
    <t>OERC FORM   P.15</t>
  </si>
  <si>
    <t>CONSUMER  COMPLAINT</t>
  </si>
  <si>
    <t>SL.NO.</t>
  </si>
  <si>
    <t>TYPE OF COMPLAINT</t>
  </si>
  <si>
    <t>Received</t>
  </si>
  <si>
    <t>Resolved</t>
  </si>
  <si>
    <t>Interruption due to problem in LT supply</t>
  </si>
  <si>
    <t>(Fuse off call at aerial cutouts/Sealable cutouts,snapping of wires,falling of trees on overhead lines,fire due to short circuit of LT lines consequent to loose spans and touching of tree branches)</t>
  </si>
  <si>
    <t>Problems in metering and meter reading</t>
  </si>
  <si>
    <t>(Delay in replacement of non-recording meters, replacement of burnt out meter, replacement of meters recording excess consumption due to creeping, breakage of seals provided to the meter, mistakes in totaling by the MR while issuing the bills, wrong noting of "door lock" by MR, wrong calculation by the MR while issuing the bills and use of wrong meter constant, wrong recording of reading by MR)</t>
  </si>
  <si>
    <t>Errors in billing</t>
  </si>
  <si>
    <t>(Excessive billing, amount already paid by consumer shown as arrears, wrong application of tariff, posting of wrong initial reading, showing the short claims in the monthly bill without furnishing the details to the consumer, wrong postings, i.e. postings of receipts to wrong RR nos., issue of bills leaving many blank columns in the printed bill form, improper billing of non-recording period of meters)</t>
  </si>
  <si>
    <t>FORM   P-5</t>
  </si>
  <si>
    <t>Abstract of outages due to trippings of HT Feeders</t>
  </si>
  <si>
    <t>EXCLUDING THE INTERUPTIONS DUE TO EHT FAILURE/GRID DISTURBANCES</t>
  </si>
  <si>
    <t>132/33kv S/S (S/S Wise)</t>
  </si>
  <si>
    <t xml:space="preserve">Steps proposed to </t>
  </si>
  <si>
    <t xml:space="preserve">No. of </t>
  </si>
  <si>
    <t xml:space="preserve">Duration of </t>
  </si>
  <si>
    <t>reduce feeder trippings</t>
  </si>
  <si>
    <t>trippings</t>
  </si>
  <si>
    <t xml:space="preserve">ALL  33 KV Incoming Feeders </t>
  </si>
  <si>
    <t>ALL 11 KV outgoing Feeders</t>
  </si>
  <si>
    <t>Power Transformer - I</t>
  </si>
  <si>
    <t>i)    High voltage side</t>
  </si>
  <si>
    <t>ii)   Low voltage side</t>
  </si>
  <si>
    <t>Power Transformer - II</t>
  </si>
  <si>
    <t>Repeat for all the transformers</t>
  </si>
  <si>
    <t>Repeat for all the 33/11KV S/S</t>
  </si>
  <si>
    <t>ALL ORISSA PICTURE</t>
  </si>
  <si>
    <t>Average interruption/33kv feeders</t>
  </si>
  <si>
    <t>= Total duration of trippings</t>
  </si>
  <si>
    <t>at 33 kv/total no. 33 kv feeder</t>
  </si>
  <si>
    <t>Average interruption/11 kv feeders</t>
  </si>
  <si>
    <t>= Total duration of trippings at</t>
  </si>
  <si>
    <t>11kv/Total no of 11kv feeders.</t>
  </si>
  <si>
    <t>Total</t>
  </si>
  <si>
    <t>OERC FORM   P.6</t>
  </si>
  <si>
    <t xml:space="preserve">Electrical Accidents           </t>
  </si>
  <si>
    <t>OERC FORM   P-2</t>
  </si>
  <si>
    <t>FORM   P.3</t>
  </si>
  <si>
    <t>Release of Service Connection</t>
  </si>
  <si>
    <t xml:space="preserve">    (LT SUPPLY)</t>
  </si>
  <si>
    <t>Period --&gt;</t>
  </si>
  <si>
    <t>No. of valid requisitions for service connection  for power supply</t>
  </si>
  <si>
    <t>No. of service connection provided within 30 days of valid requisition for power supply</t>
  </si>
  <si>
    <t>No. of service connection provided after 30 days of valid requisition for power supply</t>
  </si>
  <si>
    <t>Reason for delay</t>
  </si>
  <si>
    <t>FORM   P.7</t>
  </si>
  <si>
    <t>RELEASE OF CUSTOMER BILLS</t>
  </si>
  <si>
    <t xml:space="preserve"> Previous year</t>
  </si>
  <si>
    <t xml:space="preserve">Action proposed to be taken for </t>
  </si>
  <si>
    <t>Total no of Consumer</t>
  </si>
  <si>
    <t xml:space="preserve">No. of customer billed through Spot Billing </t>
  </si>
  <si>
    <t>No. of customer billed through Other means</t>
  </si>
  <si>
    <t>No. of customer bills served within  billing period</t>
  </si>
  <si>
    <t>No. of customer bills served after  billing period</t>
  </si>
  <si>
    <t>No. of Money receipts Generated</t>
  </si>
  <si>
    <t>Prompt release of customer bills</t>
  </si>
  <si>
    <t>April</t>
  </si>
  <si>
    <t>May</t>
  </si>
  <si>
    <t>June</t>
  </si>
  <si>
    <t>July</t>
  </si>
  <si>
    <t>August</t>
  </si>
  <si>
    <t>September</t>
  </si>
  <si>
    <t>October</t>
  </si>
  <si>
    <t>November</t>
  </si>
  <si>
    <t>December</t>
  </si>
  <si>
    <t>January</t>
  </si>
  <si>
    <t>February</t>
  </si>
  <si>
    <t>March</t>
  </si>
  <si>
    <t>Avg</t>
  </si>
  <si>
    <t>Sl
No.</t>
  </si>
  <si>
    <t>Name of the Industry</t>
  </si>
  <si>
    <t>Contract</t>
  </si>
  <si>
    <t>Actual Maximum Demand Recorded in % of Contract Demand</t>
  </si>
  <si>
    <t>Weighted</t>
  </si>
  <si>
    <t>Demand</t>
  </si>
  <si>
    <t>Average</t>
  </si>
  <si>
    <t>in KVA</t>
  </si>
  <si>
    <t>in %</t>
  </si>
  <si>
    <t>A</t>
  </si>
  <si>
    <t>Consumer with CD&gt;100 KW/110 KVA&lt;1.1MVA</t>
  </si>
  <si>
    <t>M/S TATA STEEL LTD PROJECT</t>
  </si>
  <si>
    <t>M/S SARAF AGENCIES PVT. LTD (SEZ)</t>
  </si>
  <si>
    <t>M/S MAA TARATARINI STONE PRODUCTS</t>
  </si>
  <si>
    <t>P ASHOK KU. PATRO</t>
  </si>
  <si>
    <t>S. PRASANTA KUMAR PATRO</t>
  </si>
  <si>
    <t>N. KEDAR SWAMY CHOUDHURY</t>
  </si>
  <si>
    <t>SRI BASANTA KUMAR PATRO</t>
  </si>
  <si>
    <t>S. BADRINARAYANA PATRA</t>
  </si>
  <si>
    <t>M/S JAI SRI RAM PADDY PROCESING CO.</t>
  </si>
  <si>
    <t>J. N. V, PHULBANI</t>
  </si>
  <si>
    <t>H. Q. HOSPITAL</t>
  </si>
  <si>
    <t>TELEPHONE BHAWAN</t>
  </si>
  <si>
    <t>PHD, PUMP HOUSE</t>
  </si>
  <si>
    <t>M/S BHABANI RICE MILL</t>
  </si>
  <si>
    <t>MAA BHAIRABI RICE INDUSTRIES</t>
  </si>
  <si>
    <t>EXECUTIVE ENGINEER</t>
  </si>
  <si>
    <t>M/S BALAJI RICE INDUSTRIES</t>
  </si>
  <si>
    <t>OMM SHANTI PADDY PROD P. LTD</t>
  </si>
  <si>
    <t>SHERAWALI RICE MILL</t>
  </si>
  <si>
    <t>M/S. RANISATI PADDY</t>
  </si>
  <si>
    <t>M/S ANNAPURNA RICE MILL</t>
  </si>
  <si>
    <t>M\S MAA PAHADBALI RICE MILL</t>
  </si>
  <si>
    <t>MAA PADDY INDUSTRIES</t>
  </si>
  <si>
    <t>M/S SRI KRISHNA RICE INDUSTRY</t>
  </si>
  <si>
    <t>THE BRANCH MANAGER, SBI</t>
  </si>
  <si>
    <t>M\S BHABANI STONE CRUSHER UNIT</t>
  </si>
  <si>
    <t>M/S MAA BHAIRABI STONE CRUSHER</t>
  </si>
  <si>
    <t>PRINCIPAL J N V</t>
  </si>
  <si>
    <t>RAILWAY STATION</t>
  </si>
  <si>
    <t>KEOJHOLA PUMP HOUSE</t>
  </si>
  <si>
    <t>IMFA, LTD.</t>
  </si>
  <si>
    <t>JSCO LTD.</t>
  </si>
  <si>
    <t>CHRISTIAN HOSPITAL</t>
  </si>
  <si>
    <t>MITS, BHUJABALA</t>
  </si>
  <si>
    <t>M/S FIMAKEM INDIA LTD.</t>
  </si>
  <si>
    <t>M. S RAMA KRISHNA</t>
  </si>
  <si>
    <t>SRI P. ARUN CHOUDHURY</t>
  </si>
  <si>
    <t>M/S HANUMAN COTTON GINNING MILL</t>
  </si>
  <si>
    <t>DIVISIONAL MANAGER, ECO RAILWAY</t>
  </si>
  <si>
    <t>M/S TEJASWANI INTERNATIONAL</t>
  </si>
  <si>
    <t>M/S MARKFED ODISHA</t>
  </si>
  <si>
    <t>NAVAJAT PRINTERS &amp; MEDIA PVT.  LTD.</t>
  </si>
  <si>
    <t>SATYAM PACKERS &amp; PROCESSORS (P) LTD</t>
  </si>
  <si>
    <t>M/S UTKAL ALUMINA INTERNATIONAL</t>
  </si>
  <si>
    <t>M/S GANNON DUNKER CO LTD.</t>
  </si>
  <si>
    <t>RABINDRANATH EDUCATIONAL TRUST</t>
  </si>
  <si>
    <t>IL&amp;FS SKILL DEVLOPEMENT CORPO. LTD</t>
  </si>
  <si>
    <t>M/S SRINIBAS STONE CRUSHER</t>
  </si>
  <si>
    <t>M\S SIDHA DHATRI STONE CRUSHER</t>
  </si>
  <si>
    <t>M/S HOTEL SAI INTERNATIONAL PVT LTD</t>
  </si>
  <si>
    <t>EX. ENGINEER, PHED</t>
  </si>
  <si>
    <t>SRI D. SRINIVAS RAO</t>
  </si>
  <si>
    <t>JITENDRA SINGH SEKHAWAT (M.D)</t>
  </si>
  <si>
    <t>M/S SHREE HARI GRANITES INDUSTRY</t>
  </si>
  <si>
    <t>JAYASREE GRANITE</t>
  </si>
  <si>
    <t>GAYATRI STONE CRUSHER</t>
  </si>
  <si>
    <t>EE PHD, BERHAMPUR</t>
  </si>
  <si>
    <t>M/S CHANDAN AGRO TECH. P. LTD.</t>
  </si>
  <si>
    <t>M/S RAMGOPAL AGROTECH P. LTD.</t>
  </si>
  <si>
    <t>SRI SATYA PRAKASH PANDA</t>
  </si>
  <si>
    <t>M/S L M COTEX PVT. LTD.</t>
  </si>
  <si>
    <t>D. E. S. E RAILWAY</t>
  </si>
  <si>
    <t>G. M. TELECOM</t>
  </si>
  <si>
    <t>SR DIV. ELECT. ENGINEER</t>
  </si>
  <si>
    <t>MANAGER ADMINISTRATION</t>
  </si>
  <si>
    <t>SR. DIVISIONAL MANAGER</t>
  </si>
  <si>
    <t>NANDIGHOSH APPARTMENTS</t>
  </si>
  <si>
    <t>THE PRINCIPAL</t>
  </si>
  <si>
    <t>THE SUPERINTENDENT</t>
  </si>
  <si>
    <t>ITI, BERHAMPUR</t>
  </si>
  <si>
    <t>ENGINEERING SCHOOL</t>
  </si>
  <si>
    <t>SUPERINTENDENT, MKCG, COLLEGE</t>
  </si>
  <si>
    <t>REGISTRAR, BHPR. UNIVERSITY</t>
  </si>
  <si>
    <t>PRESIDENT, SMIT</t>
  </si>
  <si>
    <t>THE EXECUTIVE ENGINEER</t>
  </si>
  <si>
    <t>SHREE TOWERS</t>
  </si>
  <si>
    <t>M/S J. N. TECHNICAL INSTITUTE</t>
  </si>
  <si>
    <t>THE ASST. DIST. MEDICAL OFFICE</t>
  </si>
  <si>
    <t>M/S/ NAVEEN UDYOG</t>
  </si>
  <si>
    <t>SBI MAIN BRANCH, BERHAMPUR</t>
  </si>
  <si>
    <t>M. K. C. G MEDICAL COLLEGE</t>
  </si>
  <si>
    <t>CHIEF MANAGAER</t>
  </si>
  <si>
    <t>M/S VISHAL RETAIL LTD.</t>
  </si>
  <si>
    <t>SWASTEEK PVC PIPES</t>
  </si>
  <si>
    <t>SMT. K.SUGUNA</t>
  </si>
  <si>
    <t>SRI MAINAK PAL (G. M)</t>
  </si>
  <si>
    <t>SRI SANGRAM KESARI MOHANTY (M.D)</t>
  </si>
  <si>
    <t>M/S NIDAN PATHOLOGICAL LABORATRY</t>
  </si>
  <si>
    <t>M/S SANKAT TARINI RICE MILL</t>
  </si>
  <si>
    <t>SRI SIBARAM SAHU &amp; BROTHERS</t>
  </si>
  <si>
    <t>M/S MAYFAIR PALM BEACH RESORTS</t>
  </si>
  <si>
    <t>M/S KRUSHNA CH. BUILDCON PVT. LTD.</t>
  </si>
  <si>
    <t>M/S VINAYAK PLAZA</t>
  </si>
  <si>
    <t>SRI KRUSHNA CHANDRA SAHU</t>
  </si>
  <si>
    <t>M\S K.K.R. AQUATICS</t>
  </si>
  <si>
    <t>M\S SURYA FOODS AND INDUSTRIES LTD.</t>
  </si>
  <si>
    <t>THE SUPERINTENDENT OF M K CG</t>
  </si>
  <si>
    <t>THE SUPERINTENDENT OF MKCG</t>
  </si>
  <si>
    <t>DOPPLER RADAR WEATHER CENTRE</t>
  </si>
  <si>
    <t>EXECUTIVE ENGINEER, PHD</t>
  </si>
  <si>
    <t>M/S SHIV SHAKTI FLOOR MILL</t>
  </si>
  <si>
    <t>SRI BHASKAR DAS</t>
  </si>
  <si>
    <t>M/S. SHREE PLASTIC PVT LTD</t>
  </si>
  <si>
    <t>M/S SRI SAI COMPLEX</t>
  </si>
  <si>
    <t>M/S LOHIYA BROTHERS</t>
  </si>
  <si>
    <t>M/S PATRO RICE MILL</t>
  </si>
  <si>
    <t>THE T. V. R TOWER</t>
  </si>
  <si>
    <t>M\S SANKAR MANSION</t>
  </si>
  <si>
    <t>SRI K. MADHU KUMAR</t>
  </si>
  <si>
    <t>SRI B. SARBESWAR RAO SUBUDHY</t>
  </si>
  <si>
    <t>SRI B. ANAND RAO SUBUDHI</t>
  </si>
  <si>
    <t>M/S S.K. ALUMINIUM IND. P. LTD</t>
  </si>
  <si>
    <t>M/S CALCUTTA SPRINGS LTD.</t>
  </si>
  <si>
    <t>ADMINISTRATIVE OFFICER</t>
  </si>
  <si>
    <t>RONALD EDU. CHARITABLE TRUST</t>
  </si>
  <si>
    <t>M/S CHAKADOLA POLYMER PVT. LTD.</t>
  </si>
  <si>
    <t>THE PRESIDENT</t>
  </si>
  <si>
    <t>SRI SANTOSH KU. BEBARTA</t>
  </si>
  <si>
    <t>THE PLANT MANAGER, OMFED</t>
  </si>
  <si>
    <t>M/S LAXMI STONES</t>
  </si>
  <si>
    <t>M/S VIKASH GRANITE</t>
  </si>
  <si>
    <t>M/S SHEKHAWAT GRANITE INDUSTRY</t>
  </si>
  <si>
    <t>M/S ELIYAS GRANITE</t>
  </si>
  <si>
    <t>M/S JAGANNATH STONES</t>
  </si>
  <si>
    <t>M/S ADITYA GRANITE INDUSTRY</t>
  </si>
  <si>
    <t>M/S LEELA STONES</t>
  </si>
  <si>
    <t>M/S. SHREE RAM GRANITE</t>
  </si>
  <si>
    <t>M/S MAHESWARI GRANITE IND.</t>
  </si>
  <si>
    <t>M/S ROYAL TOUCH GRANITES PVT.LTD.,</t>
  </si>
  <si>
    <t>M/S ODYSSEY GRANITE</t>
  </si>
  <si>
    <t>SRI ANAND MOLA</t>
  </si>
  <si>
    <t>M/S SOMANATH STONE PRODUCTS</t>
  </si>
  <si>
    <t>SRI P. BRAHMANANDA PATRO</t>
  </si>
  <si>
    <t>SRI SISIR KUMAR SAHU</t>
  </si>
  <si>
    <t>M/S TARINI EDUCATIONAL TRUST</t>
  </si>
  <si>
    <t>M/S SUPRIYA AGRO INDUSTRIES</t>
  </si>
  <si>
    <t>SRI G. VISWANATH</t>
  </si>
  <si>
    <t>M/S OM STONE PRODUCTS</t>
  </si>
  <si>
    <t>M/S SKS STONE CRUSHER</t>
  </si>
  <si>
    <t>M/S GANGA GRANITES</t>
  </si>
  <si>
    <t>ASST ADMINISTRATIVE OFFICER, NIST</t>
  </si>
  <si>
    <t>NARESH CHANDRA DASH</t>
  </si>
  <si>
    <t>SRI M. SRINIVAS RAO</t>
  </si>
  <si>
    <t>M/S ISPAT STONE CRUSHER</t>
  </si>
  <si>
    <t>M/S LAXMINARAYAN STONE CRUSHER</t>
  </si>
  <si>
    <t>T. JITENDRA KU. PATRO</t>
  </si>
  <si>
    <t>ASKA CO. OPERATIVE SUGAR INDU.</t>
  </si>
  <si>
    <t>ASKA CO-OPERATIVE SUGAR INDUS.</t>
  </si>
  <si>
    <t>LINGARAJ INDUSTRIES</t>
  </si>
  <si>
    <t>PRINCIPAL</t>
  </si>
  <si>
    <t>SMT. JAMI  NIRMALA</t>
  </si>
  <si>
    <t>M/S SUDHAKAR PVC PRODUCTS LTD</t>
  </si>
  <si>
    <t>M/S KALESWAR PADDY PROCESSING UNIT</t>
  </si>
  <si>
    <t>SRI V. PRAKASH RAO</t>
  </si>
  <si>
    <t>SRI V. PRAKASH</t>
  </si>
  <si>
    <t>M/S GUPTESWAR FLOOR MILL</t>
  </si>
  <si>
    <t>GENERAL MANAGER</t>
  </si>
  <si>
    <t>STATION ENGINEER</t>
  </si>
  <si>
    <t>NHPC, MANAGER O &amp; M</t>
  </si>
  <si>
    <t>AIR, RANADAPALI</t>
  </si>
  <si>
    <t>SDO, TELEGRAPH</t>
  </si>
  <si>
    <t>PHD PUMP HOUSE</t>
  </si>
  <si>
    <t>THE MANAGING DIRECTOR</t>
  </si>
  <si>
    <t>DIVISIONAL RAILWAY MANAGER</t>
  </si>
  <si>
    <t>A. VENKATESWAR RAO</t>
  </si>
  <si>
    <t>M\S SHIVA SHAKTI OIL MILL</t>
  </si>
  <si>
    <t>DHANA LAXMI RICE MILL P. LTD.</t>
  </si>
  <si>
    <t>M/S MAA LAXMI STONE CRUSHER</t>
  </si>
  <si>
    <t>A. BHASKAR RAO</t>
  </si>
  <si>
    <t>SAI GANESH RICE MILL</t>
  </si>
  <si>
    <t>EASTERM MEDIA LIMITED</t>
  </si>
  <si>
    <t>JAYANTA MISHRA</t>
  </si>
  <si>
    <t>M\S PARVATI ENTERPRISES</t>
  </si>
  <si>
    <t>SCM PLASTIC ENGINEERING</t>
  </si>
  <si>
    <t>M/S SHIV SHANKAR CASHEWNUT OIL IND.</t>
  </si>
  <si>
    <t>M/S ABINASH BIOMASS ENERGY</t>
  </si>
  <si>
    <t>M/S LAKSHMI VEKETA MODERN RICE MILL</t>
  </si>
  <si>
    <t>GLOCAL HOSPITAL</t>
  </si>
  <si>
    <t>M\S BALAJI MODERN RICE MILL</t>
  </si>
  <si>
    <t>PRINCIPAL, JAWAHAR NAVODAYA VIDYALA</t>
  </si>
  <si>
    <t>VENKATESWAR PARA BOILING</t>
  </si>
  <si>
    <t>M\S ONENESS CATTLE &amp; POULTRY FEEDS</t>
  </si>
  <si>
    <t>EXECUTIVE ENGINEER UTILITY</t>
  </si>
  <si>
    <t>E. ENGG., P I DIVISION</t>
  </si>
  <si>
    <t>E. E., EARTH DAM DIV.</t>
  </si>
  <si>
    <t>M/S BAJARANG OIL MILL</t>
  </si>
  <si>
    <t>M/S S. K. ENTERPRISES</t>
  </si>
  <si>
    <t>JAWAHAR NAVODAYA VIDYALAYA</t>
  </si>
  <si>
    <t>M/S SABITRI STONE CRUSHERS UNIT-II</t>
  </si>
  <si>
    <t>THE DIRECTOR</t>
  </si>
  <si>
    <t>MAHAVIR MODERN RICE MILL</t>
  </si>
  <si>
    <t>SARALA DEVI MODERN RICE MILL</t>
  </si>
  <si>
    <t>ANNAPURNA STONE CRUSHER</t>
  </si>
  <si>
    <t>RLY. STATION</t>
  </si>
  <si>
    <t>M/S GARISSION ENGG.</t>
  </si>
  <si>
    <t>THE SDO, TELEGRAPH</t>
  </si>
  <si>
    <t>RAILWAY COLONY</t>
  </si>
  <si>
    <t>JAWAHAR WATER WORKS</t>
  </si>
  <si>
    <t>RAW WATER WORKS</t>
  </si>
  <si>
    <t>CLEAR WATER WORKS</t>
  </si>
  <si>
    <t>M/S L. G. CONSTRUCTION</t>
  </si>
  <si>
    <t>M/S BALAJI STONE CHRUSHER</t>
  </si>
  <si>
    <t>M/S GUPTESWAR CHRUSHER</t>
  </si>
  <si>
    <t>M/S GANESH STONE CHRUSHER</t>
  </si>
  <si>
    <t>M/S GAYATRI STONE CRUSHER</t>
  </si>
  <si>
    <t>KRISHNA CH SAGARIA*</t>
  </si>
  <si>
    <t>TARA TARINI STONE CRUSHER</t>
  </si>
  <si>
    <t>GUPTESWAR CONSTRUCTION</t>
  </si>
  <si>
    <t>MAA GANGESWARI STONE CHRUSHER</t>
  </si>
  <si>
    <t>THE COMMANDANT 202 COBRA BATALION</t>
  </si>
  <si>
    <t>MAA DURGA STONE CRUSHER</t>
  </si>
  <si>
    <t>M/S MAA SARBAMANGALA STONE CRUSHER</t>
  </si>
  <si>
    <t>THE REGISTRAR CENTRAL UNIVERSITY</t>
  </si>
  <si>
    <t>B</t>
  </si>
  <si>
    <t>Consumer with CD=&gt;1MW/1.1MVA&lt;5MW/5.5MVA</t>
  </si>
  <si>
    <t>THE EX. ENGG.</t>
  </si>
  <si>
    <t>GARRISON ENGINEERING</t>
  </si>
  <si>
    <t>JEYPORE TSS</t>
  </si>
  <si>
    <t>B. I. L. T</t>
  </si>
  <si>
    <t>E. E., GENERATION DIVISION</t>
  </si>
  <si>
    <t>MANGALAM TIMBER PVT. LTD.</t>
  </si>
  <si>
    <t>M/S TOSALI CEMENT PVT. LTD.</t>
  </si>
  <si>
    <t>C</t>
  </si>
  <si>
    <t>Consumer with CD=&gt;5MW/5.5MVA</t>
  </si>
  <si>
    <t>INDIAN RARE EARTHS LTD.</t>
  </si>
  <si>
    <t>J. K. PAPER LTD</t>
  </si>
  <si>
    <t>UTKAL ALUMUNA INTERNATIONAL LTD</t>
  </si>
  <si>
    <t>SR. DIV. ELECT. ENGG. (TR)</t>
  </si>
  <si>
    <t>MALIGUDA TSS</t>
  </si>
  <si>
    <t>CHARMULA &amp; KUSUMI TSS</t>
  </si>
  <si>
    <t>MANABAR TSS</t>
  </si>
  <si>
    <t>MACHHKUND TSS</t>
  </si>
  <si>
    <t>PADWA TSS</t>
  </si>
  <si>
    <t>M/S H. A. L</t>
  </si>
  <si>
    <t>Grand Total</t>
  </si>
  <si>
    <t>Total of(C)</t>
  </si>
  <si>
    <t>Load
Factor(%)</t>
  </si>
  <si>
    <t>Consumption
&gt;60%LF</t>
  </si>
  <si>
    <t>Consumption
(kwh)</t>
  </si>
  <si>
    <t>Monthly
Average PF</t>
  </si>
  <si>
    <t>MD Billed
(kva)</t>
  </si>
  <si>
    <t>MD
Recorded
(kva)</t>
  </si>
  <si>
    <t>CD (kva)</t>
  </si>
  <si>
    <t>NAME</t>
  </si>
  <si>
    <t>Sl.No.</t>
  </si>
  <si>
    <t>FORM   P.11</t>
  </si>
  <si>
    <t>CONSUMPTION DURING PEAK AND OFF PEAK HOURS BY LARGE</t>
  </si>
  <si>
    <t xml:space="preserve"> INDUSTRIES / CONSUMERS OF CAPACITY 1 MW AND ABOVE</t>
  </si>
  <si>
    <t>(i) Identify peak load hours  (ii) Identify off peak hours</t>
  </si>
  <si>
    <t xml:space="preserve">Sl </t>
  </si>
  <si>
    <t>Name of</t>
  </si>
  <si>
    <t>Consumption in Kwh</t>
  </si>
  <si>
    <t>No.</t>
  </si>
  <si>
    <t>Industries</t>
  </si>
  <si>
    <t>from 6.00 AM  to  /12.00 A.M</t>
  </si>
  <si>
    <t>from 12.00 A.M to  /6.00 A.M</t>
  </si>
  <si>
    <t>from __  to  /__</t>
  </si>
  <si>
    <t xml:space="preserve">Consumption </t>
  </si>
  <si>
    <t>during peak hours</t>
  </si>
  <si>
    <t>during off peak hours</t>
  </si>
  <si>
    <t>during other hours</t>
  </si>
  <si>
    <t>in Kwh</t>
  </si>
  <si>
    <t>Month</t>
  </si>
  <si>
    <t>Kwh</t>
  </si>
  <si>
    <t>OERC FORM   P.10</t>
  </si>
  <si>
    <t>INFORMATION ON SYSTEM DEMAND</t>
  </si>
  <si>
    <t>(Period of 12 months)</t>
  </si>
  <si>
    <t>Name of Month</t>
  </si>
  <si>
    <t xml:space="preserve">Monthly </t>
  </si>
  <si>
    <t xml:space="preserve">Date and </t>
  </si>
  <si>
    <t>Monthly</t>
  </si>
  <si>
    <t>Date and</t>
  </si>
  <si>
    <t>Maximum</t>
  </si>
  <si>
    <t>Time of</t>
  </si>
  <si>
    <t>Minimum</t>
  </si>
  <si>
    <t>System</t>
  </si>
  <si>
    <t>Occurence</t>
  </si>
  <si>
    <t>in MVA</t>
  </si>
  <si>
    <t>Data Not Recorded</t>
  </si>
  <si>
    <t>Licensee- SOUTHCO UTILITY</t>
  </si>
  <si>
    <t>OERC Form P-17</t>
  </si>
  <si>
    <t>EHT</t>
  </si>
  <si>
    <t>HT</t>
  </si>
  <si>
    <t>No. of Consumers</t>
  </si>
  <si>
    <t>No. of Bill issued</t>
  </si>
  <si>
    <t>Name of the Division …………. (ALL DIVISION)</t>
  </si>
  <si>
    <t>APRIL</t>
  </si>
  <si>
    <t>MAY</t>
  </si>
  <si>
    <t>JUNE</t>
  </si>
  <si>
    <t>JULY</t>
  </si>
  <si>
    <t>AUGUST</t>
  </si>
  <si>
    <t>SEPTEMBER</t>
  </si>
  <si>
    <t>OCTOBER</t>
  </si>
  <si>
    <t>NOVEMBER</t>
  </si>
  <si>
    <t>DECEMBER</t>
  </si>
  <si>
    <t>JANUARY</t>
  </si>
  <si>
    <t>FEBRUARY</t>
  </si>
  <si>
    <t>MARCH</t>
  </si>
  <si>
    <t>Name of the Division … GANJAM NORTH</t>
  </si>
  <si>
    <t>Name of the Division … BHANJANAGAR</t>
  </si>
  <si>
    <t>Name of the Division … PHULBANI</t>
  </si>
  <si>
    <t>Name of the Division … BOUDH</t>
  </si>
  <si>
    <t>Name of the Division … RAYAGADA</t>
  </si>
  <si>
    <t>Name of the Division … PARLAKHEMUNDI</t>
  </si>
  <si>
    <t>Name of the Division … GUNUPUR</t>
  </si>
  <si>
    <t>Name of the Division … BERHAMPUR-1</t>
  </si>
  <si>
    <t>Name of the Division … BERHAMPUR-2</t>
  </si>
  <si>
    <t>Name of the Division … BERHAMPUR-3</t>
  </si>
  <si>
    <t>Name of the Division … ASKA-1</t>
  </si>
  <si>
    <t>Name of the Division … ASKA-2</t>
  </si>
  <si>
    <t>Name of the Division … DIGAPAHANDI</t>
  </si>
  <si>
    <t>Name of the Division … JEYPORE</t>
  </si>
  <si>
    <t>Name of the Division … NABARANGPUR</t>
  </si>
  <si>
    <t>Name of the Division … MALKANAGIRI</t>
  </si>
  <si>
    <t>Name of the Division … KORAPUT</t>
  </si>
  <si>
    <t>Consumers Data (Division wise and month wise)</t>
  </si>
  <si>
    <t>OERC Form P-16</t>
  </si>
  <si>
    <t>During Previous Year</t>
  </si>
  <si>
    <t>During 1st 6 months of the current year</t>
  </si>
  <si>
    <t>Projected for the current year</t>
  </si>
  <si>
    <t>Projected for the subsequent year</t>
  </si>
  <si>
    <t>No. of consumers</t>
  </si>
  <si>
    <t>No of Villages</t>
  </si>
  <si>
    <t>No of Villages Electrified</t>
  </si>
  <si>
    <t xml:space="preserve"> Network System</t>
  </si>
  <si>
    <t>Length of 33 KV Line (km.)</t>
  </si>
  <si>
    <t>Length of 11 KV Line (km.)</t>
  </si>
  <si>
    <t>Length of LT KV Line (km.)</t>
  </si>
  <si>
    <t>Cost involved (Cr.)</t>
  </si>
  <si>
    <t>No. of 33 KV Group &amp; Feeder Breakers Required</t>
  </si>
  <si>
    <t>No. of 33 KV Group &amp; Feeder Breakers Installed</t>
  </si>
  <si>
    <t>No. of 11 KV Group &amp; Feeder Breakers Required</t>
  </si>
  <si>
    <t>No. of 11 KV Group &amp; Feeder Breakers Installed</t>
  </si>
  <si>
    <t>FEEDER METERING</t>
  </si>
  <si>
    <t>No. of 33 KV feeders   (excluding GRIDCO interface)</t>
  </si>
  <si>
    <t>No. of 33 KV feeder metering</t>
  </si>
  <si>
    <t>No. of 11 KV feeders</t>
  </si>
  <si>
    <t>No. of 11 KV feeder metering</t>
  </si>
  <si>
    <t>No. of 33/11 kv  transformer metering position</t>
  </si>
  <si>
    <t>No. of distribution transformers   (11/0.4 &amp; 33/ 0.4 kv)</t>
  </si>
  <si>
    <t>No. of distribution transformer metering position</t>
  </si>
  <si>
    <t>MVA Capacity of DTRs</t>
  </si>
  <si>
    <t>Energy Audit Carried Out-33 KV</t>
  </si>
  <si>
    <t>Energy Audit Carried Out-11 KV</t>
  </si>
  <si>
    <t>Energy Audit Carried out- No of DTRs covered</t>
  </si>
  <si>
    <t>Anti Theft Measures</t>
  </si>
  <si>
    <t>No of theft cases detected</t>
  </si>
  <si>
    <t>No of cases Booked under Section 126 &amp; 135</t>
  </si>
  <si>
    <t>Ammount Accessed</t>
  </si>
  <si>
    <t xml:space="preserve">Ammount Realised </t>
  </si>
  <si>
    <t>NO. of FIR Lodged</t>
  </si>
  <si>
    <t>No. of illegal consumers prosecuted/Initiated in Court</t>
  </si>
  <si>
    <t>Number of disconnection made</t>
  </si>
  <si>
    <t>Franchisee Activity</t>
  </si>
  <si>
    <t>No of Micro-Franchisees</t>
  </si>
  <si>
    <t>No of Consumers Covered</t>
  </si>
  <si>
    <t>No of Macro-Franchisees</t>
  </si>
  <si>
    <t>No of Input Based-Franchisees</t>
  </si>
  <si>
    <t>Total no of consumers covered under Franchisee</t>
  </si>
  <si>
    <t>QUALITY OF SUPPLY TO THE CONSUMERS</t>
  </si>
  <si>
    <t>No. of Grievances received through CHP</t>
  </si>
  <si>
    <t>Disposed through CHP including Bijuli Adalat</t>
  </si>
  <si>
    <t>No. of GRF Orders received</t>
  </si>
  <si>
    <t>No. of GRF Orders Complied</t>
  </si>
  <si>
    <t xml:space="preserve">SYSTEM IMPROVEMENT WORKS </t>
  </si>
  <si>
    <t>Installation of Pillar Box</t>
  </si>
  <si>
    <t>Length of AB Cable Laid</t>
  </si>
  <si>
    <t>Conversion of Single Phase to Three Phase Lines</t>
  </si>
  <si>
    <t>Ammount Estimated under deposit work(Rs. in Lakhs)</t>
  </si>
  <si>
    <t>Ammount Finaliseded for 6 % calculation(Rs.in Lakhs)</t>
  </si>
  <si>
    <t>OERC FORM   P.12</t>
  </si>
  <si>
    <t>Interruption</t>
  </si>
  <si>
    <t>Major Disturbances Due to EHT Failure</t>
  </si>
  <si>
    <t>First six months of</t>
  </si>
  <si>
    <t>Last six months of</t>
  </si>
  <si>
    <t>the previous year</t>
  </si>
  <si>
    <t>the current year</t>
  </si>
  <si>
    <t>No. of occurances</t>
  </si>
  <si>
    <t>Total duration of interruption</t>
  </si>
  <si>
    <t>Estimated unserved energy</t>
  </si>
  <si>
    <t>due to such interruptions</t>
  </si>
  <si>
    <t>Example :-</t>
  </si>
  <si>
    <t>Load prior to the disturbance x No.</t>
  </si>
  <si>
    <t>of hours of interruption</t>
  </si>
  <si>
    <t>No. of occasions when Distco</t>
  </si>
  <si>
    <t>system was completely isolated</t>
  </si>
  <si>
    <t>From the  Grid due to system</t>
  </si>
  <si>
    <t>disturbance affecting power</t>
  </si>
  <si>
    <t xml:space="preserve">supply </t>
  </si>
  <si>
    <t>FORM   P-4</t>
  </si>
  <si>
    <t>STATUS OF HT CONNECTIONS</t>
  </si>
  <si>
    <t>No. of valid requisitions for HT connection for power supply</t>
  </si>
  <si>
    <t>No. of connections provided within 180 days of valid requisition for power supply</t>
  </si>
  <si>
    <t>No. of connections provided after 180 days of valid requisition for power supply</t>
  </si>
  <si>
    <t>M/S SHREE STONE CRUSHER</t>
  </si>
  <si>
    <t>M/S SUNTECH INDUSTRIES</t>
  </si>
  <si>
    <t>M/S MANESWARI STONE CRUSHER</t>
  </si>
  <si>
    <t>M\S SANKARA EYE HOSPITAL</t>
  </si>
  <si>
    <t>SRI SANKAR PRADHAN</t>
  </si>
  <si>
    <t>M/S GOURI SANKAR RICE MILL</t>
  </si>
  <si>
    <t>M/S. RAMKRISHNA MISSION</t>
  </si>
  <si>
    <t>RAMANI RANJAN PATI</t>
  </si>
  <si>
    <t>M/S. PVP RAMU STONE CRUSHER</t>
  </si>
  <si>
    <t>SMT. SABITA PANDA</t>
  </si>
  <si>
    <t>M/S. B. RAMANAIAH CONSTRUCTION</t>
  </si>
  <si>
    <t>M\S VIRGO MARINE TECHNOLOGY</t>
  </si>
  <si>
    <t>M/S JAI MATA DI ASSOCIATES</t>
  </si>
  <si>
    <t>SRI BRUNDABAN SAHU</t>
  </si>
  <si>
    <t>SRI SATYA NARAYAN SUBUDHI</t>
  </si>
  <si>
    <t>SRI SUDARSHAN PADHY</t>
  </si>
  <si>
    <t>SRI K HADU SUBUDHI (MD)</t>
  </si>
  <si>
    <t>SRI GOPAL KRISHNA</t>
  </si>
  <si>
    <t>M\S SAI POLYMERS INDUSTRY</t>
  </si>
  <si>
    <t>M/S SUBHAM CRUSHER AND GRANITES</t>
  </si>
  <si>
    <t>M\S LAXMI NARAYAN MODERN INDUSTRIES</t>
  </si>
  <si>
    <t>SMT SUBHRA RANI PATRA</t>
  </si>
  <si>
    <t>M/S VAISHNAV DEVI</t>
  </si>
  <si>
    <t>SIBA SANKAR CASHEW INDUSTRY</t>
  </si>
  <si>
    <t>R. K. STONE CRUSHER</t>
  </si>
  <si>
    <t>SRI KRISHNA STONE CRUSHER</t>
  </si>
  <si>
    <t>Appropriate safety measures are taken accordingly to avoid accidents and regular safety awareness programme are being conducted.</t>
  </si>
  <si>
    <t>Name of the Division … HINJILICUT</t>
  </si>
  <si>
    <t>FORM   P.13</t>
  </si>
  <si>
    <t>STATUS OF METERING (QUARTERLY) &amp; (ANNUAL)</t>
  </si>
  <si>
    <t>ONLY NEW CONS</t>
  </si>
  <si>
    <t>DOM RUR</t>
  </si>
  <si>
    <t>DOM URB</t>
  </si>
  <si>
    <t>KTJ</t>
  </si>
  <si>
    <t>COM RUR</t>
  </si>
  <si>
    <t>COM URB</t>
  </si>
  <si>
    <t xml:space="preserve">PUB.LTG      </t>
  </si>
  <si>
    <t xml:space="preserve">PLI          </t>
  </si>
  <si>
    <t xml:space="preserve">OLI          </t>
  </si>
  <si>
    <t xml:space="preserve">AGRO AGRI    </t>
  </si>
  <si>
    <t xml:space="preserve">AGRO IND     </t>
  </si>
  <si>
    <t xml:space="preserve">PWW          </t>
  </si>
  <si>
    <t xml:space="preserve">LT IND(S)    </t>
  </si>
  <si>
    <t xml:space="preserve">LT IND(M)    </t>
  </si>
  <si>
    <t xml:space="preserve">SPP          </t>
  </si>
  <si>
    <t>D B S</t>
  </si>
  <si>
    <t>AGRO AGRI</t>
  </si>
  <si>
    <t>AGRO IND</t>
  </si>
  <si>
    <t>PWW</t>
  </si>
  <si>
    <t>GP</t>
  </si>
  <si>
    <t>LIND</t>
  </si>
  <si>
    <t>SPP</t>
  </si>
  <si>
    <t>PIIND</t>
  </si>
  <si>
    <t>RT</t>
  </si>
  <si>
    <t>TOTAL(ANNUAL)</t>
  </si>
  <si>
    <t>SR. DIVISIONAL ENGINEER(ELECTRICAL)</t>
  </si>
  <si>
    <t>Name of the Division …  PS PUR</t>
  </si>
  <si>
    <t>THE DEAN &amp; PRINCIPAL</t>
  </si>
  <si>
    <t>M/S. A.B. MINERALS PVT LTD</t>
  </si>
  <si>
    <t>M\S CHILIKA CASHEW INDUSTRY</t>
  </si>
  <si>
    <t>SRI. BULU RAO EPARI</t>
  </si>
  <si>
    <t>M/S. KANAKA MASTSYA HATCHERY</t>
  </si>
  <si>
    <t>M/S SWOSTI CHILIKA RESORT</t>
  </si>
  <si>
    <t>M/S SABAT SILK RICE MILL</t>
  </si>
  <si>
    <t>PITCH PROCESSING UNIT</t>
  </si>
  <si>
    <t>M/S NIRMAN VIKASH</t>
  </si>
  <si>
    <t>SMT. KUNI RANI BISOYI</t>
  </si>
  <si>
    <t>M/S LORE DAIRY</t>
  </si>
  <si>
    <t>M/S BARALA DEVI STONE CRUSHER</t>
  </si>
  <si>
    <t>CHIEF DISTRICT MEDICAL OFFICER</t>
  </si>
  <si>
    <t>JAGANNATH COTTON GINNING</t>
  </si>
  <si>
    <t>M/S MAA MAJHIGOURI STONE CRUSHER</t>
  </si>
  <si>
    <t>M\S MITS MEGA FOOD PARK LIMITED</t>
  </si>
  <si>
    <t>M/S. SHREE SHYAM GRANITE</t>
  </si>
  <si>
    <t>M\S LINGARAJ FLOUR MILLS P LTD.,</t>
  </si>
  <si>
    <t>DEAN AND PRINCIPAL UG GIRLS</t>
  </si>
  <si>
    <t>DEAN AND PRINCIPAL</t>
  </si>
  <si>
    <t>HOTEL SRI BALAJI</t>
  </si>
  <si>
    <t>M\S ANUSHKA HATCEHRY</t>
  </si>
  <si>
    <t>M\S CHANDAN AGRO RICE TECH</t>
  </si>
  <si>
    <t>M\S DHABALESWAR FOODS</t>
  </si>
  <si>
    <t>M\S SHIVA METAL INDUSTRIES</t>
  </si>
  <si>
    <t>M\S FRIENDS STONE CRUSHER</t>
  </si>
  <si>
    <t>M\S SRI HARSHADEEP ENTERPRISES LTD.</t>
  </si>
  <si>
    <t>M\S MAA TARINEE STONE CRUSHER</t>
  </si>
  <si>
    <t>M/S SRI SAI BHAIRABI MODERN</t>
  </si>
  <si>
    <t>SRI A. KRISHNA RAO</t>
  </si>
  <si>
    <t>SHINGHASINI STONE CRUSHER</t>
  </si>
  <si>
    <t>M/S. BAJARANGA STONES</t>
  </si>
  <si>
    <t>M/S SABITRI FLY ASH BIRCKS</t>
  </si>
  <si>
    <t>M/S LAXMI METAL STONE CRUSHER</t>
  </si>
  <si>
    <t>EMERGENCY POWER</t>
  </si>
  <si>
    <t>M/S SRI JAGANNATH CASHEW CLUSTER PL</t>
  </si>
  <si>
    <t>SRI K. SOPNESWAR SENAPATI</t>
  </si>
  <si>
    <t>M\S AGRINI EXPORT PVT.LTD.,</t>
  </si>
  <si>
    <t>MAA KALI MODERN RICE MILL</t>
  </si>
  <si>
    <t>M\S ABHAYA AQUABASE HATCHERIES</t>
  </si>
  <si>
    <t>M/S. AQUATIC FARMS LTD.</t>
  </si>
  <si>
    <t>EE GARRISSON ENGINEER, GE(N&amp;CG)</t>
  </si>
  <si>
    <t>M\S DAKHINAKALI  MODERN RICE MILL</t>
  </si>
  <si>
    <t>SRI. SUNIL KUMAR SAHU</t>
  </si>
  <si>
    <t>PRINCIPAL, GOVT. ITI</t>
  </si>
  <si>
    <t>M\S SAI FOOD PROCESSOR</t>
  </si>
  <si>
    <t>SRI. SUSANTA KUMAR BEHERA</t>
  </si>
  <si>
    <t>R.K.D CONSTRUCTION PVT LTD.,</t>
  </si>
  <si>
    <t>THE MOTHER CHILD CARE HOSPITAL</t>
  </si>
  <si>
    <t>M/S GOPINATH RICE MILL</t>
  </si>
  <si>
    <t>REGISTRAR CIVIL COURTS BOUDH</t>
  </si>
  <si>
    <t>PRADHAN INDUSTRIES</t>
  </si>
  <si>
    <t>M/S SIRIDISAI GINNING PRESSING P. L</t>
  </si>
  <si>
    <t>M\S SHREE SAI YARN</t>
  </si>
  <si>
    <t>M/S. SRI. ANJANEYA COTTON</t>
  </si>
  <si>
    <t>ADMO</t>
  </si>
  <si>
    <t>UTKAL GRANIT</t>
  </si>
  <si>
    <t>MEGALIFT</t>
  </si>
  <si>
    <t>SOMANATH MEMORIAL HOSPITAL</t>
  </si>
  <si>
    <t>DEAN AND PRINCIPAL MKCG</t>
  </si>
  <si>
    <t>M\S BARUNEI AQUA CULTURE</t>
  </si>
  <si>
    <t>M\S OCEANID SHRIMP SEED HATCHERIES</t>
  </si>
  <si>
    <t>M\S SRI COASTAL AQUA MARINE</t>
  </si>
  <si>
    <t>SMT. ASHA BABY</t>
  </si>
  <si>
    <t>M/S SRI DURGA RETAIL PVT. LTD.</t>
  </si>
  <si>
    <t>SRI V. SATYANARAYAN</t>
  </si>
  <si>
    <t>M\S VENKATESWARA HATCHERIES</t>
  </si>
  <si>
    <t>SMT. BISHNUPRIYA SAHU</t>
  </si>
  <si>
    <t>SRI N. SATYA NARAYAN RAJU</t>
  </si>
  <si>
    <t>M/S. SHARANYA AGRO INDUSTRY</t>
  </si>
  <si>
    <t>SRI  M.SATYA NARAYAN MALLAPUDI</t>
  </si>
  <si>
    <t>M/S SHREE BALAJI STONE CRUSHER</t>
  </si>
  <si>
    <t>M\S CLEBRATION</t>
  </si>
  <si>
    <t>MOTHER AND CHILD HOSPITAL</t>
  </si>
  <si>
    <t>SMT SIBANI PATTNAIK</t>
  </si>
  <si>
    <t>OM SRI LAXMI GANESH CASHEW INDUSTRY</t>
  </si>
  <si>
    <t>SMT P ROJA PATRO</t>
  </si>
  <si>
    <t>K. SRINIVAS PATRO</t>
  </si>
  <si>
    <t>M\S BAIRAGI INDUSTRIES</t>
  </si>
  <si>
    <t>M\S SHREE NARASIMHA INDUSTRY</t>
  </si>
  <si>
    <t>C.D.M.O</t>
  </si>
  <si>
    <t>M/S PRADHAN INDUSTRIES LTD.</t>
  </si>
  <si>
    <t>M/S SRIRAM STONE CRUSHER</t>
  </si>
  <si>
    <t>M/S SPECIA INNOVATION PVT. LTD.</t>
  </si>
  <si>
    <t>SR. DIVISIONAL ENGINEER ELECTRICAL</t>
  </si>
  <si>
    <t>M/S BILT GRAPHIC PAPER PRODUCTS LTD</t>
  </si>
  <si>
    <t>M/S GRASIM INDUSTRIES LTD.</t>
  </si>
  <si>
    <t>check</t>
  </si>
  <si>
    <t>E. E MEGALIFT IRRIGATION PROJECT</t>
  </si>
  <si>
    <t>THE EXE MAGALIFT PROJECTS</t>
  </si>
  <si>
    <t>M/S. CHLOROPARAFFINS(P)LTD.</t>
  </si>
  <si>
    <t>M/S. JAGANNATH AQUA CULTURE</t>
  </si>
  <si>
    <t>M/S. GOPAL KRISHNA CASHEW INDUSTRY</t>
  </si>
  <si>
    <t>M\S TARA INVESTMENT LTD.,</t>
  </si>
  <si>
    <t>M\S HARIKA CHEMICALS PVT. LTD.,</t>
  </si>
  <si>
    <t>SRI DEVIKRUPA SOFT DRINKS</t>
  </si>
  <si>
    <t>M/S TARATARINI STONE CURSHER</t>
  </si>
  <si>
    <t>M\S KARTYAYANI RICE MILL</t>
  </si>
  <si>
    <t>M\S MAA RATANEI RICE MILL</t>
  </si>
  <si>
    <t>THE EE MEGA LIFT PROJECT</t>
  </si>
  <si>
    <t>THE EE MEGALIFT PROJECT</t>
  </si>
  <si>
    <t>KASAM BUILDING , BANDHAGADA</t>
  </si>
  <si>
    <t>M\S SALUNKITUBES AND PIPES</t>
  </si>
  <si>
    <t>M\S BALDEO SAHU INFRA PVT LTD.,</t>
  </si>
  <si>
    <t>M/S VINAYAGAR STONE CRUSHER</t>
  </si>
  <si>
    <t>THE PRINCIPAL MODEL DEGREE COLLEGE</t>
  </si>
  <si>
    <t>M/S KALINGA STONE CRUSHER</t>
  </si>
  <si>
    <t>STYLE BAZAR</t>
  </si>
  <si>
    <t>MEGALIFT KHANDWA</t>
  </si>
  <si>
    <t>M\S MALIKARJUNA INDUSTRY</t>
  </si>
  <si>
    <t>M/S S.S GRANITES PARK</t>
  </si>
  <si>
    <t>M/S UTKAL GRANIMANUMO PVT. LTD.</t>
  </si>
  <si>
    <t>M/S SRINIVAS GRANITE</t>
  </si>
  <si>
    <t>MEGA LIFT IRRIGATION PROJECT</t>
  </si>
  <si>
    <t>M/S. TATA STEEL SPECIAL ECONOMIC</t>
  </si>
  <si>
    <t>SMT. P. REKHA SENAPATI</t>
  </si>
  <si>
    <t>M\S JAGANNATH DIAGNOSTIC</t>
  </si>
  <si>
    <t>SRI. SUSANTA KUMAR DASH</t>
  </si>
  <si>
    <t>SRI. JAGANNATH ROUT</t>
  </si>
  <si>
    <t>M/S TRIMULA INDUSTRIES P. LTD.</t>
  </si>
  <si>
    <t>THE EXECUTIVE ENGINEER PHD PROJECT</t>
  </si>
  <si>
    <t>M\S ASHOKA BUILDCON PVT. LTD.,</t>
  </si>
  <si>
    <t>SRI. B. BALAJI REDDY</t>
  </si>
  <si>
    <t>SRI SANGRAM KESHARY NAYAK MD</t>
  </si>
  <si>
    <t>SRI BIBHU DATTA SAHU</t>
  </si>
  <si>
    <t>M/S. SHREE BISWANATH ENTERPRISES</t>
  </si>
  <si>
    <t>THE MEDICAL SUPERITENDENT</t>
  </si>
  <si>
    <t>M/S KALINGA RICE MILL</t>
  </si>
  <si>
    <t>M/S AMEVA ASSOCIATES</t>
  </si>
  <si>
    <t>THE PRINCIPAL JAWAHAR NAVODAYA</t>
  </si>
  <si>
    <t>THE SUPERINTENDENT SLNMCH</t>
  </si>
  <si>
    <t>M/S. SHIVA SHANKAR STONE CRUSHER</t>
  </si>
  <si>
    <t>HARIBANDHU BISWAL</t>
  </si>
  <si>
    <t>EXIECUTIVE ENGINEER</t>
  </si>
  <si>
    <t>THE SUPERINTEND DEAN &amp; PRINCIPAL</t>
  </si>
  <si>
    <t>20-21</t>
  </si>
  <si>
    <t>LIFT IRR</t>
  </si>
  <si>
    <t>Instalation of LT less transformers</t>
  </si>
  <si>
    <t>Re-conductoring</t>
  </si>
  <si>
    <t>33kv</t>
  </si>
  <si>
    <t>Kms</t>
  </si>
  <si>
    <t>11kv</t>
  </si>
  <si>
    <t>Upgradation of transformers</t>
  </si>
  <si>
    <t>FY 2020-21</t>
  </si>
  <si>
    <t>M/S. KANAKA MASTSYA AQUA FARM</t>
  </si>
  <si>
    <t>MS SD MARINE SHRIMP HATCHERY PVT.LT</t>
  </si>
  <si>
    <t>M\S SUNSHINE SRI KANAK</t>
  </si>
  <si>
    <t>M/S. BRIGHT ALUMINIUM INDUSTRIES</t>
  </si>
  <si>
    <t>M/S. NARAYAN CASHEW INDUSTRY</t>
  </si>
  <si>
    <t>SRI. RAMESH CHANDRA JENA</t>
  </si>
  <si>
    <t>M/S. MAA CASHEW INDUSTRY</t>
  </si>
  <si>
    <t>M/S VENKATESWARA HATCHERIES</t>
  </si>
  <si>
    <t>BHASKAR STONE CRUSHER</t>
  </si>
  <si>
    <t>M/S. MARUTI POULTRY</t>
  </si>
  <si>
    <t>M\S SHIVA SANKAR STONE CRUSHER</t>
  </si>
  <si>
    <t>SUB-DIVISION HOSPITAL,IPD BLOCK</t>
  </si>
  <si>
    <t>M\S RUSHIKULYA POULTRIES PVT.LTD.,</t>
  </si>
  <si>
    <t>RELIANCE CORPORATE IT PARK</t>
  </si>
  <si>
    <t>M\S MAA MAJHIGRAHRIANI</t>
  </si>
  <si>
    <t>M\S SUN ROCKS INDUSTRIES</t>
  </si>
  <si>
    <t>THE REGISTRER(CUTM) UPPALADA</t>
  </si>
  <si>
    <t>MR. ARUN MISHRA</t>
  </si>
  <si>
    <t>M\S ADA ASSOCIATES</t>
  </si>
  <si>
    <t>M\S NKG INFRASTRUCTURE LTD.,</t>
  </si>
  <si>
    <t>M\S GAYATRI INDUSTRY</t>
  </si>
  <si>
    <t>M\S MGS ENVIRON PVT LTD.,</t>
  </si>
  <si>
    <t>M/S. DELIGHT LAYER PVT. LTD.</t>
  </si>
  <si>
    <t>M/S. J.P. ENGINEERING WORKS</t>
  </si>
  <si>
    <t>M\S DIBYASREE STONE CRUSHER</t>
  </si>
  <si>
    <t>M/S. BAJARANGI CONSTURCTION</t>
  </si>
  <si>
    <t>M\S SRI SAI LAXMI NARASIMHA</t>
  </si>
  <si>
    <t>M/S GANESH RICE MILL</t>
  </si>
  <si>
    <t>SMT. SANJU SAHU</t>
  </si>
  <si>
    <t>M/S. SRI DHANYALAXMI RICE MILL</t>
  </si>
  <si>
    <t>M/S. ANNAPURNA INDUSTRIES</t>
  </si>
  <si>
    <t>E.E. PHD. KORAPUT</t>
  </si>
  <si>
    <t>POWER GRID CORPORATION</t>
  </si>
  <si>
    <t>M/S  S. K. CATTLE &amp; POULTRY</t>
  </si>
  <si>
    <t>M\S TARA TARINEE AGRO IMPEX PVT LTD</t>
  </si>
  <si>
    <t>M/S. SAI KRISHNA CASHEW AND RICE</t>
  </si>
  <si>
    <t>M\S JAGANNATH STONE CRUSHER UNIT</t>
  </si>
  <si>
    <t>MAA AGNIGANGAMA STONE CRUSHER</t>
  </si>
  <si>
    <t>M\S GAYATRI STONE CRUSHER</t>
  </si>
  <si>
    <t>M\S JAGANNATH STONE CRUSHER</t>
  </si>
  <si>
    <t>M\S GOPAL FOOD PRODUCT</t>
  </si>
  <si>
    <t>2019-20</t>
  </si>
  <si>
    <t>FROM  APR'20 - SEP'20</t>
  </si>
  <si>
    <t>MEGALIFT IRRIGATION PROJECT</t>
  </si>
  <si>
    <t>M/S ARCELORMITTAL NIPPON STEEL IND.</t>
  </si>
  <si>
    <t>M/S GOPALPUR PORTS LTD.</t>
  </si>
  <si>
    <t>Total of(B)</t>
  </si>
  <si>
    <t>01.04.2020 at 19:15Hrs</t>
  </si>
  <si>
    <t>26.05.2020 at 22:30Hrs</t>
  </si>
  <si>
    <t>26.06.2020 at 19:30Hrs</t>
  </si>
  <si>
    <t>31.07.2020 at 19:30Hrs</t>
  </si>
  <si>
    <t>31.08.2020 at 19:45Hrs</t>
  </si>
  <si>
    <t>17.09.2020 at 19:15Hrs</t>
  </si>
  <si>
    <t xml:space="preserve"> DISTCOM</t>
  </si>
  <si>
    <t>INSTALLED BY DISTCOM</t>
  </si>
  <si>
    <t>DOMESTIC-</t>
  </si>
  <si>
    <t>COMMERCIAL(LT GENERAL)</t>
  </si>
  <si>
    <t>No. of 33 / 11 kv  POWER transformers</t>
  </si>
  <si>
    <t>21-22</t>
  </si>
  <si>
    <t>First Six months of the FY 2020-21</t>
  </si>
  <si>
    <t>i</t>
  </si>
  <si>
    <t>First six months of the previous year  
(01.04.2020-30.09.2020)</t>
  </si>
  <si>
    <t>Last six months of the previous year
(01.10.2020 - 31.03.2021)</t>
  </si>
  <si>
    <t>First six months of the current year  
(01.04.2021-30.09.2021)</t>
  </si>
  <si>
    <t>Licencee : TPSODL</t>
  </si>
  <si>
    <t>Last Six months of the FY 2020-21</t>
  </si>
  <si>
    <t>First Six months of the FY 2021-22</t>
  </si>
  <si>
    <t>FY 2021-22</t>
  </si>
  <si>
    <t>(TPSODL)</t>
  </si>
  <si>
    <t xml:space="preserve">Old PTRs failed due to  insulation failure. Failure occurred mainly during  heavy rains and  lightening. </t>
  </si>
  <si>
    <t>PTR body and Neutral earthings being done wherever required.                                                    Regular Oil top up  and silica get replacement being done during preventive Maintenance.</t>
  </si>
  <si>
    <t>Faulty Surge arresters for PTR protection being replaced.</t>
  </si>
  <si>
    <t>Licensee- TPSODL</t>
  </si>
  <si>
    <t>TPSODL Total</t>
  </si>
  <si>
    <t>24.10.2020 at 18:00Hrs</t>
  </si>
  <si>
    <t>04.11.2020 at 18:15Hrs</t>
  </si>
  <si>
    <t>31.12.2020 at 08:15Hrs</t>
  </si>
  <si>
    <t>19.01.2021 at 07:30Hrs</t>
  </si>
  <si>
    <t>10.02.2021 at 08:00Hrs</t>
  </si>
  <si>
    <t>31.03.2021 at 19:15Hrs</t>
  </si>
  <si>
    <t>02.04.2021 at 19:00Hrs</t>
  </si>
  <si>
    <t>19.05.2021 at 19:30Hrs</t>
  </si>
  <si>
    <t>29.06.2021 at 19:30Hrs</t>
  </si>
  <si>
    <t>26.07.2021 at 19:00Hrs</t>
  </si>
  <si>
    <t>26.08.2021 at 19:30Hrs</t>
  </si>
  <si>
    <t>02.09.2021 at 19:30Hrs</t>
  </si>
  <si>
    <t>CONS_NO</t>
  </si>
  <si>
    <t>Decorative Stone Mine Nirman Vikas PVT Ltd. Prop- Sri Santosh Ku. Bebarta</t>
  </si>
  <si>
    <t>M/S. ZEPHANIAH MARINE PVT. LTD</t>
  </si>
  <si>
    <t>Mr. BIBHUTI BHUSAN MUDULI</t>
  </si>
  <si>
    <t>M/S SAI STONE CRUSHER</t>
  </si>
  <si>
    <t>THE SUPERINTENDENT OXIGEN PLANT,SLNMCH</t>
  </si>
  <si>
    <t>M/S Marium Stonex</t>
  </si>
  <si>
    <t>TAPAN KUMAR JENA</t>
  </si>
  <si>
    <t>M/S MAA DURGA POLY PLAST</t>
  </si>
  <si>
    <t>DMO MS CUM SUPERINTENDENT OXYGEN PLANT</t>
  </si>
  <si>
    <t>M/S Bhabani Foods</t>
  </si>
  <si>
    <t>THE MUKTA A2 CINEMA LTD.,</t>
  </si>
  <si>
    <t>Mega Lift Irrigation Project</t>
  </si>
  <si>
    <t>SRI PURNA CHANDRA SAHU</t>
  </si>
  <si>
    <t>M/s Mother Earth Resources Private Limited</t>
  </si>
  <si>
    <t>M/S AMALGAMATED PLANTATION PVT. LTD</t>
  </si>
  <si>
    <t>N.SAI SATISH</t>
  </si>
  <si>
    <t>SRI LAXMIDHAR SAHOO</t>
  </si>
  <si>
    <t>Mr. PRADEEP KUMAR JENA</t>
  </si>
  <si>
    <t>PRINCIPALGOVT ,ITI,BOUDH</t>
  </si>
  <si>
    <t>M/S Vennami Aqua Culture</t>
  </si>
  <si>
    <t>SRI ANANTA MALI</t>
  </si>
  <si>
    <t>Asst. Sessions Judge cum -Register,Civil court</t>
  </si>
  <si>
    <t>MAA BHANDARGHARANI MODERN RICE MILL</t>
  </si>
  <si>
    <t>DIRECTOR, CHRISTIAN HOSPITAL</t>
  </si>
  <si>
    <t>M\S SRI DURGA MODERN RICE MILL</t>
  </si>
  <si>
    <t>SPORTS AND Y S DEPT.</t>
  </si>
  <si>
    <t>Maa Rudra kali stone crusher unit Prof-Smt. Amita Kumar Panda</t>
  </si>
  <si>
    <t>Mrs.Harapriya GoudaChairman-cum-Trustee,Maa Gangadevi Foundation,Dry Fish Cluster</t>
  </si>
  <si>
    <t>Mr.JHADESWAR JENA</t>
  </si>
  <si>
    <t>SRI SANTOSH KUMAR ACHARY</t>
  </si>
  <si>
    <t>THE DIST. JUDGE</t>
  </si>
  <si>
    <t>SRI K. DAMODAR REDDY</t>
  </si>
  <si>
    <t>M/S OM SAI STONE PRODUCTS</t>
  </si>
  <si>
    <t>SRI SIBAJI PATTNAIK</t>
  </si>
  <si>
    <t>M/S.SAI VINEETH STONE CRUSHER</t>
  </si>
  <si>
    <t>UMA SANKAR JENA</t>
  </si>
  <si>
    <t>EXECUTIVE ENGINEER, PH DIVISION, KORAPUT</t>
  </si>
  <si>
    <t>M/S TARA TARINI CONSTRUCTION PVT. LTD</t>
  </si>
  <si>
    <t>SRI SRIKANTA KUMAR SABAT</t>
  </si>
  <si>
    <t>Rajalaxmi Mohanty</t>
  </si>
  <si>
    <t>M/S GANAPATI STONE CRUSHER, AJIT KUMAR PRADHAN</t>
  </si>
  <si>
    <t>THE REGISTRAR CIVIL COURT AND</t>
  </si>
  <si>
    <t>M\S LACKEIR STILIT INDST. PVT. LTD.</t>
  </si>
  <si>
    <t>M\S SREE STONE CRUSHER</t>
  </si>
  <si>
    <t>Chief District Medical &amp; Public Health Officer, Rayagada</t>
  </si>
  <si>
    <t>M\S SIDHA BHAIRABI AGRO PRODUCT</t>
  </si>
  <si>
    <t>Fardin Enterprises Prop Sekh Nabi, At Malud Khas, Site At Malud, Dist Puri</t>
  </si>
  <si>
    <t>M/S HINDUSTAN PETROLEUM CORPORATION LTD.,</t>
  </si>
  <si>
    <t>SRI RAJES KUMAR PADHI</t>
  </si>
  <si>
    <t>M/S. SURYA KAMAL TOWER, C/O. JAMI RAVI SHANKAR</t>
  </si>
  <si>
    <t>SMT. NAMITA KUMARI PANIGRAHY</t>
  </si>
  <si>
    <t>DISTRICT&amp; SESSIONS JUDGECOURT,MALKANGIRI</t>
  </si>
  <si>
    <t>M.S.TARA ENTERPRISES</t>
  </si>
  <si>
    <t>The Project in Charge Shapoorji Pallonjo &amp; Company Limited Sri Anil Kumar Solbot</t>
  </si>
  <si>
    <t>KLOROFEEL EDUCATION ASSOCIATION</t>
  </si>
  <si>
    <t>SRI SUBASH KU. ROUT</t>
  </si>
  <si>
    <t>M\S SRC STONE CRUSHER</t>
  </si>
  <si>
    <t>M\S XBRE FOODS PVT LTD</t>
  </si>
  <si>
    <t>The Engineering Member</t>
  </si>
  <si>
    <t>MS SUNRISE EGG FARM</t>
  </si>
  <si>
    <t>Parasmita Jena</t>
  </si>
  <si>
    <t>Sri Vinay Kumar, M/S Shapoorji Pallonji &amp; Co Pvt. Ltd</t>
  </si>
  <si>
    <t>EXECUTIVE OFFICER Municipality, RAYAGADA MUNICIPALITY</t>
  </si>
  <si>
    <t>M\S SIDHABHAIRABI AGRO FOODS</t>
  </si>
  <si>
    <t>SRI RABINDRA BEHERA</t>
  </si>
  <si>
    <t>M/S. FREE WORLD EXPROTS PVT. LTD.</t>
  </si>
  <si>
    <t>M/S. The sakala C/o SUBRAT KUMAR DASH CEO THE SAKALA</t>
  </si>
  <si>
    <t>Mr. TOPHAN NAYAK</t>
  </si>
  <si>
    <t>M.MANIKESWAR RAO</t>
  </si>
  <si>
    <t>THE SECRETARY,RMC DIGAPAHANDI</t>
  </si>
  <si>
    <t>M/S. KHAGESWAR POULTRY PVT. LTD.</t>
  </si>
  <si>
    <t>THE SUPERINTENDENT, PMSSY BUILDING, SUPER SPECIALITY BLOCK</t>
  </si>
  <si>
    <t>Senior Divisional Engineer east coast railway</t>
  </si>
  <si>
    <t>Consumer with cd&gt;100kw/110kva &lt; 1mva</t>
  </si>
  <si>
    <t>CON_NO</t>
  </si>
  <si>
    <t>Consumer with cd&gt;1mva &lt;5mva</t>
  </si>
  <si>
    <t>Consumer with cd&gt;5mva</t>
  </si>
  <si>
    <t>Ist.Six months of previous year(APR'20 -SEPT'20)</t>
  </si>
  <si>
    <t>2nd.Six months of previous year(OCT'20-MAR'21)</t>
  </si>
  <si>
    <t>Ist.Six months of current year(APR'21 -SEPT'21)</t>
  </si>
  <si>
    <t>22-23</t>
  </si>
  <si>
    <t>SR DIVISIONAL RAILWAY,EAST COAST RAILWAY</t>
  </si>
  <si>
    <t xml:space="preserve"> -   </t>
  </si>
  <si>
    <t>Licencee :TPSODL</t>
  </si>
  <si>
    <t>-</t>
  </si>
  <si>
    <t>23-24</t>
  </si>
  <si>
    <t>AS ON MAR'21</t>
  </si>
  <si>
    <t>Licencee- TPSODL</t>
  </si>
  <si>
    <t>Licencee TPSODL</t>
  </si>
  <si>
    <t>AS ON  MAR'20</t>
  </si>
  <si>
    <t>As on Apr'21</t>
  </si>
  <si>
    <t>Licencee …TPSODL</t>
  </si>
  <si>
    <t>AS ON APR'21</t>
  </si>
  <si>
    <t>AS ON SEP'21</t>
  </si>
  <si>
    <t>As on Sep'21</t>
  </si>
  <si>
    <t>TPSODL</t>
  </si>
</sst>
</file>

<file path=xl/styles.xml><?xml version="1.0" encoding="utf-8"?>
<styleSheet xmlns="http://schemas.openxmlformats.org/spreadsheetml/2006/main">
  <numFmts count="6">
    <numFmt numFmtId="164" formatCode="_(* #,##0.00_);_(* \(#,##0.00\);_(* &quot;-&quot;??_);_(@_)"/>
    <numFmt numFmtId="165" formatCode="0.0000"/>
    <numFmt numFmtId="166" formatCode="0.000"/>
    <numFmt numFmtId="167" formatCode="[$-409]mmm\-yy;@"/>
    <numFmt numFmtId="168" formatCode="_(* #,##0_);_(* \(#,##0\);_(* &quot;-&quot;??_);_(@_)"/>
    <numFmt numFmtId="169" formatCode="_(* #,##0.000_);_(* \(#,##0.000\);_(* &quot;-&quot;??_);_(@_)"/>
  </numFmts>
  <fonts count="6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0"/>
      <color indexed="8"/>
      <name val="Arial"/>
      <family val="2"/>
    </font>
    <font>
      <b/>
      <sz val="10"/>
      <name val="Arial"/>
      <family val="2"/>
    </font>
    <font>
      <b/>
      <u/>
      <sz val="10"/>
      <color indexed="8"/>
      <name val="Arial"/>
      <family val="2"/>
    </font>
    <font>
      <b/>
      <sz val="15"/>
      <color indexed="8"/>
      <name val="Arial"/>
      <family val="2"/>
    </font>
    <font>
      <b/>
      <sz val="12"/>
      <name val="Arial"/>
      <family val="2"/>
    </font>
    <font>
      <b/>
      <sz val="14"/>
      <color indexed="8"/>
      <name val="Arial"/>
      <family val="2"/>
    </font>
    <font>
      <b/>
      <sz val="12"/>
      <color indexed="8"/>
      <name val="Arial"/>
      <family val="2"/>
    </font>
    <font>
      <sz val="12"/>
      <name val="Arial"/>
      <family val="2"/>
    </font>
    <font>
      <b/>
      <u/>
      <sz val="10"/>
      <name val="Arial"/>
      <family val="2"/>
    </font>
    <font>
      <sz val="10"/>
      <name val="Arial"/>
      <family val="2"/>
    </font>
    <font>
      <u/>
      <sz val="10"/>
      <name val="Arial"/>
      <family val="2"/>
    </font>
    <font>
      <b/>
      <sz val="8"/>
      <name val="Arial"/>
      <family val="2"/>
    </font>
    <font>
      <sz val="8"/>
      <name val="Arial"/>
      <family val="2"/>
    </font>
    <font>
      <b/>
      <sz val="11"/>
      <color theme="1"/>
      <name val="Calibri"/>
      <family val="2"/>
      <scheme val="minor"/>
    </font>
    <font>
      <b/>
      <sz val="14"/>
      <color indexed="8"/>
      <name val="Arial"/>
      <family val="2"/>
    </font>
    <font>
      <b/>
      <sz val="10"/>
      <color theme="1"/>
      <name val="Calibri"/>
      <family val="2"/>
      <scheme val="minor"/>
    </font>
    <font>
      <b/>
      <u/>
      <sz val="12"/>
      <color indexed="8"/>
      <name val="Arial"/>
      <family val="2"/>
    </font>
    <font>
      <b/>
      <sz val="11"/>
      <color indexed="8"/>
      <name val="Arial"/>
      <family val="2"/>
    </font>
    <font>
      <sz val="11"/>
      <color indexed="8"/>
      <name val="Arial"/>
      <family val="2"/>
    </font>
    <font>
      <b/>
      <sz val="12"/>
      <color indexed="8"/>
      <name val="Arial"/>
      <family val="2"/>
    </font>
    <font>
      <b/>
      <u/>
      <sz val="12"/>
      <name val="Arial"/>
      <family val="2"/>
    </font>
    <font>
      <b/>
      <u/>
      <sz val="10"/>
      <color indexed="17"/>
      <name val="Arial"/>
      <family val="2"/>
    </font>
    <font>
      <b/>
      <u/>
      <sz val="12"/>
      <color indexed="17"/>
      <name val="Arial"/>
      <family val="2"/>
    </font>
    <font>
      <b/>
      <u/>
      <sz val="16"/>
      <name val="Arial"/>
      <family val="2"/>
    </font>
    <font>
      <sz val="10"/>
      <name val="Arial"/>
      <family val="2"/>
    </font>
    <font>
      <b/>
      <sz val="14"/>
      <color indexed="12"/>
      <name val="Arial"/>
      <family val="2"/>
    </font>
    <font>
      <sz val="11"/>
      <name val="Arial"/>
      <family val="2"/>
    </font>
    <font>
      <b/>
      <sz val="10"/>
      <color indexed="12"/>
      <name val="Arial"/>
      <family val="2"/>
    </font>
    <font>
      <b/>
      <sz val="15"/>
      <color indexed="8"/>
      <name val="Arial"/>
      <family val="2"/>
    </font>
    <font>
      <sz val="11"/>
      <name val="Calibri"/>
      <family val="2"/>
      <scheme val="minor"/>
    </font>
    <font>
      <b/>
      <u/>
      <sz val="14"/>
      <color indexed="8"/>
      <name val="Arial"/>
      <family val="2"/>
    </font>
    <font>
      <b/>
      <sz val="12"/>
      <color indexed="8"/>
      <name val="Arial"/>
      <family val="2"/>
    </font>
    <font>
      <b/>
      <sz val="11"/>
      <name val="Arial"/>
      <family val="2"/>
    </font>
    <font>
      <sz val="12"/>
      <name val="Calibri"/>
      <family val="2"/>
      <scheme val="minor"/>
    </font>
    <font>
      <b/>
      <sz val="12"/>
      <name val="Calibri"/>
      <family val="2"/>
      <scheme val="minor"/>
    </font>
    <font>
      <i/>
      <sz val="12"/>
      <name val="Calibri"/>
      <family val="2"/>
      <scheme val="minor"/>
    </font>
    <font>
      <b/>
      <sz val="15"/>
      <color theme="1"/>
      <name val="Arial"/>
      <family val="2"/>
    </font>
    <font>
      <sz val="12"/>
      <color theme="1"/>
      <name val="Arial"/>
      <family val="2"/>
    </font>
    <font>
      <b/>
      <sz val="12"/>
      <color theme="1"/>
      <name val="Arial"/>
      <family val="2"/>
    </font>
    <font>
      <b/>
      <sz val="14"/>
      <color theme="1"/>
      <name val="Arial"/>
      <family val="2"/>
    </font>
    <font>
      <sz val="12"/>
      <color rgb="FFFF0000"/>
      <name val="Arial"/>
      <family val="2"/>
    </font>
    <font>
      <b/>
      <sz val="16"/>
      <name val="Arial"/>
      <family val="2"/>
    </font>
    <font>
      <b/>
      <sz val="18"/>
      <name val="Arial"/>
      <family val="2"/>
    </font>
    <font>
      <b/>
      <sz val="10"/>
      <color theme="1"/>
      <name val="Arial"/>
      <family val="2"/>
    </font>
    <font>
      <sz val="10"/>
      <color theme="1"/>
      <name val="Arial"/>
      <family val="2"/>
    </font>
    <font>
      <sz val="12"/>
      <color theme="1"/>
      <name val="Calibri"/>
      <family val="2"/>
      <scheme val="minor"/>
    </font>
    <font>
      <u/>
      <sz val="10"/>
      <color theme="1"/>
      <name val="Arial"/>
      <family val="2"/>
    </font>
    <font>
      <sz val="12"/>
      <color rgb="FF000000"/>
      <name val="Arial"/>
      <family val="2"/>
    </font>
    <font>
      <sz val="11"/>
      <color indexed="8"/>
      <name val="Calibri"/>
      <family val="2"/>
    </font>
    <font>
      <sz val="8"/>
      <name val="Arial"/>
      <family val="2"/>
    </font>
    <font>
      <b/>
      <u/>
      <sz val="11"/>
      <name val="Arial"/>
      <family val="2"/>
    </font>
  </fonts>
  <fills count="9">
    <fill>
      <patternFill patternType="none"/>
    </fill>
    <fill>
      <patternFill patternType="gray125"/>
    </fill>
    <fill>
      <patternFill patternType="solid">
        <fgColor indexed="9"/>
      </patternFill>
    </fill>
    <fill>
      <patternFill patternType="solid">
        <fgColor theme="0"/>
        <bgColor indexed="64"/>
      </patternFill>
    </fill>
    <fill>
      <patternFill patternType="solid">
        <fgColor rgb="FFFFC000"/>
        <bgColor indexed="64"/>
      </patternFill>
    </fill>
    <fill>
      <patternFill patternType="solid">
        <fgColor rgb="FFFFFFFF"/>
        <bgColor rgb="FF000000"/>
      </patternFill>
    </fill>
    <fill>
      <patternFill patternType="solid">
        <fgColor theme="0"/>
        <bgColor rgb="FF000000"/>
      </patternFill>
    </fill>
    <fill>
      <patternFill patternType="solid">
        <fgColor rgb="FFFFFF00"/>
        <bgColor indexed="64"/>
      </patternFill>
    </fill>
    <fill>
      <patternFill patternType="solid">
        <fgColor rgb="FFFF0000"/>
        <bgColor indexed="64"/>
      </patternFill>
    </fill>
  </fills>
  <borders count="37">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style="medium">
        <color indexed="64"/>
      </bottom>
      <diagonal/>
    </border>
  </borders>
  <cellStyleXfs count="20">
    <xf numFmtId="0" fontId="0" fillId="2" borderId="0"/>
    <xf numFmtId="0" fontId="8" fillId="0" borderId="0"/>
    <xf numFmtId="0" fontId="17" fillId="2" borderId="0"/>
    <xf numFmtId="9" fontId="8" fillId="0" borderId="0" applyFont="0" applyFill="0" applyBorder="0" applyAlignment="0" applyProtection="0"/>
    <xf numFmtId="9" fontId="9" fillId="0" borderId="0" applyFont="0" applyFill="0" applyBorder="0" applyAlignment="0" applyProtection="0"/>
    <xf numFmtId="0" fontId="9" fillId="2" borderId="0"/>
    <xf numFmtId="0" fontId="9" fillId="2" borderId="0"/>
    <xf numFmtId="9" fontId="7" fillId="0" borderId="0" applyFont="0" applyFill="0" applyBorder="0" applyAlignment="0" applyProtection="0"/>
    <xf numFmtId="0" fontId="7" fillId="0" borderId="0"/>
    <xf numFmtId="0" fontId="9" fillId="2" borderId="0"/>
    <xf numFmtId="164" fontId="34" fillId="0" borderId="0" applyFont="0" applyFill="0" applyBorder="0" applyAlignment="0" applyProtection="0"/>
    <xf numFmtId="0" fontId="19" fillId="0" borderId="0"/>
    <xf numFmtId="165" fontId="19" fillId="0" borderId="0" applyFont="0" applyFill="0" applyBorder="0" applyAlignment="0" applyProtection="0"/>
    <xf numFmtId="0" fontId="9" fillId="2" borderId="0"/>
    <xf numFmtId="0" fontId="9" fillId="2" borderId="0"/>
    <xf numFmtId="0" fontId="6" fillId="0" borderId="0"/>
    <xf numFmtId="0" fontId="6" fillId="0" borderId="0"/>
    <xf numFmtId="0" fontId="5" fillId="0" borderId="0"/>
    <xf numFmtId="0" fontId="9" fillId="2" borderId="0"/>
    <xf numFmtId="0" fontId="58" fillId="0" borderId="0"/>
  </cellStyleXfs>
  <cellXfs count="672">
    <xf numFmtId="0" fontId="0" fillId="2" borderId="0" xfId="0"/>
    <xf numFmtId="0" fontId="10" fillId="0" borderId="0" xfId="0" applyNumberFormat="1" applyFont="1" applyFill="1"/>
    <xf numFmtId="0" fontId="0" fillId="0" borderId="0" xfId="0" applyNumberFormat="1" applyFill="1"/>
    <xf numFmtId="0" fontId="11" fillId="0" borderId="0" xfId="0" applyNumberFormat="1" applyFont="1" applyFill="1" applyAlignment="1">
      <alignment horizontal="right"/>
    </xf>
    <xf numFmtId="0" fontId="13" fillId="0" borderId="0" xfId="0" applyNumberFormat="1" applyFont="1" applyFill="1" applyAlignment="1">
      <alignment horizontal="centerContinuous"/>
    </xf>
    <xf numFmtId="0" fontId="0" fillId="0" borderId="0" xfId="0" applyNumberFormat="1" applyFill="1" applyAlignment="1">
      <alignment horizontal="centerContinuous"/>
    </xf>
    <xf numFmtId="0" fontId="0" fillId="0" borderId="4" xfId="0" applyNumberFormat="1" applyFill="1" applyBorder="1"/>
    <xf numFmtId="0" fontId="0" fillId="0" borderId="5" xfId="0" applyNumberFormat="1" applyFill="1" applyBorder="1"/>
    <xf numFmtId="0" fontId="0" fillId="0" borderId="12" xfId="0" applyNumberFormat="1" applyFill="1" applyBorder="1"/>
    <xf numFmtId="0" fontId="16" fillId="0" borderId="12" xfId="0" applyNumberFormat="1" applyFont="1" applyFill="1" applyBorder="1" applyAlignment="1">
      <alignment horizontal="center"/>
    </xf>
    <xf numFmtId="0" fontId="16" fillId="0" borderId="12" xfId="0" applyNumberFormat="1" applyFont="1" applyFill="1" applyBorder="1" applyAlignment="1">
      <alignment horizontal="centerContinuous" vertical="top" wrapText="1"/>
    </xf>
    <xf numFmtId="0" fontId="0" fillId="0" borderId="12" xfId="0" applyNumberFormat="1" applyFill="1" applyBorder="1" applyAlignment="1">
      <alignment horizontal="centerContinuous" vertical="top" wrapText="1"/>
    </xf>
    <xf numFmtId="0" fontId="16" fillId="0" borderId="12" xfId="0" applyNumberFormat="1" applyFont="1" applyFill="1" applyBorder="1"/>
    <xf numFmtId="0" fontId="0" fillId="0" borderId="0" xfId="0" applyFill="1" applyBorder="1"/>
    <xf numFmtId="0" fontId="18" fillId="0" borderId="0" xfId="0" applyFont="1" applyFill="1" applyBorder="1"/>
    <xf numFmtId="0" fontId="19" fillId="0" borderId="0" xfId="0" applyFont="1" applyFill="1" applyBorder="1"/>
    <xf numFmtId="0" fontId="11" fillId="0" borderId="0" xfId="0" applyFont="1" applyFill="1" applyBorder="1" applyAlignment="1">
      <alignment horizontal="center"/>
    </xf>
    <xf numFmtId="0" fontId="11" fillId="0" borderId="12" xfId="0" applyFont="1" applyFill="1" applyBorder="1" applyAlignment="1">
      <alignment horizontal="center"/>
    </xf>
    <xf numFmtId="0" fontId="11" fillId="0" borderId="0" xfId="0" applyNumberFormat="1" applyFont="1" applyFill="1" applyBorder="1" applyAlignment="1">
      <alignment horizontal="center"/>
    </xf>
    <xf numFmtId="0" fontId="11" fillId="0" borderId="0" xfId="0" applyFont="1" applyFill="1" applyBorder="1"/>
    <xf numFmtId="0" fontId="0" fillId="0" borderId="0" xfId="0" quotePrefix="1" applyFill="1" applyBorder="1"/>
    <xf numFmtId="0" fontId="20" fillId="0" borderId="0" xfId="0" applyFont="1" applyFill="1" applyBorder="1"/>
    <xf numFmtId="0" fontId="11" fillId="0" borderId="12" xfId="0" applyFont="1" applyFill="1" applyBorder="1" applyAlignment="1">
      <alignment horizontal="left"/>
    </xf>
    <xf numFmtId="17" fontId="0" fillId="0" borderId="0" xfId="0" applyNumberFormat="1" applyFill="1" applyBorder="1"/>
    <xf numFmtId="17" fontId="0" fillId="0" borderId="0" xfId="0" applyNumberFormat="1" applyFill="1" applyBorder="1" applyAlignment="1">
      <alignment horizontal="right"/>
    </xf>
    <xf numFmtId="17" fontId="11" fillId="0" borderId="0" xfId="0" applyNumberFormat="1" applyFont="1" applyFill="1" applyBorder="1"/>
    <xf numFmtId="0" fontId="10" fillId="0" borderId="0" xfId="5" applyNumberFormat="1" applyFont="1" applyFill="1"/>
    <xf numFmtId="0" fontId="9" fillId="0" borderId="0" xfId="5" applyNumberFormat="1" applyFill="1"/>
    <xf numFmtId="0" fontId="11" fillId="0" borderId="0" xfId="5" applyNumberFormat="1" applyFont="1" applyFill="1" applyAlignment="1">
      <alignment horizontal="right"/>
    </xf>
    <xf numFmtId="0" fontId="12" fillId="0" borderId="0" xfId="5" applyNumberFormat="1" applyFont="1" applyFill="1"/>
    <xf numFmtId="0" fontId="15" fillId="0" borderId="0" xfId="5" applyNumberFormat="1" applyFont="1" applyFill="1" applyAlignment="1">
      <alignment horizontal="centerContinuous"/>
    </xf>
    <xf numFmtId="0" fontId="16" fillId="0" borderId="2" xfId="5" applyNumberFormat="1" applyFont="1" applyFill="1" applyBorder="1" applyAlignment="1">
      <alignment horizontal="centerContinuous" vertical="top" wrapText="1"/>
    </xf>
    <xf numFmtId="0" fontId="16" fillId="0" borderId="3" xfId="5" applyNumberFormat="1" applyFont="1" applyFill="1" applyBorder="1" applyAlignment="1">
      <alignment horizontal="centerContinuous" vertical="top" wrapText="1"/>
    </xf>
    <xf numFmtId="0" fontId="16" fillId="0" borderId="13" xfId="5" applyNumberFormat="1" applyFont="1" applyFill="1" applyBorder="1" applyAlignment="1">
      <alignment horizontal="centerContinuous" vertical="top" wrapText="1"/>
    </xf>
    <xf numFmtId="0" fontId="16" fillId="0" borderId="2" xfId="5" applyNumberFormat="1" applyFont="1" applyFill="1" applyBorder="1" applyAlignment="1">
      <alignment horizontal="centerContinuous"/>
    </xf>
    <xf numFmtId="0" fontId="9" fillId="0" borderId="15" xfId="5" applyNumberFormat="1" applyFill="1" applyBorder="1"/>
    <xf numFmtId="0" fontId="9" fillId="0" borderId="0" xfId="5" applyNumberFormat="1" applyFill="1" applyBorder="1" applyAlignment="1">
      <alignment horizontal="centerContinuous"/>
    </xf>
    <xf numFmtId="0" fontId="9" fillId="0" borderId="0" xfId="5" applyNumberFormat="1" applyFill="1" applyAlignment="1">
      <alignment horizontal="centerContinuous"/>
    </xf>
    <xf numFmtId="0" fontId="9" fillId="0" borderId="16" xfId="5" applyNumberFormat="1" applyFill="1" applyBorder="1" applyAlignment="1">
      <alignment horizontal="centerContinuous"/>
    </xf>
    <xf numFmtId="0" fontId="9" fillId="0" borderId="0" xfId="5" applyNumberFormat="1" applyFill="1" applyBorder="1"/>
    <xf numFmtId="0" fontId="14" fillId="0" borderId="15" xfId="5" applyNumberFormat="1" applyFont="1" applyFill="1" applyBorder="1" applyAlignment="1">
      <alignment horizontal="center"/>
    </xf>
    <xf numFmtId="0" fontId="9" fillId="0" borderId="8" xfId="5" applyNumberFormat="1" applyFill="1" applyBorder="1" applyAlignment="1">
      <alignment horizontal="center"/>
    </xf>
    <xf numFmtId="0" fontId="9" fillId="0" borderId="19" xfId="5" applyNumberFormat="1" applyFill="1" applyBorder="1"/>
    <xf numFmtId="0" fontId="9" fillId="0" borderId="11" xfId="5" applyNumberFormat="1" applyFill="1" applyBorder="1" applyAlignment="1">
      <alignment horizontal="center"/>
    </xf>
    <xf numFmtId="0" fontId="9" fillId="0" borderId="20" xfId="6" applyNumberFormat="1" applyFont="1" applyFill="1" applyBorder="1" applyAlignment="1">
      <alignment vertical="center" wrapText="1"/>
    </xf>
    <xf numFmtId="0" fontId="9" fillId="0" borderId="5" xfId="5" applyNumberFormat="1" applyFill="1" applyBorder="1"/>
    <xf numFmtId="0" fontId="9" fillId="0" borderId="20" xfId="6" applyNumberFormat="1" applyFont="1" applyFill="1" applyBorder="1" applyAlignment="1">
      <alignment horizontal="left" vertical="center" wrapText="1"/>
    </xf>
    <xf numFmtId="0" fontId="9" fillId="0" borderId="12" xfId="5" applyNumberFormat="1" applyFill="1" applyBorder="1"/>
    <xf numFmtId="9" fontId="9" fillId="0" borderId="12" xfId="5" applyNumberFormat="1" applyFill="1" applyBorder="1"/>
    <xf numFmtId="0" fontId="9" fillId="0" borderId="21" xfId="6" applyNumberFormat="1" applyFont="1" applyFill="1" applyBorder="1" applyAlignment="1">
      <alignment horizontal="left" vertical="center" wrapText="1"/>
    </xf>
    <xf numFmtId="0" fontId="9" fillId="0" borderId="9" xfId="5" applyNumberFormat="1" applyFill="1" applyBorder="1"/>
    <xf numFmtId="0" fontId="9" fillId="0" borderId="11" xfId="5" applyNumberFormat="1" applyFill="1" applyBorder="1"/>
    <xf numFmtId="0" fontId="9" fillId="0" borderId="7" xfId="5" applyNumberFormat="1" applyFill="1" applyBorder="1"/>
    <xf numFmtId="0" fontId="11" fillId="0" borderId="12" xfId="5" applyNumberFormat="1" applyFont="1" applyFill="1" applyBorder="1" applyAlignment="1">
      <alignment horizontal="right"/>
    </xf>
    <xf numFmtId="0" fontId="14" fillId="0" borderId="12" xfId="5" applyNumberFormat="1" applyFont="1" applyFill="1" applyBorder="1"/>
    <xf numFmtId="0" fontId="9" fillId="0" borderId="12" xfId="5" applyNumberFormat="1" applyFill="1" applyBorder="1" applyAlignment="1">
      <alignment vertical="center" wrapText="1"/>
    </xf>
    <xf numFmtId="0" fontId="9" fillId="0" borderId="0" xfId="5" applyNumberFormat="1" applyFill="1" applyAlignment="1">
      <alignment vertical="center" wrapText="1"/>
    </xf>
    <xf numFmtId="0" fontId="9" fillId="0" borderId="12" xfId="5" applyNumberFormat="1" applyFill="1" applyBorder="1" applyAlignment="1">
      <alignment wrapText="1"/>
    </xf>
    <xf numFmtId="0" fontId="9" fillId="0" borderId="0" xfId="5" applyNumberFormat="1" applyFill="1" applyAlignment="1">
      <alignment wrapText="1"/>
    </xf>
    <xf numFmtId="0" fontId="9" fillId="0" borderId="12" xfId="5" applyNumberFormat="1" applyFill="1" applyBorder="1" applyAlignment="1">
      <alignment horizontal="center"/>
    </xf>
    <xf numFmtId="0" fontId="13" fillId="0" borderId="0" xfId="5" applyNumberFormat="1" applyFont="1" applyFill="1" applyAlignment="1">
      <alignment horizontal="centerContinuous"/>
    </xf>
    <xf numFmtId="0" fontId="14" fillId="0" borderId="0" xfId="5" applyNumberFormat="1" applyFont="1" applyFill="1" applyAlignment="1">
      <alignment horizontal="centerContinuous"/>
    </xf>
    <xf numFmtId="0" fontId="14" fillId="0" borderId="6" xfId="5" applyNumberFormat="1" applyFont="1" applyFill="1" applyBorder="1"/>
    <xf numFmtId="0" fontId="16" fillId="0" borderId="7" xfId="5" applyNumberFormat="1" applyFont="1" applyFill="1" applyBorder="1"/>
    <xf numFmtId="0" fontId="9" fillId="0" borderId="3" xfId="5" applyNumberFormat="1" applyFill="1" applyBorder="1" applyAlignment="1">
      <alignment horizontal="centerContinuous" vertical="top" wrapText="1"/>
    </xf>
    <xf numFmtId="0" fontId="9" fillId="0" borderId="3" xfId="5" applyNumberFormat="1" applyFill="1" applyBorder="1" applyAlignment="1">
      <alignment horizontal="centerContinuous"/>
    </xf>
    <xf numFmtId="0" fontId="9" fillId="0" borderId="4" xfId="5" applyNumberFormat="1" applyFill="1" applyBorder="1" applyAlignment="1">
      <alignment horizontal="center"/>
    </xf>
    <xf numFmtId="0" fontId="9" fillId="0" borderId="16" xfId="5" applyNumberFormat="1" applyFill="1" applyBorder="1"/>
    <xf numFmtId="0" fontId="9" fillId="0" borderId="10" xfId="5" applyNumberFormat="1" applyFill="1" applyBorder="1" applyAlignment="1">
      <alignment horizontal="center"/>
    </xf>
    <xf numFmtId="0" fontId="9" fillId="0" borderId="18" xfId="5" applyNumberFormat="1" applyFill="1" applyBorder="1"/>
    <xf numFmtId="0" fontId="9" fillId="0" borderId="17" xfId="5" applyNumberFormat="1" applyFill="1" applyBorder="1"/>
    <xf numFmtId="0" fontId="9" fillId="0" borderId="8" xfId="5" applyNumberFormat="1" applyFill="1" applyBorder="1"/>
    <xf numFmtId="0" fontId="14" fillId="0" borderId="16" xfId="5" applyNumberFormat="1" applyFont="1" applyFill="1" applyBorder="1"/>
    <xf numFmtId="0" fontId="9" fillId="0" borderId="6" xfId="5" applyNumberFormat="1" applyFill="1" applyBorder="1"/>
    <xf numFmtId="0" fontId="9" fillId="0" borderId="10" xfId="5" applyNumberFormat="1" applyFill="1" applyBorder="1"/>
    <xf numFmtId="0" fontId="9" fillId="0" borderId="4" xfId="5" applyNumberFormat="1" applyFill="1" applyBorder="1"/>
    <xf numFmtId="0" fontId="0" fillId="0" borderId="12" xfId="0" applyNumberFormat="1" applyFill="1" applyBorder="1" applyAlignment="1">
      <alignment horizontal="center"/>
    </xf>
    <xf numFmtId="0" fontId="9" fillId="0" borderId="28" xfId="5" applyNumberFormat="1" applyFill="1" applyBorder="1"/>
    <xf numFmtId="0" fontId="0" fillId="0" borderId="0" xfId="0" applyNumberFormat="1" applyFill="1" applyBorder="1"/>
    <xf numFmtId="0" fontId="10" fillId="0" borderId="0" xfId="5" applyNumberFormat="1" applyFont="1" applyFill="1" applyBorder="1"/>
    <xf numFmtId="0" fontId="11" fillId="0" borderId="0" xfId="0" applyNumberFormat="1" applyFont="1" applyFill="1" applyBorder="1" applyAlignment="1">
      <alignment horizontal="right"/>
    </xf>
    <xf numFmtId="0" fontId="12" fillId="0" borderId="0" xfId="0" applyNumberFormat="1" applyFont="1" applyFill="1" applyBorder="1"/>
    <xf numFmtId="0" fontId="9" fillId="0" borderId="12" xfId="5" applyNumberFormat="1" applyFont="1" applyFill="1" applyBorder="1" applyAlignment="1">
      <alignment wrapText="1"/>
    </xf>
    <xf numFmtId="0" fontId="12" fillId="0" borderId="0" xfId="0" applyNumberFormat="1" applyFont="1" applyFill="1" applyAlignment="1">
      <alignment horizontal="center"/>
    </xf>
    <xf numFmtId="0" fontId="12" fillId="0" borderId="0" xfId="0" applyNumberFormat="1" applyFont="1" applyFill="1"/>
    <xf numFmtId="0" fontId="14" fillId="0" borderId="0" xfId="0" applyNumberFormat="1" applyFont="1" applyFill="1" applyAlignment="1">
      <alignment horizontal="centerContinuous"/>
    </xf>
    <xf numFmtId="0" fontId="0" fillId="0" borderId="14" xfId="0" applyNumberFormat="1" applyFill="1" applyBorder="1"/>
    <xf numFmtId="0" fontId="0" fillId="0" borderId="8" xfId="0" applyNumberFormat="1" applyFill="1" applyBorder="1"/>
    <xf numFmtId="0" fontId="9" fillId="0" borderId="0" xfId="0" applyNumberFormat="1" applyFont="1" applyFill="1"/>
    <xf numFmtId="0" fontId="0" fillId="0" borderId="12" xfId="0" applyNumberFormat="1" applyFill="1" applyBorder="1" applyAlignment="1">
      <alignment horizontal="center" vertical="top" wrapText="1"/>
    </xf>
    <xf numFmtId="0" fontId="0" fillId="0" borderId="0" xfId="0" applyNumberFormat="1" applyFill="1" applyBorder="1" applyAlignment="1">
      <alignment vertical="center"/>
    </xf>
    <xf numFmtId="0" fontId="10" fillId="0" borderId="0" xfId="0" applyNumberFormat="1" applyFont="1" applyFill="1" applyBorder="1" applyAlignment="1">
      <alignment vertical="center"/>
    </xf>
    <xf numFmtId="0" fontId="11" fillId="0" borderId="0" xfId="0" applyNumberFormat="1" applyFont="1" applyFill="1" applyBorder="1" applyAlignment="1">
      <alignment horizontal="right" vertical="center"/>
    </xf>
    <xf numFmtId="0" fontId="12" fillId="0" borderId="0" xfId="0" applyNumberFormat="1" applyFont="1" applyFill="1" applyBorder="1" applyAlignment="1">
      <alignment vertical="center"/>
    </xf>
    <xf numFmtId="0" fontId="0" fillId="0" borderId="0" xfId="0" applyNumberFormat="1" applyFill="1" applyAlignment="1">
      <alignment vertical="center"/>
    </xf>
    <xf numFmtId="0" fontId="24" fillId="0" borderId="0" xfId="0" applyNumberFormat="1" applyFont="1" applyFill="1" applyBorder="1" applyAlignment="1">
      <alignment horizontal="centerContinuous" vertical="center"/>
    </xf>
    <xf numFmtId="0" fontId="0" fillId="0" borderId="12" xfId="0" applyNumberFormat="1" applyFill="1" applyBorder="1" applyAlignment="1">
      <alignment vertical="center"/>
    </xf>
    <xf numFmtId="0" fontId="14" fillId="0" borderId="12" xfId="0" applyNumberFormat="1" applyFont="1" applyFill="1" applyBorder="1" applyAlignment="1">
      <alignment vertical="center"/>
    </xf>
    <xf numFmtId="0" fontId="14" fillId="0" borderId="12" xfId="0" applyNumberFormat="1" applyFont="1" applyFill="1" applyBorder="1" applyAlignment="1">
      <alignment horizontal="center" vertical="center" wrapText="1"/>
    </xf>
    <xf numFmtId="0" fontId="14" fillId="0" borderId="0" xfId="0" applyNumberFormat="1" applyFont="1" applyFill="1" applyAlignment="1">
      <alignment vertical="center"/>
    </xf>
    <xf numFmtId="0" fontId="9" fillId="0" borderId="12" xfId="0" applyNumberFormat="1" applyFont="1" applyFill="1" applyBorder="1" applyAlignment="1">
      <alignment horizontal="center" vertical="center" wrapText="1"/>
    </xf>
    <xf numFmtId="0" fontId="14" fillId="0" borderId="0" xfId="0" applyNumberFormat="1" applyFont="1" applyFill="1" applyAlignment="1">
      <alignment horizontal="left" vertical="center" wrapText="1"/>
    </xf>
    <xf numFmtId="1" fontId="25" fillId="0" borderId="12" xfId="7" applyNumberFormat="1" applyFont="1" applyBorder="1" applyAlignment="1">
      <alignment horizontal="center"/>
    </xf>
    <xf numFmtId="0" fontId="25" fillId="0" borderId="12" xfId="8" applyFont="1" applyBorder="1" applyAlignment="1">
      <alignment horizontal="center" vertical="center"/>
    </xf>
    <xf numFmtId="0" fontId="25" fillId="0" borderId="12" xfId="8" applyFont="1" applyBorder="1" applyAlignment="1">
      <alignment horizontal="center"/>
    </xf>
    <xf numFmtId="9" fontId="0" fillId="0" borderId="12" xfId="7" applyFont="1" applyBorder="1"/>
    <xf numFmtId="0" fontId="0" fillId="0" borderId="0" xfId="0" applyNumberFormat="1" applyFill="1" applyBorder="1" applyAlignment="1">
      <alignment horizontal="centerContinuous"/>
    </xf>
    <xf numFmtId="0" fontId="0" fillId="0" borderId="12" xfId="0" applyNumberFormat="1" applyFill="1" applyBorder="1" applyAlignment="1">
      <alignment horizontal="centerContinuous"/>
    </xf>
    <xf numFmtId="0" fontId="0" fillId="0" borderId="12" xfId="0" applyNumberFormat="1" applyFill="1" applyBorder="1" applyAlignment="1">
      <alignment horizontal="left"/>
    </xf>
    <xf numFmtId="167" fontId="0" fillId="0" borderId="12" xfId="0" applyNumberFormat="1" applyFill="1" applyBorder="1"/>
    <xf numFmtId="0" fontId="9" fillId="0" borderId="12" xfId="0" applyNumberFormat="1" applyFont="1" applyFill="1" applyBorder="1" applyAlignment="1">
      <alignment horizontal="right"/>
    </xf>
    <xf numFmtId="167" fontId="14" fillId="0" borderId="12" xfId="0" applyNumberFormat="1" applyFont="1" applyFill="1" applyBorder="1"/>
    <xf numFmtId="0" fontId="9" fillId="2" borderId="12" xfId="9" applyFont="1" applyBorder="1" applyAlignment="1">
      <alignment vertical="center" wrapText="1"/>
    </xf>
    <xf numFmtId="0" fontId="14" fillId="2" borderId="12" xfId="9" applyNumberFormat="1" applyFont="1" applyBorder="1"/>
    <xf numFmtId="0" fontId="19" fillId="2" borderId="12" xfId="9" applyNumberFormat="1" applyFont="1" applyBorder="1"/>
    <xf numFmtId="0" fontId="9" fillId="2" borderId="12" xfId="9" applyNumberFormat="1" applyFont="1" applyBorder="1"/>
    <xf numFmtId="0" fontId="19" fillId="2" borderId="12" xfId="9" applyNumberFormat="1" applyFont="1" applyBorder="1" applyAlignment="1">
      <alignment horizontal="center" vertical="center" wrapText="1"/>
    </xf>
    <xf numFmtId="0" fontId="30" fillId="2" borderId="12" xfId="0" applyFont="1" applyBorder="1" applyAlignment="1">
      <alignment vertical="center" wrapText="1"/>
    </xf>
    <xf numFmtId="0" fontId="33" fillId="2" borderId="12" xfId="0" applyFont="1" applyBorder="1" applyAlignment="1">
      <alignment vertical="center" wrapText="1"/>
    </xf>
    <xf numFmtId="0" fontId="0" fillId="2" borderId="12" xfId="0" applyBorder="1" applyAlignment="1">
      <alignment vertical="center" wrapText="1"/>
    </xf>
    <xf numFmtId="164" fontId="35" fillId="0" borderId="12" xfId="10" applyFont="1" applyBorder="1" applyAlignment="1">
      <alignment horizontal="left" vertical="center" wrapText="1"/>
    </xf>
    <xf numFmtId="164" fontId="21" fillId="0" borderId="12" xfId="10" applyFont="1" applyBorder="1" applyAlignment="1">
      <alignment horizontal="center" vertical="center" wrapText="1"/>
    </xf>
    <xf numFmtId="0" fontId="36" fillId="2" borderId="12" xfId="0" applyFont="1" applyBorder="1" applyAlignment="1">
      <alignment vertical="center" wrapText="1"/>
    </xf>
    <xf numFmtId="164" fontId="11" fillId="0" borderId="12" xfId="10" applyFont="1" applyBorder="1" applyAlignment="1">
      <alignment horizontal="left" vertical="center" wrapText="1"/>
    </xf>
    <xf numFmtId="168" fontId="19" fillId="0" borderId="12" xfId="10" applyNumberFormat="1" applyFont="1" applyBorder="1" applyAlignment="1">
      <alignment vertical="center" wrapText="1"/>
    </xf>
    <xf numFmtId="168" fontId="19" fillId="0" borderId="12" xfId="10" applyNumberFormat="1" applyFont="1" applyFill="1" applyBorder="1" applyAlignment="1">
      <alignment vertical="center" wrapText="1"/>
    </xf>
    <xf numFmtId="0" fontId="19" fillId="2" borderId="12" xfId="0" applyFont="1" applyBorder="1" applyAlignment="1">
      <alignment vertical="center" wrapText="1"/>
    </xf>
    <xf numFmtId="164" fontId="19" fillId="0" borderId="12" xfId="10" applyFont="1" applyBorder="1" applyAlignment="1">
      <alignment horizontal="left" vertical="center" wrapText="1"/>
    </xf>
    <xf numFmtId="164" fontId="19" fillId="0" borderId="12" xfId="10" applyFont="1" applyBorder="1" applyAlignment="1">
      <alignment vertical="center" wrapText="1"/>
    </xf>
    <xf numFmtId="164" fontId="19" fillId="0" borderId="12" xfId="10" applyFont="1" applyFill="1" applyBorder="1" applyAlignment="1">
      <alignment vertical="center" wrapText="1"/>
    </xf>
    <xf numFmtId="169" fontId="19" fillId="0" borderId="12" xfId="10" applyNumberFormat="1" applyFont="1" applyFill="1" applyBorder="1" applyAlignment="1">
      <alignment vertical="center" wrapText="1"/>
    </xf>
    <xf numFmtId="168" fontId="19" fillId="0" borderId="12" xfId="10" applyNumberFormat="1" applyFont="1" applyFill="1" applyBorder="1" applyAlignment="1">
      <alignment horizontal="right" vertical="center" wrapText="1"/>
    </xf>
    <xf numFmtId="164" fontId="11" fillId="0" borderId="12" xfId="10" applyFont="1" applyFill="1" applyBorder="1" applyAlignment="1">
      <alignment horizontal="center" vertical="center" wrapText="1"/>
    </xf>
    <xf numFmtId="164" fontId="37" fillId="0" borderId="12" xfId="10" applyFont="1" applyFill="1" applyBorder="1" applyAlignment="1">
      <alignment horizontal="center" vertical="center" wrapText="1"/>
    </xf>
    <xf numFmtId="0" fontId="19" fillId="0" borderId="12" xfId="10" applyNumberFormat="1" applyFont="1" applyBorder="1" applyAlignment="1">
      <alignment vertical="center" wrapText="1"/>
    </xf>
    <xf numFmtId="0" fontId="19" fillId="0" borderId="12" xfId="0" applyFont="1" applyFill="1" applyBorder="1" applyAlignment="1">
      <alignment vertical="center" wrapText="1"/>
    </xf>
    <xf numFmtId="164" fontId="11" fillId="0" borderId="12" xfId="10" applyFont="1" applyBorder="1" applyAlignment="1">
      <alignment vertical="center" wrapText="1"/>
    </xf>
    <xf numFmtId="0" fontId="11" fillId="2" borderId="12" xfId="0" applyFont="1" applyBorder="1" applyAlignment="1">
      <alignment vertical="center" wrapText="1"/>
    </xf>
    <xf numFmtId="168" fontId="19" fillId="2" borderId="12" xfId="0" applyNumberFormat="1" applyFont="1" applyBorder="1" applyAlignment="1">
      <alignment vertical="center" wrapText="1"/>
    </xf>
    <xf numFmtId="164" fontId="36" fillId="0" borderId="12" xfId="10" applyFont="1" applyFill="1" applyBorder="1" applyAlignment="1">
      <alignment vertical="center" wrapText="1"/>
    </xf>
    <xf numFmtId="0" fontId="0" fillId="0" borderId="12" xfId="0" applyFill="1" applyBorder="1" applyAlignment="1">
      <alignment vertical="center" wrapText="1"/>
    </xf>
    <xf numFmtId="0" fontId="29" fillId="0" borderId="12" xfId="0" applyNumberFormat="1" applyFont="1" applyFill="1" applyBorder="1"/>
    <xf numFmtId="0" fontId="0" fillId="0" borderId="19" xfId="0" applyNumberFormat="1" applyFill="1" applyBorder="1"/>
    <xf numFmtId="0" fontId="38" fillId="0" borderId="0" xfId="0" applyNumberFormat="1" applyFont="1" applyFill="1" applyAlignment="1">
      <alignment horizontal="centerContinuous"/>
    </xf>
    <xf numFmtId="0" fontId="14" fillId="0" borderId="0" xfId="0" applyNumberFormat="1" applyFont="1" applyFill="1" applyAlignment="1">
      <alignment horizontal="right"/>
    </xf>
    <xf numFmtId="0" fontId="0" fillId="0" borderId="8" xfId="0" applyNumberFormat="1" applyFill="1" applyBorder="1" applyAlignment="1">
      <alignment horizontal="center" vertical="top" wrapText="1"/>
    </xf>
    <xf numFmtId="0" fontId="0" fillId="0" borderId="9" xfId="0" applyNumberFormat="1" applyFill="1" applyBorder="1" applyAlignment="1">
      <alignment horizontal="center" vertical="top" wrapText="1"/>
    </xf>
    <xf numFmtId="0" fontId="0" fillId="0" borderId="11" xfId="0" applyNumberFormat="1" applyFill="1" applyBorder="1" applyAlignment="1">
      <alignment horizontal="center" vertical="top" wrapText="1"/>
    </xf>
    <xf numFmtId="0" fontId="0" fillId="0" borderId="9" xfId="0" applyNumberFormat="1" applyFill="1" applyBorder="1" applyAlignment="1">
      <alignment horizontal="centerContinuous" vertical="top" wrapText="1"/>
    </xf>
    <xf numFmtId="0" fontId="0" fillId="0" borderId="8" xfId="0" applyNumberFormat="1" applyFill="1" applyBorder="1" applyAlignment="1">
      <alignment horizontal="left" vertical="top" wrapText="1"/>
    </xf>
    <xf numFmtId="0" fontId="0" fillId="0" borderId="5" xfId="0" applyNumberFormat="1" applyFill="1" applyBorder="1" applyAlignment="1">
      <alignment horizontal="left" vertical="top" wrapText="1"/>
    </xf>
    <xf numFmtId="0" fontId="0" fillId="0" borderId="15" xfId="0" applyNumberFormat="1" applyFill="1" applyBorder="1"/>
    <xf numFmtId="0" fontId="0" fillId="0" borderId="34" xfId="0" applyNumberFormat="1" applyFill="1" applyBorder="1"/>
    <xf numFmtId="0" fontId="0" fillId="0" borderId="35" xfId="0" applyNumberFormat="1" applyFill="1" applyBorder="1"/>
    <xf numFmtId="0" fontId="40" fillId="0" borderId="0" xfId="0" applyNumberFormat="1" applyFont="1" applyFill="1" applyBorder="1" applyAlignment="1">
      <alignment horizontal="centerContinuous"/>
    </xf>
    <xf numFmtId="0" fontId="41" fillId="0" borderId="12" xfId="0" applyNumberFormat="1" applyFont="1" applyFill="1" applyBorder="1" applyAlignment="1">
      <alignment horizontal="center"/>
    </xf>
    <xf numFmtId="0" fontId="41" fillId="0" borderId="0" xfId="0" applyNumberFormat="1" applyFont="1" applyFill="1" applyAlignment="1">
      <alignment horizontal="centerContinuous"/>
    </xf>
    <xf numFmtId="0" fontId="41" fillId="0" borderId="12" xfId="0" applyNumberFormat="1" applyFont="1" applyFill="1" applyBorder="1"/>
    <xf numFmtId="0" fontId="41" fillId="0" borderId="10" xfId="0" applyNumberFormat="1" applyFont="1" applyFill="1" applyBorder="1" applyAlignment="1">
      <alignment horizontal="center"/>
    </xf>
    <xf numFmtId="0" fontId="41" fillId="0" borderId="6" xfId="0" applyNumberFormat="1" applyFont="1" applyFill="1" applyBorder="1" applyAlignment="1">
      <alignment horizontal="center"/>
    </xf>
    <xf numFmtId="0" fontId="41" fillId="0" borderId="5" xfId="0" applyNumberFormat="1" applyFont="1" applyFill="1" applyBorder="1" applyAlignment="1">
      <alignment horizontal="center"/>
    </xf>
    <xf numFmtId="0" fontId="41" fillId="0" borderId="16" xfId="0" applyNumberFormat="1" applyFont="1" applyFill="1" applyBorder="1" applyAlignment="1">
      <alignment horizontal="center"/>
    </xf>
    <xf numFmtId="0" fontId="41" fillId="0" borderId="14" xfId="0" applyNumberFormat="1" applyFont="1" applyFill="1" applyBorder="1" applyAlignment="1">
      <alignment horizontal="center"/>
    </xf>
    <xf numFmtId="168" fontId="11" fillId="0" borderId="12" xfId="10" applyNumberFormat="1" applyFont="1" applyBorder="1" applyAlignment="1">
      <alignment vertical="center" wrapText="1"/>
    </xf>
    <xf numFmtId="0" fontId="0" fillId="3" borderId="9" xfId="0" applyNumberFormat="1" applyFill="1" applyBorder="1" applyAlignment="1">
      <alignment horizontal="center" vertical="top" wrapText="1"/>
    </xf>
    <xf numFmtId="0" fontId="19" fillId="3" borderId="12" xfId="1" applyNumberFormat="1" applyFont="1" applyFill="1" applyBorder="1"/>
    <xf numFmtId="0" fontId="19" fillId="3" borderId="12" xfId="0" applyNumberFormat="1" applyFont="1" applyFill="1" applyBorder="1"/>
    <xf numFmtId="0" fontId="11" fillId="0" borderId="12" xfId="0" applyFont="1" applyFill="1" applyBorder="1" applyAlignment="1">
      <alignment horizontal="right"/>
    </xf>
    <xf numFmtId="0" fontId="9" fillId="3" borderId="12" xfId="0" applyNumberFormat="1" applyFont="1" applyFill="1" applyBorder="1"/>
    <xf numFmtId="0" fontId="14" fillId="0" borderId="12" xfId="5" applyNumberFormat="1" applyFont="1" applyFill="1" applyBorder="1" applyAlignment="1">
      <alignment horizontal="center"/>
    </xf>
    <xf numFmtId="0" fontId="46" fillId="0" borderId="0" xfId="0" applyNumberFormat="1" applyFont="1" applyFill="1" applyAlignment="1">
      <alignment horizontal="centerContinuous"/>
    </xf>
    <xf numFmtId="0" fontId="47" fillId="0" borderId="0" xfId="0" applyNumberFormat="1" applyFont="1" applyFill="1"/>
    <xf numFmtId="0" fontId="47" fillId="0" borderId="0" xfId="0" applyNumberFormat="1" applyFont="1" applyFill="1" applyAlignment="1">
      <alignment horizontal="center"/>
    </xf>
    <xf numFmtId="0" fontId="49" fillId="0" borderId="1" xfId="0" applyNumberFormat="1" applyFont="1" applyFill="1" applyBorder="1" applyAlignment="1">
      <alignment horizontal="center"/>
    </xf>
    <xf numFmtId="0" fontId="49" fillId="0" borderId="7" xfId="0" applyNumberFormat="1" applyFont="1" applyFill="1" applyBorder="1" applyAlignment="1">
      <alignment horizontal="centerContinuous"/>
    </xf>
    <xf numFmtId="0" fontId="49" fillId="0" borderId="4" xfId="0" applyNumberFormat="1" applyFont="1" applyFill="1" applyBorder="1" applyAlignment="1">
      <alignment horizontal="centerContinuous"/>
    </xf>
    <xf numFmtId="0" fontId="47" fillId="0" borderId="4" xfId="0" applyNumberFormat="1" applyFont="1" applyFill="1" applyBorder="1"/>
    <xf numFmtId="0" fontId="47" fillId="0" borderId="16" xfId="0" applyNumberFormat="1" applyFont="1" applyFill="1" applyBorder="1"/>
    <xf numFmtId="0" fontId="47" fillId="0" borderId="5" xfId="0" applyNumberFormat="1" applyFont="1" applyFill="1" applyBorder="1"/>
    <xf numFmtId="0" fontId="48" fillId="0" borderId="5" xfId="0" applyNumberFormat="1" applyFont="1" applyFill="1" applyBorder="1"/>
    <xf numFmtId="0" fontId="48" fillId="0" borderId="0" xfId="0" applyNumberFormat="1" applyFont="1" applyFill="1" applyAlignment="1">
      <alignment horizontal="centerContinuous"/>
    </xf>
    <xf numFmtId="0" fontId="48" fillId="0" borderId="8" xfId="0" applyNumberFormat="1" applyFont="1" applyFill="1" applyBorder="1" applyAlignment="1">
      <alignment horizontal="centerContinuous"/>
    </xf>
    <xf numFmtId="0" fontId="48" fillId="0" borderId="6" xfId="0" applyNumberFormat="1" applyFont="1" applyFill="1" applyBorder="1" applyAlignment="1">
      <alignment horizontal="centerContinuous"/>
    </xf>
    <xf numFmtId="0" fontId="48" fillId="0" borderId="4" xfId="0" applyNumberFormat="1" applyFont="1" applyFill="1" applyBorder="1" applyAlignment="1">
      <alignment horizontal="centerContinuous"/>
    </xf>
    <xf numFmtId="0" fontId="48" fillId="0" borderId="7" xfId="0" applyNumberFormat="1" applyFont="1" applyFill="1" applyBorder="1" applyAlignment="1">
      <alignment horizontal="centerContinuous"/>
    </xf>
    <xf numFmtId="0" fontId="48" fillId="0" borderId="12" xfId="0" applyNumberFormat="1" applyFont="1" applyFill="1" applyBorder="1" applyAlignment="1">
      <alignment horizontal="centerContinuous"/>
    </xf>
    <xf numFmtId="0" fontId="14" fillId="0" borderId="0" xfId="0" applyNumberFormat="1" applyFont="1" applyFill="1"/>
    <xf numFmtId="0" fontId="48" fillId="0" borderId="10" xfId="0" applyNumberFormat="1" applyFont="1" applyFill="1" applyBorder="1" applyAlignment="1">
      <alignment horizontal="center"/>
    </xf>
    <xf numFmtId="0" fontId="48" fillId="0" borderId="6" xfId="0" applyNumberFormat="1" applyFont="1" applyFill="1" applyBorder="1" applyAlignment="1">
      <alignment horizontal="center"/>
    </xf>
    <xf numFmtId="0" fontId="48" fillId="0" borderId="12" xfId="0" applyNumberFormat="1" applyFont="1" applyFill="1" applyBorder="1"/>
    <xf numFmtId="0" fontId="47" fillId="0" borderId="12" xfId="0" applyNumberFormat="1" applyFont="1" applyFill="1" applyBorder="1"/>
    <xf numFmtId="0" fontId="47" fillId="0" borderId="23" xfId="0" applyNumberFormat="1" applyFont="1" applyFill="1" applyBorder="1"/>
    <xf numFmtId="0" fontId="47" fillId="0" borderId="12" xfId="0" applyNumberFormat="1" applyFont="1" applyFill="1" applyBorder="1" applyAlignment="1">
      <alignment horizontal="center"/>
    </xf>
    <xf numFmtId="0" fontId="48" fillId="0" borderId="12" xfId="0" applyNumberFormat="1" applyFont="1" applyFill="1" applyBorder="1" applyAlignment="1">
      <alignment horizontal="center" vertical="center"/>
    </xf>
    <xf numFmtId="0" fontId="26" fillId="0" borderId="12" xfId="0" applyNumberFormat="1" applyFont="1" applyFill="1" applyBorder="1" applyAlignment="1">
      <alignment horizontal="centerContinuous"/>
    </xf>
    <xf numFmtId="0" fontId="16" fillId="0" borderId="12" xfId="0" applyNumberFormat="1" applyFont="1" applyFill="1" applyBorder="1" applyAlignment="1">
      <alignment horizontal="left"/>
    </xf>
    <xf numFmtId="0" fontId="9" fillId="0" borderId="12" xfId="5" applyNumberFormat="1" applyFill="1" applyBorder="1" applyAlignment="1">
      <alignment horizontal="center" vertical="center"/>
    </xf>
    <xf numFmtId="0" fontId="11" fillId="0" borderId="0" xfId="0" applyNumberFormat="1" applyFont="1" applyFill="1" applyAlignment="1">
      <alignment horizontal="center"/>
    </xf>
    <xf numFmtId="0" fontId="16" fillId="0" borderId="0" xfId="0" applyNumberFormat="1" applyFont="1" applyFill="1" applyBorder="1"/>
    <xf numFmtId="0" fontId="0" fillId="0" borderId="0" xfId="0" applyFill="1" applyBorder="1" applyAlignment="1">
      <alignment horizontal="center"/>
    </xf>
    <xf numFmtId="0" fontId="19" fillId="0" borderId="0" xfId="0" applyFont="1" applyFill="1" applyBorder="1" applyAlignment="1">
      <alignment horizontal="center"/>
    </xf>
    <xf numFmtId="0" fontId="0" fillId="0" borderId="33" xfId="0" applyNumberFormat="1" applyFill="1" applyBorder="1"/>
    <xf numFmtId="2" fontId="19" fillId="2" borderId="12" xfId="0" applyNumberFormat="1" applyFont="1" applyBorder="1" applyAlignment="1">
      <alignment vertical="center" wrapText="1"/>
    </xf>
    <xf numFmtId="0" fontId="19" fillId="3" borderId="12" xfId="0" applyFont="1" applyFill="1" applyBorder="1" applyAlignment="1">
      <alignment vertical="center" wrapText="1"/>
    </xf>
    <xf numFmtId="0" fontId="25" fillId="3" borderId="12" xfId="8" applyFont="1" applyFill="1" applyBorder="1" applyAlignment="1">
      <alignment horizontal="center" vertical="center"/>
    </xf>
    <xf numFmtId="0" fontId="39" fillId="0" borderId="0" xfId="8" applyFont="1"/>
    <xf numFmtId="0" fontId="39" fillId="3" borderId="12" xfId="8" applyFont="1" applyFill="1" applyBorder="1"/>
    <xf numFmtId="0" fontId="39" fillId="3" borderId="0" xfId="8" applyFont="1" applyFill="1"/>
    <xf numFmtId="9" fontId="43" fillId="0" borderId="12" xfId="4" applyFont="1" applyFill="1" applyBorder="1" applyAlignment="1">
      <alignment horizontal="right" vertical="center" wrapText="1"/>
    </xf>
    <xf numFmtId="9" fontId="43" fillId="0" borderId="12" xfId="4" applyFont="1" applyFill="1" applyBorder="1" applyAlignment="1">
      <alignment horizontal="center"/>
    </xf>
    <xf numFmtId="9" fontId="43" fillId="0" borderId="12" xfId="4" applyFont="1" applyFill="1" applyBorder="1"/>
    <xf numFmtId="9" fontId="43" fillId="0" borderId="0" xfId="4" applyFont="1" applyFill="1"/>
    <xf numFmtId="0" fontId="39" fillId="2" borderId="12" xfId="0" applyFont="1" applyBorder="1"/>
    <xf numFmtId="0" fontId="0" fillId="3" borderId="12" xfId="0" applyNumberFormat="1" applyFill="1" applyBorder="1" applyAlignment="1">
      <alignment vertical="center"/>
    </xf>
    <xf numFmtId="164" fontId="11" fillId="0" borderId="12" xfId="10" applyFont="1" applyBorder="1" applyAlignment="1">
      <alignment horizontal="center" vertical="top" wrapText="1"/>
    </xf>
    <xf numFmtId="0" fontId="0" fillId="3" borderId="12" xfId="0" applyNumberFormat="1" applyFill="1" applyBorder="1" applyAlignment="1">
      <alignment horizontal="center" vertical="center"/>
    </xf>
    <xf numFmtId="0" fontId="0" fillId="3" borderId="12" xfId="0" applyNumberFormat="1" applyFill="1" applyBorder="1" applyAlignment="1">
      <alignment horizontal="center"/>
    </xf>
    <xf numFmtId="9" fontId="39" fillId="0" borderId="12" xfId="4" applyFont="1" applyBorder="1" applyAlignment="1">
      <alignment horizontal="center"/>
    </xf>
    <xf numFmtId="0" fontId="39" fillId="2" borderId="29" xfId="0" applyFont="1" applyBorder="1"/>
    <xf numFmtId="0" fontId="39" fillId="2" borderId="29" xfId="0" applyFont="1" applyBorder="1" applyAlignment="1">
      <alignment horizontal="right"/>
    </xf>
    <xf numFmtId="1" fontId="39" fillId="0" borderId="29" xfId="8" applyNumberFormat="1" applyFont="1" applyBorder="1"/>
    <xf numFmtId="0" fontId="39" fillId="2" borderId="0" xfId="0" applyFont="1"/>
    <xf numFmtId="1" fontId="23" fillId="0" borderId="12" xfId="8" applyNumberFormat="1" applyFont="1" applyBorder="1" applyAlignment="1">
      <alignment horizontal="center" vertical="center" wrapText="1"/>
    </xf>
    <xf numFmtId="0" fontId="23" fillId="0" borderId="12" xfId="8" applyFont="1" applyBorder="1" applyAlignment="1">
      <alignment horizontal="left" vertical="center"/>
    </xf>
    <xf numFmtId="0" fontId="0" fillId="2" borderId="12" xfId="0" applyBorder="1"/>
    <xf numFmtId="9" fontId="0" fillId="0" borderId="12" xfId="4" applyFont="1" applyBorder="1"/>
    <xf numFmtId="0" fontId="30" fillId="3" borderId="12" xfId="9" applyFont="1" applyFill="1" applyBorder="1" applyAlignment="1">
      <alignment vertical="center"/>
    </xf>
    <xf numFmtId="0" fontId="31" fillId="3" borderId="12" xfId="9" applyFont="1" applyFill="1" applyBorder="1" applyAlignment="1">
      <alignment vertical="center" wrapText="1"/>
    </xf>
    <xf numFmtId="0" fontId="32" fillId="3" borderId="12" xfId="9" applyFont="1" applyFill="1" applyBorder="1" applyAlignment="1">
      <alignment vertical="center" wrapText="1"/>
    </xf>
    <xf numFmtId="0" fontId="9" fillId="3" borderId="12" xfId="9" applyFont="1" applyFill="1" applyBorder="1" applyAlignment="1">
      <alignment vertical="center" wrapText="1"/>
    </xf>
    <xf numFmtId="0" fontId="14" fillId="3" borderId="12" xfId="0" applyNumberFormat="1" applyFont="1" applyFill="1" applyBorder="1"/>
    <xf numFmtId="0" fontId="9" fillId="3" borderId="12" xfId="9" applyNumberFormat="1" applyFont="1" applyFill="1" applyBorder="1"/>
    <xf numFmtId="0" fontId="9" fillId="3" borderId="0" xfId="9" applyNumberFormat="1" applyFill="1"/>
    <xf numFmtId="0" fontId="11" fillId="3" borderId="12" xfId="0" applyNumberFormat="1" applyFont="1" applyFill="1" applyBorder="1"/>
    <xf numFmtId="0" fontId="14" fillId="3" borderId="12" xfId="9" applyNumberFormat="1" applyFont="1" applyFill="1" applyBorder="1"/>
    <xf numFmtId="0" fontId="19" fillId="3" borderId="12" xfId="0" applyNumberFormat="1" applyFont="1" applyFill="1" applyBorder="1" applyAlignment="1">
      <alignment horizontal="center" vertical="center" wrapText="1"/>
    </xf>
    <xf numFmtId="0" fontId="11" fillId="3" borderId="12" xfId="0" applyNumberFormat="1" applyFont="1" applyFill="1" applyBorder="1" applyAlignment="1">
      <alignment horizontal="center" vertical="center" wrapText="1"/>
    </xf>
    <xf numFmtId="0" fontId="19" fillId="3" borderId="12" xfId="9" applyNumberFormat="1" applyFont="1" applyFill="1" applyBorder="1" applyAlignment="1">
      <alignment horizontal="center" vertical="center" wrapText="1"/>
    </xf>
    <xf numFmtId="0" fontId="11" fillId="3" borderId="12" xfId="0" applyNumberFormat="1" applyFont="1" applyFill="1" applyBorder="1" applyAlignment="1">
      <alignment horizontal="left" vertical="center"/>
    </xf>
    <xf numFmtId="0" fontId="19" fillId="3" borderId="12" xfId="9" applyNumberFormat="1" applyFont="1" applyFill="1" applyBorder="1"/>
    <xf numFmtId="0" fontId="14" fillId="3" borderId="12" xfId="1" applyNumberFormat="1" applyFont="1" applyFill="1" applyBorder="1"/>
    <xf numFmtId="0" fontId="9" fillId="3" borderId="12" xfId="1" applyNumberFormat="1" applyFont="1" applyFill="1" applyBorder="1"/>
    <xf numFmtId="0" fontId="11" fillId="3" borderId="12" xfId="1" applyNumberFormat="1" applyFont="1" applyFill="1" applyBorder="1"/>
    <xf numFmtId="0" fontId="19" fillId="3" borderId="12" xfId="1" applyNumberFormat="1" applyFont="1" applyFill="1" applyBorder="1" applyAlignment="1">
      <alignment horizontal="center" vertical="center" wrapText="1"/>
    </xf>
    <xf numFmtId="0" fontId="11" fillId="3" borderId="12" xfId="1" applyNumberFormat="1" applyFont="1" applyFill="1" applyBorder="1" applyAlignment="1">
      <alignment horizontal="center" vertical="center" wrapText="1"/>
    </xf>
    <xf numFmtId="0" fontId="11" fillId="3" borderId="12" xfId="1" applyNumberFormat="1" applyFont="1" applyFill="1" applyBorder="1" applyAlignment="1">
      <alignment horizontal="left" vertical="center"/>
    </xf>
    <xf numFmtId="1" fontId="19" fillId="3" borderId="12" xfId="1" applyNumberFormat="1" applyFont="1" applyFill="1" applyBorder="1"/>
    <xf numFmtId="0" fontId="10" fillId="0" borderId="12" xfId="14" applyNumberFormat="1" applyFont="1" applyFill="1" applyBorder="1"/>
    <xf numFmtId="0" fontId="9" fillId="0" borderId="12" xfId="14" applyFill="1" applyBorder="1"/>
    <xf numFmtId="0" fontId="9" fillId="0" borderId="0" xfId="14" applyFill="1"/>
    <xf numFmtId="0" fontId="18" fillId="0" borderId="12" xfId="14" applyFont="1" applyFill="1" applyBorder="1"/>
    <xf numFmtId="0" fontId="11" fillId="0" borderId="12" xfId="14" applyFont="1" applyFill="1" applyBorder="1" applyAlignment="1">
      <alignment horizontal="center"/>
    </xf>
    <xf numFmtId="0" fontId="14" fillId="0" borderId="12" xfId="14" applyFont="1" applyFill="1" applyBorder="1"/>
    <xf numFmtId="0" fontId="11" fillId="0" borderId="12" xfId="14" quotePrefix="1" applyFont="1" applyFill="1" applyBorder="1" applyAlignment="1">
      <alignment horizontal="center"/>
    </xf>
    <xf numFmtId="0" fontId="21" fillId="0" borderId="12" xfId="14" applyFont="1" applyFill="1" applyBorder="1" applyAlignment="1">
      <alignment horizontal="center"/>
    </xf>
    <xf numFmtId="0" fontId="22" fillId="0" borderId="0" xfId="14" applyFont="1" applyFill="1"/>
    <xf numFmtId="0" fontId="19" fillId="0" borderId="12" xfId="14" applyFont="1" applyFill="1" applyBorder="1" applyAlignment="1">
      <alignment horizontal="right"/>
    </xf>
    <xf numFmtId="0" fontId="19" fillId="0" borderId="12" xfId="14" applyFont="1" applyFill="1" applyBorder="1"/>
    <xf numFmtId="0" fontId="9" fillId="0" borderId="0" xfId="14" applyFill="1" applyBorder="1"/>
    <xf numFmtId="17" fontId="11" fillId="0" borderId="12" xfId="14" applyNumberFormat="1" applyFont="1" applyFill="1" applyBorder="1" applyAlignment="1">
      <alignment horizontal="center"/>
    </xf>
    <xf numFmtId="0" fontId="11" fillId="0" borderId="12" xfId="14" applyFont="1" applyFill="1" applyBorder="1"/>
    <xf numFmtId="0" fontId="11" fillId="0" borderId="12" xfId="14" applyFont="1" applyFill="1" applyBorder="1" applyAlignment="1">
      <alignment horizontal="right"/>
    </xf>
    <xf numFmtId="17" fontId="9" fillId="0" borderId="0" xfId="14" applyNumberFormat="1" applyFill="1" applyBorder="1"/>
    <xf numFmtId="0" fontId="9" fillId="0" borderId="0" xfId="14" applyFill="1" applyAlignment="1">
      <alignment horizontal="right"/>
    </xf>
    <xf numFmtId="0" fontId="9" fillId="0" borderId="0" xfId="14" applyFill="1" applyAlignment="1">
      <alignment horizontal="left"/>
    </xf>
    <xf numFmtId="0" fontId="9" fillId="0" borderId="0" xfId="14" applyFill="1" applyBorder="1" applyAlignment="1">
      <alignment horizontal="right"/>
    </xf>
    <xf numFmtId="0" fontId="9" fillId="0" borderId="0" xfId="14" applyFill="1" applyAlignment="1">
      <alignment horizontal="center"/>
    </xf>
    <xf numFmtId="0" fontId="9" fillId="0" borderId="0" xfId="16" applyFont="1" applyFill="1"/>
    <xf numFmtId="0" fontId="9" fillId="0" borderId="0" xfId="16" applyFont="1" applyFill="1" applyAlignment="1">
      <alignment horizontal="right"/>
    </xf>
    <xf numFmtId="0" fontId="22" fillId="0" borderId="0" xfId="16" applyFont="1" applyFill="1"/>
    <xf numFmtId="0" fontId="22" fillId="0" borderId="0" xfId="16" applyFont="1" applyFill="1" applyAlignment="1">
      <alignment horizontal="right"/>
    </xf>
    <xf numFmtId="0" fontId="9" fillId="0" borderId="0" xfId="16" applyFont="1" applyFill="1" applyBorder="1"/>
    <xf numFmtId="17" fontId="9" fillId="0" borderId="0" xfId="16" applyNumberFormat="1" applyFont="1" applyFill="1" applyBorder="1"/>
    <xf numFmtId="0" fontId="9" fillId="0" borderId="0" xfId="16" applyFont="1" applyFill="1" applyBorder="1" applyAlignment="1">
      <alignment horizontal="right"/>
    </xf>
    <xf numFmtId="0" fontId="18" fillId="0" borderId="0" xfId="16" applyFont="1" applyFill="1" applyBorder="1"/>
    <xf numFmtId="17" fontId="9" fillId="0" borderId="0" xfId="16" applyNumberFormat="1" applyFont="1" applyFill="1" applyBorder="1" applyAlignment="1">
      <alignment horizontal="right"/>
    </xf>
    <xf numFmtId="0" fontId="11" fillId="0" borderId="0" xfId="16" applyFont="1" applyFill="1" applyBorder="1"/>
    <xf numFmtId="0" fontId="20" fillId="0" borderId="0" xfId="16" applyFont="1" applyFill="1" applyBorder="1"/>
    <xf numFmtId="0" fontId="11" fillId="0" borderId="0" xfId="16" applyFont="1" applyFill="1" applyBorder="1" applyAlignment="1">
      <alignment horizontal="right"/>
    </xf>
    <xf numFmtId="0" fontId="11" fillId="0" borderId="0" xfId="16" applyFont="1" applyFill="1" applyBorder="1" applyAlignment="1">
      <alignment horizontal="center"/>
    </xf>
    <xf numFmtId="0" fontId="19" fillId="0" borderId="0" xfId="16" applyFont="1" applyFill="1" applyBorder="1"/>
    <xf numFmtId="0" fontId="19" fillId="0" borderId="0" xfId="16" applyFont="1" applyFill="1" applyBorder="1" applyAlignment="1">
      <alignment horizontal="right"/>
    </xf>
    <xf numFmtId="17" fontId="11" fillId="0" borderId="0" xfId="16" applyNumberFormat="1" applyFont="1" applyFill="1" applyBorder="1"/>
    <xf numFmtId="0" fontId="9" fillId="0" borderId="0" xfId="16" applyFont="1" applyFill="1" applyAlignment="1">
      <alignment horizontal="left"/>
    </xf>
    <xf numFmtId="0" fontId="9" fillId="0" borderId="26" xfId="16" applyFont="1" applyFill="1" applyBorder="1"/>
    <xf numFmtId="0" fontId="9" fillId="0" borderId="26" xfId="16" applyFont="1" applyFill="1" applyBorder="1" applyAlignment="1">
      <alignment horizontal="right"/>
    </xf>
    <xf numFmtId="0" fontId="9" fillId="0" borderId="27" xfId="16" applyFont="1" applyFill="1" applyBorder="1"/>
    <xf numFmtId="0" fontId="9" fillId="0" borderId="8" xfId="5" applyNumberFormat="1" applyFill="1" applyBorder="1" applyAlignment="1">
      <alignment horizontal="centerContinuous"/>
    </xf>
    <xf numFmtId="0" fontId="12" fillId="3" borderId="0" xfId="0" applyNumberFormat="1" applyFont="1" applyFill="1" applyAlignment="1">
      <alignment horizontal="center"/>
    </xf>
    <xf numFmtId="0" fontId="5" fillId="0" borderId="0" xfId="17" applyNumberFormat="1" applyFill="1"/>
    <xf numFmtId="0" fontId="10" fillId="3" borderId="0" xfId="17" applyNumberFormat="1" applyFont="1" applyFill="1"/>
    <xf numFmtId="0" fontId="11" fillId="0" borderId="0" xfId="17" applyNumberFormat="1" applyFont="1" applyFill="1" applyAlignment="1">
      <alignment horizontal="right"/>
    </xf>
    <xf numFmtId="0" fontId="12" fillId="0" borderId="0" xfId="17" applyNumberFormat="1" applyFont="1" applyFill="1"/>
    <xf numFmtId="0" fontId="5" fillId="0" borderId="0" xfId="17"/>
    <xf numFmtId="0" fontId="16" fillId="0" borderId="0" xfId="17" applyNumberFormat="1" applyFont="1" applyFill="1" applyAlignment="1">
      <alignment horizontal="centerContinuous"/>
    </xf>
    <xf numFmtId="0" fontId="5" fillId="3" borderId="0" xfId="17" applyNumberFormat="1" applyFill="1" applyAlignment="1">
      <alignment horizontal="centerContinuous"/>
    </xf>
    <xf numFmtId="0" fontId="5" fillId="0" borderId="0" xfId="17" applyNumberFormat="1" applyFill="1" applyAlignment="1">
      <alignment horizontal="centerContinuous"/>
    </xf>
    <xf numFmtId="0" fontId="26" fillId="0" borderId="0" xfId="17" applyNumberFormat="1" applyFont="1" applyFill="1" applyAlignment="1">
      <alignment horizontal="centerContinuous"/>
    </xf>
    <xf numFmtId="0" fontId="5" fillId="3" borderId="0" xfId="17" applyNumberFormat="1" applyFill="1"/>
    <xf numFmtId="0" fontId="16" fillId="0" borderId="0" xfId="17" applyNumberFormat="1" applyFont="1" applyFill="1"/>
    <xf numFmtId="0" fontId="27" fillId="0" borderId="12" xfId="17" applyNumberFormat="1" applyFont="1" applyFill="1" applyBorder="1"/>
    <xf numFmtId="0" fontId="27" fillId="3" borderId="12" xfId="17" applyNumberFormat="1" applyFont="1" applyFill="1" applyBorder="1" applyAlignment="1">
      <alignment horizontal="center"/>
    </xf>
    <xf numFmtId="0" fontId="27" fillId="0" borderId="12" xfId="17" applyNumberFormat="1" applyFont="1" applyFill="1" applyBorder="1" applyAlignment="1">
      <alignment horizontal="centerContinuous"/>
    </xf>
    <xf numFmtId="0" fontId="27" fillId="0" borderId="12" xfId="17" applyNumberFormat="1" applyFont="1" applyFill="1" applyBorder="1" applyAlignment="1">
      <alignment horizontal="center"/>
    </xf>
    <xf numFmtId="0" fontId="27" fillId="3" borderId="12" xfId="17" applyNumberFormat="1" applyFont="1" applyFill="1" applyBorder="1"/>
    <xf numFmtId="0" fontId="28" fillId="0" borderId="12" xfId="17" applyNumberFormat="1" applyFont="1" applyFill="1" applyBorder="1"/>
    <xf numFmtId="0" fontId="5" fillId="0" borderId="12" xfId="17" applyNumberFormat="1" applyFill="1" applyBorder="1"/>
    <xf numFmtId="0" fontId="5" fillId="3" borderId="12" xfId="17" applyNumberFormat="1" applyFill="1" applyBorder="1"/>
    <xf numFmtId="17" fontId="5" fillId="0" borderId="12" xfId="17" applyNumberFormat="1" applyFill="1" applyBorder="1"/>
    <xf numFmtId="166" fontId="5" fillId="3" borderId="12" xfId="17" applyNumberFormat="1" applyFill="1" applyBorder="1"/>
    <xf numFmtId="0" fontId="5" fillId="3" borderId="14" xfId="17" applyNumberFormat="1" applyFill="1" applyBorder="1"/>
    <xf numFmtId="1" fontId="0" fillId="2" borderId="12" xfId="0" applyNumberFormat="1" applyBorder="1"/>
    <xf numFmtId="1" fontId="5" fillId="3" borderId="12" xfId="17" applyNumberFormat="1" applyFill="1" applyBorder="1"/>
    <xf numFmtId="0" fontId="19" fillId="0" borderId="12" xfId="1" applyNumberFormat="1" applyFont="1" applyFill="1" applyBorder="1"/>
    <xf numFmtId="1" fontId="25" fillId="0" borderId="23" xfId="7" applyNumberFormat="1" applyFont="1" applyBorder="1" applyAlignment="1">
      <alignment horizontal="center"/>
    </xf>
    <xf numFmtId="1" fontId="25" fillId="0" borderId="23" xfId="7" applyNumberFormat="1" applyFont="1" applyBorder="1"/>
    <xf numFmtId="17" fontId="25" fillId="0" borderId="24" xfId="8" applyNumberFormat="1" applyFont="1" applyBorder="1" applyAlignment="1">
      <alignment horizontal="center"/>
    </xf>
    <xf numFmtId="0" fontId="25" fillId="0" borderId="24" xfId="8" applyFont="1" applyBorder="1" applyAlignment="1">
      <alignment horizontal="center" vertical="center"/>
    </xf>
    <xf numFmtId="49" fontId="39" fillId="0" borderId="12" xfId="0" applyNumberFormat="1" applyFont="1" applyFill="1" applyBorder="1" applyAlignment="1">
      <alignment horizontal="center"/>
    </xf>
    <xf numFmtId="49" fontId="39" fillId="0" borderId="12" xfId="0" applyNumberFormat="1" applyFont="1" applyFill="1" applyBorder="1" applyAlignment="1">
      <alignment horizontal="center" vertical="center"/>
    </xf>
    <xf numFmtId="1" fontId="0" fillId="0" borderId="0" xfId="0" applyNumberFormat="1" applyFill="1"/>
    <xf numFmtId="17" fontId="25" fillId="0" borderId="12" xfId="8" applyNumberFormat="1" applyFont="1" applyBorder="1" applyAlignment="1">
      <alignment horizontal="center" wrapText="1"/>
    </xf>
    <xf numFmtId="0" fontId="39" fillId="0" borderId="12" xfId="0" applyFont="1" applyFill="1" applyBorder="1"/>
    <xf numFmtId="9" fontId="39" fillId="0" borderId="12" xfId="4" applyFont="1" applyFill="1" applyBorder="1"/>
    <xf numFmtId="9" fontId="39" fillId="0" borderId="12" xfId="7" applyFont="1" applyFill="1" applyBorder="1"/>
    <xf numFmtId="1" fontId="19" fillId="0" borderId="12" xfId="1" applyNumberFormat="1" applyFont="1" applyFill="1" applyBorder="1"/>
    <xf numFmtId="0" fontId="36" fillId="0" borderId="12" xfId="14" applyFont="1" applyFill="1" applyBorder="1"/>
    <xf numFmtId="0" fontId="11" fillId="0" borderId="12" xfId="18" applyFont="1" applyFill="1" applyBorder="1" applyAlignment="1">
      <alignment horizontal="center"/>
    </xf>
    <xf numFmtId="17" fontId="11" fillId="0" borderId="12" xfId="18" applyNumberFormat="1" applyFont="1" applyFill="1" applyBorder="1" applyAlignment="1">
      <alignment horizontal="left"/>
    </xf>
    <xf numFmtId="0" fontId="19" fillId="0" borderId="12" xfId="18" applyFont="1" applyFill="1" applyBorder="1" applyAlignment="1">
      <alignment horizontal="left"/>
    </xf>
    <xf numFmtId="0" fontId="19" fillId="0" borderId="12" xfId="18" applyFont="1" applyFill="1" applyBorder="1" applyAlignment="1">
      <alignment horizontal="center"/>
    </xf>
    <xf numFmtId="0" fontId="19" fillId="0" borderId="12" xfId="18" applyFont="1" applyFill="1" applyBorder="1"/>
    <xf numFmtId="17" fontId="19" fillId="0" borderId="12" xfId="18" applyNumberFormat="1" applyFont="1" applyFill="1" applyBorder="1" applyAlignment="1">
      <alignment horizontal="left"/>
    </xf>
    <xf numFmtId="0" fontId="9" fillId="0" borderId="12" xfId="18" applyFill="1" applyBorder="1"/>
    <xf numFmtId="17" fontId="19" fillId="0" borderId="12" xfId="18" applyNumberFormat="1" applyFont="1" applyFill="1" applyBorder="1" applyAlignment="1">
      <alignment horizontal="center"/>
    </xf>
    <xf numFmtId="0" fontId="9" fillId="0" borderId="12" xfId="18" applyFill="1" applyBorder="1" applyAlignment="1">
      <alignment horizontal="center"/>
    </xf>
    <xf numFmtId="17" fontId="11" fillId="0" borderId="12" xfId="18" applyNumberFormat="1" applyFont="1" applyFill="1" applyBorder="1" applyAlignment="1">
      <alignment horizontal="center"/>
    </xf>
    <xf numFmtId="17" fontId="9" fillId="0" borderId="12" xfId="18" applyNumberFormat="1" applyFill="1" applyBorder="1" applyAlignment="1">
      <alignment horizontal="left"/>
    </xf>
    <xf numFmtId="0" fontId="11" fillId="0" borderId="12" xfId="18" applyFont="1" applyFill="1" applyBorder="1" applyAlignment="1">
      <alignment horizontal="left"/>
    </xf>
    <xf numFmtId="1" fontId="0" fillId="3" borderId="12" xfId="0" applyNumberFormat="1" applyFill="1" applyBorder="1" applyAlignment="1">
      <alignment vertical="center"/>
    </xf>
    <xf numFmtId="0" fontId="0" fillId="3" borderId="0" xfId="0" applyNumberFormat="1" applyFill="1" applyAlignment="1">
      <alignment vertical="center"/>
    </xf>
    <xf numFmtId="0" fontId="25" fillId="3" borderId="12" xfId="8" applyFont="1" applyFill="1" applyBorder="1" applyAlignment="1">
      <alignment horizontal="right"/>
    </xf>
    <xf numFmtId="0" fontId="25" fillId="3" borderId="12" xfId="8" applyFont="1" applyFill="1" applyBorder="1" applyAlignment="1">
      <alignment horizontal="right" vertical="center"/>
    </xf>
    <xf numFmtId="17" fontId="25" fillId="0" borderId="12" xfId="8" applyNumberFormat="1" applyFont="1" applyBorder="1" applyAlignment="1">
      <alignment horizontal="right" wrapText="1"/>
    </xf>
    <xf numFmtId="1" fontId="5" fillId="0" borderId="12" xfId="17" applyNumberFormat="1" applyFill="1" applyBorder="1"/>
    <xf numFmtId="0" fontId="5" fillId="0" borderId="12" xfId="17" applyFill="1" applyBorder="1"/>
    <xf numFmtId="166" fontId="5" fillId="0" borderId="12" xfId="17" applyNumberFormat="1" applyFill="1" applyBorder="1"/>
    <xf numFmtId="0" fontId="5" fillId="0" borderId="14" xfId="17" applyNumberFormat="1" applyFill="1" applyBorder="1"/>
    <xf numFmtId="0" fontId="5" fillId="0" borderId="0" xfId="17" applyFill="1"/>
    <xf numFmtId="0" fontId="4" fillId="0" borderId="0" xfId="17" applyFont="1"/>
    <xf numFmtId="1" fontId="39" fillId="2" borderId="12" xfId="0" applyNumberFormat="1" applyFont="1" applyBorder="1"/>
    <xf numFmtId="1" fontId="39" fillId="0" borderId="12" xfId="0" applyNumberFormat="1" applyFont="1" applyFill="1" applyBorder="1"/>
    <xf numFmtId="9" fontId="39" fillId="0" borderId="12" xfId="4" applyFont="1" applyBorder="1" applyAlignment="1">
      <alignment horizontal="center" vertical="center"/>
    </xf>
    <xf numFmtId="9" fontId="39" fillId="0" borderId="12" xfId="7" applyFont="1" applyFill="1" applyBorder="1" applyAlignment="1">
      <alignment horizontal="center"/>
    </xf>
    <xf numFmtId="9" fontId="0" fillId="0" borderId="12" xfId="7" applyFont="1" applyFill="1" applyBorder="1"/>
    <xf numFmtId="0" fontId="48" fillId="0" borderId="12" xfId="0" applyNumberFormat="1" applyFont="1" applyFill="1" applyBorder="1" applyAlignment="1">
      <alignment horizontal="center"/>
    </xf>
    <xf numFmtId="9" fontId="9" fillId="3" borderId="12" xfId="9" applyNumberFormat="1" applyFont="1" applyFill="1" applyBorder="1"/>
    <xf numFmtId="0" fontId="9" fillId="0" borderId="12" xfId="14" applyFill="1" applyBorder="1" applyAlignment="1">
      <alignment horizontal="center"/>
    </xf>
    <xf numFmtId="0" fontId="19" fillId="0" borderId="12" xfId="14" applyFont="1" applyFill="1" applyBorder="1" applyAlignment="1">
      <alignment horizontal="center"/>
    </xf>
    <xf numFmtId="17" fontId="11" fillId="0" borderId="12" xfId="14" applyNumberFormat="1" applyFont="1" applyFill="1" applyBorder="1" applyAlignment="1">
      <alignment horizontal="left"/>
    </xf>
    <xf numFmtId="0" fontId="9" fillId="0" borderId="0" xfId="14" applyFill="1" applyBorder="1" applyAlignment="1">
      <alignment horizontal="center"/>
    </xf>
    <xf numFmtId="0" fontId="14" fillId="0" borderId="0" xfId="14" applyFont="1" applyFill="1" applyBorder="1"/>
    <xf numFmtId="0" fontId="50" fillId="0" borderId="0" xfId="14" applyFont="1" applyFill="1" applyBorder="1" applyAlignment="1">
      <alignment horizontal="center"/>
    </xf>
    <xf numFmtId="0" fontId="14" fillId="0" borderId="0" xfId="14" applyFont="1" applyFill="1"/>
    <xf numFmtId="0" fontId="52" fillId="0" borderId="0" xfId="14" applyFont="1" applyFill="1" applyAlignment="1">
      <alignment horizontal="center"/>
    </xf>
    <xf numFmtId="0" fontId="11" fillId="0" borderId="12" xfId="14" applyFont="1" applyFill="1" applyBorder="1" applyAlignment="1">
      <alignment horizontal="center" vertical="center" wrapText="1"/>
    </xf>
    <xf numFmtId="0" fontId="36" fillId="0" borderId="12" xfId="14" applyFont="1" applyFill="1" applyBorder="1" applyAlignment="1">
      <alignment horizontal="center"/>
    </xf>
    <xf numFmtId="0" fontId="11" fillId="0" borderId="12" xfId="14" applyFont="1" applyFill="1" applyBorder="1" applyAlignment="1">
      <alignment horizontal="center" vertical="center"/>
    </xf>
    <xf numFmtId="17" fontId="11" fillId="0" borderId="12" xfId="14" applyNumberFormat="1" applyFont="1" applyFill="1" applyBorder="1" applyAlignment="1">
      <alignment horizontal="center" vertical="center"/>
    </xf>
    <xf numFmtId="17" fontId="11" fillId="0" borderId="12" xfId="14" applyNumberFormat="1" applyFont="1" applyFill="1" applyBorder="1" applyAlignment="1">
      <alignment horizontal="left" vertical="center"/>
    </xf>
    <xf numFmtId="17" fontId="14" fillId="0" borderId="0" xfId="16" applyNumberFormat="1" applyFont="1" applyFill="1" applyBorder="1" applyAlignment="1">
      <alignment horizontal="center"/>
    </xf>
    <xf numFmtId="0" fontId="9" fillId="0" borderId="0" xfId="16" applyFont="1" applyFill="1" applyBorder="1" applyAlignment="1">
      <alignment horizontal="center"/>
    </xf>
    <xf numFmtId="1" fontId="9" fillId="0" borderId="0" xfId="16" applyNumberFormat="1" applyFont="1" applyFill="1" applyBorder="1" applyAlignment="1">
      <alignment horizontal="center"/>
    </xf>
    <xf numFmtId="17" fontId="9" fillId="0" borderId="0" xfId="16" applyNumberFormat="1" applyFont="1" applyFill="1" applyBorder="1" applyAlignment="1">
      <alignment horizontal="center"/>
    </xf>
    <xf numFmtId="0" fontId="9" fillId="0" borderId="0" xfId="16" applyFont="1" applyFill="1" applyAlignment="1">
      <alignment horizontal="center"/>
    </xf>
    <xf numFmtId="0" fontId="18" fillId="0" borderId="0" xfId="16" applyFont="1" applyFill="1" applyBorder="1" applyAlignment="1">
      <alignment horizontal="center"/>
    </xf>
    <xf numFmtId="0" fontId="9" fillId="0" borderId="26" xfId="16" applyFont="1" applyFill="1" applyBorder="1" applyAlignment="1">
      <alignment horizontal="center"/>
    </xf>
    <xf numFmtId="0" fontId="47" fillId="0" borderId="0" xfId="0" applyFont="1" applyFill="1" applyBorder="1" applyAlignment="1">
      <alignment horizontal="center"/>
    </xf>
    <xf numFmtId="0" fontId="53" fillId="0" borderId="12" xfId="0" applyNumberFormat="1" applyFont="1" applyFill="1" applyBorder="1" applyAlignment="1">
      <alignment horizontal="center"/>
    </xf>
    <xf numFmtId="0" fontId="53" fillId="0" borderId="12" xfId="0" applyFont="1" applyFill="1" applyBorder="1" applyAlignment="1">
      <alignment horizontal="center"/>
    </xf>
    <xf numFmtId="1" fontId="0" fillId="0" borderId="12" xfId="0" applyNumberFormat="1" applyFill="1" applyBorder="1" applyAlignment="1">
      <alignment vertical="center"/>
    </xf>
    <xf numFmtId="0" fontId="9" fillId="3" borderId="12" xfId="0" applyFont="1" applyFill="1" applyBorder="1" applyAlignment="1">
      <alignment vertical="center" wrapText="1"/>
    </xf>
    <xf numFmtId="10" fontId="53" fillId="3" borderId="12" xfId="4" applyNumberFormat="1" applyFont="1" applyFill="1" applyBorder="1" applyAlignment="1">
      <alignment horizontal="center"/>
    </xf>
    <xf numFmtId="0" fontId="55" fillId="0" borderId="12" xfId="0" applyFont="1" applyFill="1" applyBorder="1" applyAlignment="1">
      <alignment horizontal="center" vertical="center"/>
    </xf>
    <xf numFmtId="0" fontId="54" fillId="0" borderId="12" xfId="0" applyFont="1" applyFill="1" applyBorder="1" applyAlignment="1">
      <alignment horizontal="center" vertical="center"/>
    </xf>
    <xf numFmtId="0" fontId="54" fillId="3" borderId="12" xfId="0" applyFont="1" applyFill="1" applyBorder="1" applyAlignment="1">
      <alignment horizontal="center" vertical="center"/>
    </xf>
    <xf numFmtId="0" fontId="54" fillId="2" borderId="12" xfId="0" applyFont="1" applyBorder="1" applyAlignment="1">
      <alignment horizontal="center" vertical="center"/>
    </xf>
    <xf numFmtId="0" fontId="54" fillId="0" borderId="12" xfId="4" applyNumberFormat="1" applyFont="1" applyFill="1" applyBorder="1" applyAlignment="1">
      <alignment horizontal="center" vertical="center"/>
    </xf>
    <xf numFmtId="10" fontId="54" fillId="0" borderId="12" xfId="4" applyNumberFormat="1" applyFont="1" applyFill="1" applyBorder="1" applyAlignment="1">
      <alignment horizontal="center" vertical="center"/>
    </xf>
    <xf numFmtId="0" fontId="56" fillId="0" borderId="12" xfId="0" applyFont="1" applyFill="1" applyBorder="1" applyAlignment="1">
      <alignment horizontal="center" vertical="center"/>
    </xf>
    <xf numFmtId="166" fontId="54" fillId="0" borderId="12" xfId="0" applyNumberFormat="1" applyFont="1" applyFill="1" applyBorder="1" applyAlignment="1">
      <alignment horizontal="center" vertical="center"/>
    </xf>
    <xf numFmtId="1" fontId="54" fillId="3" borderId="12" xfId="4" applyNumberFormat="1" applyFont="1" applyFill="1" applyBorder="1" applyAlignment="1">
      <alignment horizontal="center"/>
    </xf>
    <xf numFmtId="0" fontId="54" fillId="3" borderId="12" xfId="4" applyNumberFormat="1" applyFont="1" applyFill="1" applyBorder="1" applyAlignment="1">
      <alignment horizontal="center"/>
    </xf>
    <xf numFmtId="2" fontId="54" fillId="0" borderId="12" xfId="0" applyNumberFormat="1" applyFont="1" applyFill="1" applyBorder="1" applyAlignment="1">
      <alignment horizontal="center" vertical="center"/>
    </xf>
    <xf numFmtId="0" fontId="9" fillId="0" borderId="23" xfId="5" applyNumberFormat="1" applyFill="1" applyBorder="1" applyAlignment="1">
      <alignment horizontal="center"/>
    </xf>
    <xf numFmtId="9" fontId="9" fillId="0" borderId="23" xfId="5" applyNumberFormat="1" applyFill="1" applyBorder="1"/>
    <xf numFmtId="0" fontId="9" fillId="0" borderId="12" xfId="5" applyNumberFormat="1" applyFill="1" applyBorder="1" applyAlignment="1"/>
    <xf numFmtId="0" fontId="3" fillId="3" borderId="12" xfId="17" applyNumberFormat="1" applyFont="1" applyFill="1" applyBorder="1"/>
    <xf numFmtId="0" fontId="57" fillId="5" borderId="12" xfId="0" applyFont="1" applyFill="1" applyBorder="1" applyAlignment="1">
      <alignment horizontal="center"/>
    </xf>
    <xf numFmtId="0" fontId="57" fillId="5" borderId="23" xfId="0" applyFont="1" applyFill="1" applyBorder="1" applyAlignment="1">
      <alignment horizontal="center"/>
    </xf>
    <xf numFmtId="0" fontId="57" fillId="5" borderId="12" xfId="0" applyFont="1" applyFill="1" applyBorder="1"/>
    <xf numFmtId="0" fontId="57" fillId="5" borderId="23" xfId="0" applyFont="1" applyFill="1" applyBorder="1"/>
    <xf numFmtId="0" fontId="14" fillId="5" borderId="14"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0" fillId="5" borderId="12" xfId="0" applyFill="1" applyBorder="1"/>
    <xf numFmtId="0" fontId="19" fillId="3" borderId="12" xfId="0" applyFont="1" applyFill="1" applyBorder="1"/>
    <xf numFmtId="0" fontId="0" fillId="6" borderId="12" xfId="0" applyFill="1" applyBorder="1"/>
    <xf numFmtId="0" fontId="36" fillId="3" borderId="12" xfId="11" applyFont="1" applyFill="1" applyBorder="1" applyAlignment="1">
      <alignment vertical="center" wrapText="1"/>
    </xf>
    <xf numFmtId="0" fontId="9" fillId="3" borderId="12" xfId="0" applyNumberFormat="1" applyFont="1" applyFill="1" applyBorder="1" applyAlignment="1">
      <alignment horizontal="center" vertical="center"/>
    </xf>
    <xf numFmtId="17" fontId="25" fillId="0" borderId="12" xfId="8" applyNumberFormat="1" applyFont="1" applyBorder="1" applyAlignment="1">
      <alignment horizontal="center"/>
    </xf>
    <xf numFmtId="0" fontId="14" fillId="0" borderId="12" xfId="5" applyNumberFormat="1" applyFont="1" applyFill="1" applyBorder="1" applyAlignment="1">
      <alignment horizontal="center"/>
    </xf>
    <xf numFmtId="0" fontId="0" fillId="2" borderId="12" xfId="0" applyBorder="1" applyAlignment="1">
      <alignment horizontal="center"/>
    </xf>
    <xf numFmtId="0" fontId="0" fillId="0" borderId="12" xfId="0" applyFill="1" applyBorder="1" applyAlignment="1">
      <alignment horizontal="center"/>
    </xf>
    <xf numFmtId="1" fontId="9" fillId="0" borderId="12" xfId="0" applyNumberFormat="1" applyFont="1" applyFill="1" applyBorder="1" applyAlignment="1">
      <alignment horizontal="center" vertical="center"/>
    </xf>
    <xf numFmtId="0" fontId="9" fillId="0" borderId="11" xfId="5" applyFill="1" applyBorder="1" applyAlignment="1">
      <alignment horizontal="center"/>
    </xf>
    <xf numFmtId="0" fontId="9" fillId="0" borderId="18" xfId="5" applyFill="1" applyBorder="1" applyAlignment="1">
      <alignment horizontal="center"/>
    </xf>
    <xf numFmtId="0" fontId="9" fillId="0" borderId="12" xfId="5" applyFill="1" applyBorder="1"/>
    <xf numFmtId="9" fontId="0" fillId="0" borderId="12" xfId="4" applyFont="1" applyFill="1" applyBorder="1"/>
    <xf numFmtId="9" fontId="0" fillId="0" borderId="23" xfId="4" applyFont="1" applyFill="1" applyBorder="1"/>
    <xf numFmtId="0" fontId="9" fillId="0" borderId="23" xfId="5" applyFill="1" applyBorder="1"/>
    <xf numFmtId="0" fontId="9" fillId="0" borderId="22" xfId="5" applyFill="1" applyBorder="1"/>
    <xf numFmtId="0" fontId="9" fillId="0" borderId="36" xfId="5" applyFill="1" applyBorder="1"/>
    <xf numFmtId="0" fontId="9" fillId="0" borderId="5" xfId="5" applyFill="1" applyBorder="1" applyAlignment="1">
      <alignment horizontal="center"/>
    </xf>
    <xf numFmtId="0" fontId="9" fillId="0" borderId="5" xfId="5" applyFill="1" applyBorder="1" applyAlignment="1">
      <alignment horizontal="center" vertical="center"/>
    </xf>
    <xf numFmtId="0" fontId="14" fillId="0" borderId="5" xfId="5" applyFont="1" applyFill="1" applyBorder="1" applyAlignment="1">
      <alignment horizontal="center"/>
    </xf>
    <xf numFmtId="0" fontId="0" fillId="3" borderId="12" xfId="0" applyFill="1" applyBorder="1" applyAlignment="1">
      <alignment horizontal="center"/>
    </xf>
    <xf numFmtId="0" fontId="0" fillId="3" borderId="12" xfId="0" applyFill="1" applyBorder="1"/>
    <xf numFmtId="0" fontId="2" fillId="0" borderId="0" xfId="8" applyFont="1"/>
    <xf numFmtId="0" fontId="2" fillId="0" borderId="12" xfId="8" applyFont="1" applyBorder="1" applyAlignment="1">
      <alignment horizontal="center" vertical="center"/>
    </xf>
    <xf numFmtId="0" fontId="2" fillId="0" borderId="0" xfId="8" applyFont="1" applyAlignment="1">
      <alignment horizontal="center" vertical="center"/>
    </xf>
    <xf numFmtId="0" fontId="23" fillId="0" borderId="12" xfId="8" applyFont="1" applyBorder="1" applyAlignment="1">
      <alignment horizontal="center" vertical="center"/>
    </xf>
    <xf numFmtId="0" fontId="2" fillId="0" borderId="24" xfId="8" applyFont="1" applyBorder="1" applyAlignment="1">
      <alignment horizontal="center" vertical="center"/>
    </xf>
    <xf numFmtId="0" fontId="2" fillId="0" borderId="12" xfId="8" applyFont="1" applyBorder="1" applyAlignment="1">
      <alignment horizontal="center" vertical="center" wrapText="1"/>
    </xf>
    <xf numFmtId="0" fontId="2" fillId="3" borderId="12" xfId="8" applyFont="1" applyFill="1" applyBorder="1" applyAlignment="1">
      <alignment horizontal="right" vertical="center"/>
    </xf>
    <xf numFmtId="0" fontId="2" fillId="0" borderId="23" xfId="8" applyFont="1" applyBorder="1"/>
    <xf numFmtId="1" fontId="2" fillId="0" borderId="23" xfId="8" applyNumberFormat="1" applyFont="1" applyBorder="1"/>
    <xf numFmtId="1" fontId="2" fillId="0" borderId="29" xfId="8" applyNumberFormat="1" applyFont="1" applyBorder="1"/>
    <xf numFmtId="9" fontId="2" fillId="0" borderId="29" xfId="8" applyNumberFormat="1" applyFont="1" applyBorder="1" applyAlignment="1">
      <alignment horizontal="right"/>
    </xf>
    <xf numFmtId="9" fontId="2" fillId="0" borderId="24" xfId="8" applyNumberFormat="1" applyFont="1" applyBorder="1"/>
    <xf numFmtId="9" fontId="2" fillId="0" borderId="0" xfId="8" applyNumberFormat="1" applyFont="1"/>
    <xf numFmtId="1" fontId="2" fillId="3" borderId="29" xfId="8" applyNumberFormat="1" applyFont="1" applyFill="1" applyBorder="1"/>
    <xf numFmtId="0" fontId="2" fillId="3" borderId="0" xfId="8" applyFont="1" applyFill="1"/>
    <xf numFmtId="0" fontId="39" fillId="0" borderId="12" xfId="8" applyFont="1" applyBorder="1" applyAlignment="1">
      <alignment horizontal="center" vertical="center"/>
    </xf>
    <xf numFmtId="0" fontId="2" fillId="3" borderId="12" xfId="8" applyFont="1" applyFill="1" applyBorder="1" applyAlignment="1">
      <alignment horizontal="center" vertical="center"/>
    </xf>
    <xf numFmtId="0" fontId="2" fillId="0" borderId="12" xfId="8" applyFont="1" applyBorder="1" applyAlignment="1">
      <alignment horizontal="center"/>
    </xf>
    <xf numFmtId="0" fontId="39" fillId="0" borderId="12" xfId="8" applyFont="1" applyBorder="1" applyAlignment="1">
      <alignment horizontal="center"/>
    </xf>
    <xf numFmtId="9" fontId="39" fillId="7" borderId="12" xfId="4" applyFont="1" applyFill="1" applyBorder="1" applyAlignment="1">
      <alignment horizontal="center"/>
    </xf>
    <xf numFmtId="1" fontId="2" fillId="0" borderId="29" xfId="8" applyNumberFormat="1" applyFont="1" applyBorder="1" applyAlignment="1">
      <alignment vertical="center"/>
    </xf>
    <xf numFmtId="1" fontId="2" fillId="0" borderId="31" xfId="8" applyNumberFormat="1" applyFont="1" applyBorder="1"/>
    <xf numFmtId="0" fontId="2" fillId="0" borderId="24" xfId="8" applyFont="1" applyBorder="1"/>
    <xf numFmtId="0" fontId="2" fillId="0" borderId="12" xfId="8" applyFont="1" applyBorder="1"/>
    <xf numFmtId="0" fontId="2" fillId="0" borderId="12" xfId="8" applyFont="1" applyBorder="1" applyAlignment="1">
      <alignment horizontal="right"/>
    </xf>
    <xf numFmtId="1" fontId="2" fillId="0" borderId="12" xfId="8" applyNumberFormat="1" applyFont="1" applyBorder="1" applyAlignment="1">
      <alignment horizontal="left"/>
    </xf>
    <xf numFmtId="9" fontId="2" fillId="0" borderId="12" xfId="8" applyNumberFormat="1" applyFont="1" applyBorder="1" applyAlignment="1">
      <alignment horizontal="right"/>
    </xf>
    <xf numFmtId="0" fontId="2" fillId="0" borderId="0" xfId="8" applyFont="1" applyAlignment="1">
      <alignment horizontal="center"/>
    </xf>
    <xf numFmtId="0" fontId="2" fillId="0" borderId="0" xfId="8" applyFont="1" applyAlignment="1">
      <alignment horizontal="right"/>
    </xf>
    <xf numFmtId="0" fontId="2" fillId="4" borderId="0" xfId="8" applyFont="1" applyFill="1" applyAlignment="1">
      <alignment horizontal="right"/>
    </xf>
    <xf numFmtId="0" fontId="2" fillId="3" borderId="12" xfId="8" applyFont="1" applyFill="1" applyBorder="1"/>
    <xf numFmtId="1" fontId="2" fillId="3" borderId="12" xfId="8" applyNumberFormat="1" applyFont="1" applyFill="1" applyBorder="1"/>
    <xf numFmtId="9" fontId="39" fillId="0" borderId="12" xfId="7" applyFont="1" applyFill="1" applyBorder="1" applyAlignment="1">
      <alignment horizontal="right"/>
    </xf>
    <xf numFmtId="9" fontId="2" fillId="0" borderId="12" xfId="8" applyNumberFormat="1" applyFont="1" applyBorder="1" applyAlignment="1">
      <alignment horizontal="center"/>
    </xf>
    <xf numFmtId="1" fontId="39" fillId="3" borderId="12" xfId="8" applyNumberFormat="1" applyFont="1" applyFill="1" applyBorder="1"/>
    <xf numFmtId="9" fontId="2" fillId="0" borderId="12" xfId="8" applyNumberFormat="1" applyFont="1" applyBorder="1"/>
    <xf numFmtId="9" fontId="39" fillId="3" borderId="12" xfId="4" applyFont="1" applyFill="1" applyBorder="1" applyAlignment="1">
      <alignment horizontal="center"/>
    </xf>
    <xf numFmtId="9" fontId="2" fillId="0" borderId="12" xfId="4" applyFont="1" applyFill="1" applyBorder="1" applyAlignment="1">
      <alignment horizontal="center"/>
    </xf>
    <xf numFmtId="1" fontId="2" fillId="0" borderId="12" xfId="8" applyNumberFormat="1" applyFont="1" applyBorder="1"/>
    <xf numFmtId="0" fontId="43" fillId="0" borderId="12" xfId="8" applyFont="1" applyBorder="1" applyAlignment="1">
      <alignment horizontal="center" vertical="center"/>
    </xf>
    <xf numFmtId="49" fontId="43" fillId="0" borderId="12" xfId="8" applyNumberFormat="1" applyFont="1" applyBorder="1" applyAlignment="1">
      <alignment horizontal="center" vertical="center"/>
    </xf>
    <xf numFmtId="0" fontId="43" fillId="0" borderId="0" xfId="8" applyFont="1" applyAlignment="1">
      <alignment horizontal="center"/>
    </xf>
    <xf numFmtId="0" fontId="43" fillId="0" borderId="12" xfId="8" applyFont="1" applyBorder="1" applyAlignment="1">
      <alignment horizontal="left" vertical="center"/>
    </xf>
    <xf numFmtId="0" fontId="43" fillId="0" borderId="12" xfId="8" applyFont="1" applyBorder="1" applyAlignment="1">
      <alignment horizontal="right" vertical="center"/>
    </xf>
    <xf numFmtId="0" fontId="43" fillId="0" borderId="12" xfId="8" applyFont="1" applyBorder="1" applyAlignment="1">
      <alignment horizontal="right" vertical="center" wrapText="1"/>
    </xf>
    <xf numFmtId="0" fontId="9" fillId="0" borderId="12" xfId="8" applyFont="1" applyBorder="1" applyAlignment="1">
      <alignment horizontal="right" vertical="center" wrapText="1"/>
    </xf>
    <xf numFmtId="10" fontId="43" fillId="0" borderId="12" xfId="8" applyNumberFormat="1" applyFont="1" applyBorder="1" applyAlignment="1">
      <alignment horizontal="right" vertical="center" wrapText="1"/>
    </xf>
    <xf numFmtId="1" fontId="9" fillId="0" borderId="12" xfId="8" applyNumberFormat="1" applyFont="1" applyBorder="1" applyAlignment="1">
      <alignment horizontal="right" vertical="center" wrapText="1"/>
    </xf>
    <xf numFmtId="9" fontId="43" fillId="0" borderId="12" xfId="8" applyNumberFormat="1" applyFont="1" applyBorder="1" applyAlignment="1">
      <alignment horizontal="right" vertical="center" wrapText="1"/>
    </xf>
    <xf numFmtId="0" fontId="43" fillId="0" borderId="0" xfId="8" applyFont="1"/>
    <xf numFmtId="0" fontId="43" fillId="0" borderId="12" xfId="8" applyFont="1" applyBorder="1" applyAlignment="1">
      <alignment horizontal="center"/>
    </xf>
    <xf numFmtId="1" fontId="43" fillId="0" borderId="12" xfId="8" applyNumberFormat="1" applyFont="1" applyBorder="1" applyAlignment="1">
      <alignment horizontal="center"/>
    </xf>
    <xf numFmtId="10" fontId="43" fillId="0" borderId="12" xfId="8" applyNumberFormat="1" applyFont="1" applyBorder="1" applyAlignment="1">
      <alignment horizontal="center"/>
    </xf>
    <xf numFmtId="9" fontId="43" fillId="0" borderId="12" xfId="8" applyNumberFormat="1" applyFont="1" applyBorder="1" applyAlignment="1">
      <alignment horizontal="center"/>
    </xf>
    <xf numFmtId="0" fontId="44" fillId="0" borderId="12" xfId="8" applyFont="1" applyBorder="1" applyAlignment="1">
      <alignment horizontal="left" vertical="center"/>
    </xf>
    <xf numFmtId="49" fontId="44" fillId="0" borderId="12" xfId="8" applyNumberFormat="1" applyFont="1" applyBorder="1" applyAlignment="1">
      <alignment horizontal="left" vertical="center"/>
    </xf>
    <xf numFmtId="0" fontId="44" fillId="0" borderId="12" xfId="8" applyFont="1" applyBorder="1" applyAlignment="1">
      <alignment horizontal="center" vertical="center"/>
    </xf>
    <xf numFmtId="0" fontId="43" fillId="0" borderId="12" xfId="8" applyFont="1" applyBorder="1" applyAlignment="1">
      <alignment horizontal="right"/>
    </xf>
    <xf numFmtId="10" fontId="43" fillId="0" borderId="12" xfId="8" applyNumberFormat="1" applyFont="1" applyBorder="1" applyAlignment="1">
      <alignment horizontal="right"/>
    </xf>
    <xf numFmtId="0" fontId="43" fillId="0" borderId="12" xfId="8" applyFont="1" applyBorder="1"/>
    <xf numFmtId="1" fontId="43" fillId="0" borderId="12" xfId="8" applyNumberFormat="1" applyFont="1" applyBorder="1"/>
    <xf numFmtId="9" fontId="43" fillId="0" borderId="12" xfId="8" applyNumberFormat="1" applyFont="1" applyBorder="1"/>
    <xf numFmtId="1" fontId="43" fillId="0" borderId="12" xfId="8" applyNumberFormat="1" applyFont="1" applyBorder="1" applyAlignment="1">
      <alignment horizontal="center" vertical="center"/>
    </xf>
    <xf numFmtId="0" fontId="45" fillId="0" borderId="0" xfId="8" applyFont="1"/>
    <xf numFmtId="0" fontId="44" fillId="0" borderId="0" xfId="8" applyFont="1"/>
    <xf numFmtId="0" fontId="43" fillId="0" borderId="12" xfId="8" applyFont="1" applyBorder="1" applyAlignment="1">
      <alignment horizontal="left"/>
    </xf>
    <xf numFmtId="0" fontId="0" fillId="8" borderId="12" xfId="0" applyFill="1" applyBorder="1"/>
    <xf numFmtId="1" fontId="0" fillId="8" borderId="12" xfId="0" applyNumberFormat="1" applyFill="1" applyBorder="1"/>
    <xf numFmtId="9" fontId="0" fillId="8" borderId="12" xfId="4" applyFont="1" applyFill="1" applyBorder="1"/>
    <xf numFmtId="49" fontId="43" fillId="0" borderId="0" xfId="8" applyNumberFormat="1" applyFont="1"/>
    <xf numFmtId="0" fontId="43" fillId="0" borderId="0" xfId="8" applyFont="1" applyAlignment="1">
      <alignment horizontal="left"/>
    </xf>
    <xf numFmtId="0" fontId="43" fillId="0" borderId="0" xfId="8" applyFont="1" applyAlignment="1">
      <alignment horizontal="right"/>
    </xf>
    <xf numFmtId="10" fontId="43" fillId="0" borderId="0" xfId="8" applyNumberFormat="1" applyFont="1" applyAlignment="1">
      <alignment horizontal="right"/>
    </xf>
    <xf numFmtId="0" fontId="0" fillId="2" borderId="19" xfId="0" applyBorder="1"/>
    <xf numFmtId="9" fontId="0" fillId="0" borderId="19" xfId="4" applyFont="1" applyBorder="1"/>
    <xf numFmtId="1" fontId="43" fillId="0" borderId="0" xfId="8" applyNumberFormat="1" applyFont="1"/>
    <xf numFmtId="9" fontId="43" fillId="0" borderId="0" xfId="8" applyNumberFormat="1" applyFont="1"/>
    <xf numFmtId="49" fontId="2" fillId="0" borderId="12" xfId="8" applyNumberFormat="1" applyFont="1" applyBorder="1"/>
    <xf numFmtId="0" fontId="39" fillId="0" borderId="12" xfId="8" applyFont="1" applyBorder="1" applyAlignment="1">
      <alignment horizontal="center" vertical="center" wrapText="1"/>
    </xf>
    <xf numFmtId="0" fontId="39" fillId="3" borderId="12" xfId="8" applyFont="1" applyFill="1" applyBorder="1" applyAlignment="1">
      <alignment horizontal="center" vertical="center" wrapText="1"/>
    </xf>
    <xf numFmtId="0" fontId="23" fillId="0" borderId="0" xfId="8" applyFont="1"/>
    <xf numFmtId="2" fontId="2" fillId="0" borderId="12" xfId="8" applyNumberFormat="1" applyFont="1" applyBorder="1"/>
    <xf numFmtId="165" fontId="2" fillId="0" borderId="12" xfId="8" applyNumberFormat="1" applyFont="1" applyBorder="1"/>
    <xf numFmtId="0" fontId="23" fillId="0" borderId="12" xfId="8" applyFont="1" applyBorder="1"/>
    <xf numFmtId="49" fontId="23" fillId="0" borderId="12" xfId="8" applyNumberFormat="1" applyFont="1" applyBorder="1"/>
    <xf numFmtId="2" fontId="23" fillId="0" borderId="12" xfId="8" applyNumberFormat="1" applyFont="1" applyBorder="1"/>
    <xf numFmtId="1" fontId="23" fillId="0" borderId="12" xfId="8" applyNumberFormat="1" applyFont="1" applyBorder="1"/>
    <xf numFmtId="49" fontId="2" fillId="0" borderId="0" xfId="8" applyNumberFormat="1" applyFont="1"/>
    <xf numFmtId="0" fontId="58" fillId="3" borderId="12" xfId="19" applyFill="1" applyBorder="1"/>
    <xf numFmtId="0" fontId="58" fillId="0" borderId="12" xfId="19" applyBorder="1"/>
    <xf numFmtId="0" fontId="5" fillId="0" borderId="12" xfId="17" applyBorder="1"/>
    <xf numFmtId="0" fontId="19" fillId="5" borderId="12" xfId="0" applyFont="1" applyFill="1" applyBorder="1" applyAlignment="1">
      <alignment horizontal="right" vertical="center" wrapText="1"/>
    </xf>
    <xf numFmtId="3" fontId="19" fillId="5" borderId="12" xfId="0" applyNumberFormat="1" applyFont="1" applyFill="1" applyBorder="1" applyAlignment="1">
      <alignment horizontal="right" vertical="center" wrapText="1"/>
    </xf>
    <xf numFmtId="3" fontId="11" fillId="5" borderId="12" xfId="0" applyNumberFormat="1" applyFont="1" applyFill="1" applyBorder="1" applyAlignment="1">
      <alignment horizontal="right" vertical="center" wrapText="1"/>
    </xf>
    <xf numFmtId="0" fontId="11" fillId="5" borderId="12" xfId="0" applyFont="1" applyFill="1" applyBorder="1" applyAlignment="1">
      <alignment horizontal="right" vertical="center" wrapText="1"/>
    </xf>
    <xf numFmtId="0" fontId="9" fillId="5" borderId="12" xfId="0" applyFont="1" applyFill="1" applyBorder="1" applyAlignment="1">
      <alignment horizontal="center" vertical="center"/>
    </xf>
    <xf numFmtId="0" fontId="9" fillId="5" borderId="12" xfId="0" applyFont="1" applyFill="1" applyBorder="1" applyAlignment="1">
      <alignment horizontal="center"/>
    </xf>
    <xf numFmtId="0" fontId="9" fillId="5" borderId="12" xfId="0" applyFont="1" applyFill="1" applyBorder="1"/>
    <xf numFmtId="3" fontId="19" fillId="0" borderId="12" xfId="0" applyNumberFormat="1" applyFont="1" applyFill="1" applyBorder="1" applyAlignment="1">
      <alignment horizontal="right" vertical="center" wrapText="1"/>
    </xf>
    <xf numFmtId="17" fontId="25" fillId="0" borderId="12" xfId="8" applyNumberFormat="1" applyFont="1" applyBorder="1" applyAlignment="1">
      <alignment horizontal="center"/>
    </xf>
    <xf numFmtId="0" fontId="11" fillId="0" borderId="12" xfId="0" applyNumberFormat="1" applyFont="1" applyFill="1" applyBorder="1" applyAlignment="1">
      <alignment horizontal="center"/>
    </xf>
    <xf numFmtId="1" fontId="54" fillId="0" borderId="12" xfId="0" applyNumberFormat="1" applyFont="1" applyFill="1" applyBorder="1" applyAlignment="1">
      <alignment horizontal="center" vertical="center"/>
    </xf>
    <xf numFmtId="0" fontId="19" fillId="0" borderId="12" xfId="0" applyNumberFormat="1" applyFont="1" applyFill="1" applyBorder="1" applyAlignment="1">
      <alignment horizontal="center"/>
    </xf>
    <xf numFmtId="0" fontId="19" fillId="0" borderId="12" xfId="0" applyFont="1" applyFill="1" applyBorder="1" applyAlignment="1">
      <alignment horizontal="center"/>
    </xf>
    <xf numFmtId="166" fontId="55" fillId="0" borderId="12" xfId="0" applyNumberFormat="1" applyFont="1" applyFill="1" applyBorder="1" applyAlignment="1">
      <alignment horizontal="center" vertical="center"/>
    </xf>
    <xf numFmtId="166" fontId="55" fillId="0" borderId="14" xfId="0" applyNumberFormat="1" applyFont="1" applyFill="1" applyBorder="1" applyAlignment="1">
      <alignment horizontal="center" vertical="center"/>
    </xf>
    <xf numFmtId="166" fontId="14" fillId="3" borderId="12" xfId="0" applyNumberFormat="1" applyFont="1" applyFill="1" applyBorder="1"/>
    <xf numFmtId="0" fontId="19" fillId="6" borderId="12" xfId="0" applyFont="1" applyFill="1" applyBorder="1" applyAlignment="1">
      <alignment horizontal="right" vertical="center" wrapText="1"/>
    </xf>
    <xf numFmtId="0" fontId="11" fillId="6" borderId="12" xfId="0" applyFont="1" applyFill="1" applyBorder="1" applyAlignment="1">
      <alignment horizontal="right" vertical="center" wrapText="1"/>
    </xf>
    <xf numFmtId="3" fontId="19" fillId="6" borderId="12" xfId="0" applyNumberFormat="1" applyFont="1" applyFill="1" applyBorder="1" applyAlignment="1">
      <alignment horizontal="right" vertical="center" wrapText="1"/>
    </xf>
    <xf numFmtId="1" fontId="25" fillId="0" borderId="23" xfId="7" applyNumberFormat="1" applyFont="1" applyBorder="1" applyAlignment="1">
      <alignment horizontal="center" wrapText="1"/>
    </xf>
    <xf numFmtId="0" fontId="36" fillId="2" borderId="12" xfId="0" applyFont="1" applyBorder="1" applyAlignment="1">
      <alignment horizontal="center"/>
    </xf>
    <xf numFmtId="0" fontId="10" fillId="0" borderId="12" xfId="14" applyFont="1" applyFill="1" applyBorder="1"/>
    <xf numFmtId="0" fontId="10" fillId="0" borderId="12" xfId="14" applyFont="1" applyFill="1" applyBorder="1" applyAlignment="1">
      <alignment horizontal="left"/>
    </xf>
    <xf numFmtId="0" fontId="18" fillId="0" borderId="12" xfId="14" applyFont="1" applyFill="1" applyBorder="1" applyAlignment="1">
      <alignment horizontal="left"/>
    </xf>
    <xf numFmtId="0" fontId="9" fillId="0" borderId="12" xfId="14" applyFill="1" applyBorder="1" applyAlignment="1">
      <alignment horizontal="left"/>
    </xf>
    <xf numFmtId="0" fontId="11" fillId="0" borderId="12" xfId="14" applyFont="1" applyFill="1" applyBorder="1" applyAlignment="1">
      <alignment horizontal="left"/>
    </xf>
    <xf numFmtId="0" fontId="36" fillId="0" borderId="12" xfId="14" applyFont="1" applyFill="1" applyBorder="1" applyAlignment="1">
      <alignment horizontal="right"/>
    </xf>
    <xf numFmtId="0" fontId="36" fillId="0" borderId="12" xfId="16" applyFont="1" applyBorder="1"/>
    <xf numFmtId="0" fontId="42" fillId="0" borderId="12" xfId="14" applyFont="1" applyFill="1" applyBorder="1"/>
    <xf numFmtId="0" fontId="42" fillId="0" borderId="12" xfId="14" applyFont="1" applyFill="1" applyBorder="1" applyAlignment="1">
      <alignment horizontal="right"/>
    </xf>
    <xf numFmtId="17" fontId="11" fillId="0" borderId="12" xfId="16" applyNumberFormat="1" applyFont="1" applyBorder="1" applyAlignment="1">
      <alignment horizontal="left"/>
    </xf>
    <xf numFmtId="0" fontId="60" fillId="0" borderId="12" xfId="14" applyFont="1" applyFill="1" applyBorder="1"/>
    <xf numFmtId="0" fontId="11" fillId="0" borderId="12" xfId="16" applyFont="1" applyBorder="1" applyAlignment="1">
      <alignment horizontal="left"/>
    </xf>
    <xf numFmtId="0" fontId="42" fillId="0" borderId="12" xfId="14" applyFont="1" applyFill="1" applyBorder="1" applyAlignment="1">
      <alignment horizontal="center"/>
    </xf>
    <xf numFmtId="1" fontId="36" fillId="0" borderId="12" xfId="16" applyNumberFormat="1" applyFont="1" applyBorder="1" applyAlignment="1">
      <alignment horizontal="right"/>
    </xf>
    <xf numFmtId="0" fontId="21" fillId="0" borderId="12" xfId="14" applyFont="1" applyFill="1" applyBorder="1" applyAlignment="1">
      <alignment horizontal="left"/>
    </xf>
    <xf numFmtId="0" fontId="22" fillId="0" borderId="12" xfId="14" applyFont="1" applyFill="1" applyBorder="1"/>
    <xf numFmtId="0" fontId="22" fillId="0" borderId="12" xfId="14" applyFont="1" applyFill="1" applyBorder="1" applyAlignment="1">
      <alignment horizontal="left"/>
    </xf>
    <xf numFmtId="0" fontId="36" fillId="0" borderId="12" xfId="14" applyFont="1" applyFill="1" applyBorder="1" applyAlignment="1">
      <alignment horizontal="right" indent="1"/>
    </xf>
    <xf numFmtId="1" fontId="9" fillId="0" borderId="0" xfId="16" applyNumberFormat="1" applyFont="1" applyFill="1" applyBorder="1" applyAlignment="1">
      <alignment horizontal="right" indent="1"/>
    </xf>
    <xf numFmtId="0" fontId="9" fillId="0" borderId="0" xfId="16" applyFont="1" applyFill="1" applyBorder="1" applyAlignment="1">
      <alignment horizontal="right" indent="1"/>
    </xf>
    <xf numFmtId="0" fontId="9" fillId="0" borderId="0" xfId="14" applyFill="1" applyAlignment="1">
      <alignment horizontal="right" indent="1"/>
    </xf>
    <xf numFmtId="0" fontId="9" fillId="0" borderId="0" xfId="14" applyFill="1" applyBorder="1" applyAlignment="1">
      <alignment horizontal="right" indent="1"/>
    </xf>
    <xf numFmtId="0" fontId="9" fillId="0" borderId="0" xfId="16" applyFont="1" applyFill="1" applyAlignment="1">
      <alignment horizontal="right" indent="1"/>
    </xf>
    <xf numFmtId="1" fontId="19" fillId="6" borderId="12" xfId="0" applyNumberFormat="1" applyFont="1" applyFill="1" applyBorder="1" applyAlignment="1">
      <alignment horizontal="right" vertical="center" wrapText="1"/>
    </xf>
    <xf numFmtId="0" fontId="47" fillId="0" borderId="12" xfId="0" applyNumberFormat="1" applyFont="1" applyFill="1" applyBorder="1" applyAlignment="1">
      <alignment horizontal="center" vertical="center" wrapText="1"/>
    </xf>
    <xf numFmtId="0" fontId="48" fillId="0" borderId="17" xfId="0" applyNumberFormat="1" applyFont="1" applyFill="1" applyBorder="1" applyAlignment="1">
      <alignment horizontal="center"/>
    </xf>
    <xf numFmtId="0" fontId="10" fillId="0" borderId="0" xfId="5" applyNumberFormat="1" applyFont="1" applyFill="1" applyAlignment="1">
      <alignment horizontal="left"/>
    </xf>
    <xf numFmtId="0" fontId="48" fillId="0" borderId="12" xfId="0" applyNumberFormat="1" applyFont="1" applyFill="1" applyBorder="1" applyAlignment="1">
      <alignment horizontal="center" vertical="top" wrapText="1"/>
    </xf>
    <xf numFmtId="0" fontId="48" fillId="0" borderId="23" xfId="0" applyNumberFormat="1" applyFont="1" applyFill="1" applyBorder="1" applyAlignment="1">
      <alignment horizontal="center" vertical="top" wrapText="1"/>
    </xf>
    <xf numFmtId="0" fontId="48" fillId="0" borderId="18" xfId="0" applyNumberFormat="1" applyFont="1" applyFill="1" applyBorder="1" applyAlignment="1">
      <alignment horizontal="center"/>
    </xf>
    <xf numFmtId="0" fontId="48" fillId="0" borderId="9" xfId="0" applyNumberFormat="1" applyFont="1" applyFill="1" applyBorder="1" applyAlignment="1">
      <alignment horizontal="center"/>
    </xf>
    <xf numFmtId="0" fontId="48" fillId="0" borderId="12" xfId="0" applyNumberFormat="1" applyFont="1" applyFill="1" applyBorder="1" applyAlignment="1">
      <alignment horizontal="center"/>
    </xf>
    <xf numFmtId="0" fontId="16" fillId="0" borderId="12" xfId="0" applyNumberFormat="1" applyFont="1" applyFill="1" applyBorder="1" applyAlignment="1">
      <alignment horizontal="center" vertical="top"/>
    </xf>
    <xf numFmtId="0" fontId="16" fillId="0" borderId="23" xfId="0" applyNumberFormat="1" applyFont="1" applyFill="1" applyBorder="1" applyAlignment="1">
      <alignment horizontal="center" vertical="top"/>
    </xf>
    <xf numFmtId="0" fontId="29" fillId="0" borderId="29" xfId="0" applyNumberFormat="1" applyFont="1" applyFill="1" applyBorder="1" applyAlignment="1">
      <alignment horizontal="center" vertical="top"/>
    </xf>
    <xf numFmtId="0" fontId="29" fillId="0" borderId="24" xfId="0" applyNumberFormat="1" applyFont="1" applyFill="1" applyBorder="1" applyAlignment="1">
      <alignment horizontal="center" vertical="top"/>
    </xf>
    <xf numFmtId="0" fontId="13" fillId="0" borderId="0" xfId="0" applyNumberFormat="1" applyFont="1" applyFill="1" applyBorder="1" applyAlignment="1">
      <alignment horizontal="center"/>
    </xf>
    <xf numFmtId="0" fontId="14" fillId="5" borderId="14" xfId="0" applyFont="1" applyFill="1" applyBorder="1" applyAlignment="1">
      <alignment horizontal="center" vertical="center"/>
    </xf>
    <xf numFmtId="0" fontId="14" fillId="5" borderId="19" xfId="0" applyFont="1" applyFill="1" applyBorder="1" applyAlignment="1">
      <alignment horizontal="center" vertical="center"/>
    </xf>
    <xf numFmtId="0" fontId="14" fillId="5" borderId="14"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6" fillId="0" borderId="12" xfId="0" applyNumberFormat="1" applyFont="1" applyFill="1" applyBorder="1" applyAlignment="1">
      <alignment horizontal="center" vertical="center" wrapText="1"/>
    </xf>
    <xf numFmtId="17" fontId="25" fillId="0" borderId="12" xfId="8" applyNumberFormat="1" applyFont="1" applyBorder="1" applyAlignment="1">
      <alignment horizontal="center"/>
    </xf>
    <xf numFmtId="0" fontId="23" fillId="0" borderId="12" xfId="8" applyFont="1" applyBorder="1" applyAlignment="1">
      <alignment horizontal="center"/>
    </xf>
    <xf numFmtId="0" fontId="23" fillId="0" borderId="23" xfId="8" applyFont="1" applyBorder="1" applyAlignment="1">
      <alignment horizontal="center"/>
    </xf>
    <xf numFmtId="0" fontId="23" fillId="0" borderId="29" xfId="8" applyFont="1" applyBorder="1" applyAlignment="1">
      <alignment horizontal="center"/>
    </xf>
    <xf numFmtId="0" fontId="23" fillId="0" borderId="24" xfId="8" applyFont="1" applyBorder="1" applyAlignment="1">
      <alignment horizontal="center"/>
    </xf>
    <xf numFmtId="17" fontId="43" fillId="0" borderId="12" xfId="8" applyNumberFormat="1" applyFont="1" applyBorder="1" applyAlignment="1">
      <alignment horizontal="center" vertical="center"/>
    </xf>
    <xf numFmtId="0" fontId="43" fillId="0" borderId="12" xfId="8" applyFont="1" applyBorder="1" applyAlignment="1">
      <alignment horizontal="center" vertical="center"/>
    </xf>
    <xf numFmtId="17" fontId="43" fillId="0" borderId="23" xfId="8" applyNumberFormat="1" applyFont="1" applyBorder="1" applyAlignment="1">
      <alignment horizontal="center" vertical="center"/>
    </xf>
    <xf numFmtId="17" fontId="43" fillId="0" borderId="29" xfId="8" applyNumberFormat="1" applyFont="1" applyBorder="1" applyAlignment="1">
      <alignment horizontal="center" vertical="center"/>
    </xf>
    <xf numFmtId="17" fontId="43" fillId="0" borderId="24" xfId="8" applyNumberFormat="1" applyFont="1" applyBorder="1" applyAlignment="1">
      <alignment horizontal="center" vertical="center"/>
    </xf>
    <xf numFmtId="0" fontId="9" fillId="0" borderId="30" xfId="0" applyNumberFormat="1" applyFont="1" applyFill="1" applyBorder="1" applyAlignment="1">
      <alignment horizontal="center" vertical="center" wrapText="1"/>
    </xf>
    <xf numFmtId="0" fontId="0" fillId="0" borderId="31" xfId="0" applyNumberFormat="1" applyFill="1" applyBorder="1" applyAlignment="1">
      <alignment horizontal="center" vertical="center" wrapText="1"/>
    </xf>
    <xf numFmtId="0" fontId="0" fillId="0" borderId="32" xfId="0" applyNumberFormat="1" applyFill="1" applyBorder="1" applyAlignment="1">
      <alignment horizontal="center" vertical="center" wrapText="1"/>
    </xf>
    <xf numFmtId="0" fontId="0" fillId="0" borderId="33" xfId="0" applyNumberFormat="1" applyFill="1" applyBorder="1" applyAlignment="1">
      <alignment horizontal="center" vertical="center" wrapText="1"/>
    </xf>
    <xf numFmtId="0" fontId="0" fillId="0" borderId="0" xfId="0" applyNumberFormat="1" applyFill="1" applyBorder="1" applyAlignment="1">
      <alignment horizontal="center" vertical="center" wrapText="1"/>
    </xf>
    <xf numFmtId="0" fontId="0" fillId="0" borderId="28" xfId="0" applyNumberForma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27" xfId="0" applyNumberFormat="1" applyFill="1" applyBorder="1" applyAlignment="1">
      <alignment horizontal="center" vertical="center" wrapText="1"/>
    </xf>
    <xf numFmtId="17" fontId="11" fillId="0" borderId="12" xfId="14" applyNumberFormat="1" applyFont="1" applyFill="1" applyBorder="1" applyAlignment="1">
      <alignment horizontal="center"/>
    </xf>
    <xf numFmtId="0" fontId="14" fillId="0" borderId="12" xfId="14" applyFont="1" applyFill="1" applyBorder="1" applyAlignment="1">
      <alignment horizontal="center"/>
    </xf>
    <xf numFmtId="0" fontId="14" fillId="0" borderId="12" xfId="14" applyFont="1" applyFill="1" applyBorder="1" applyAlignment="1">
      <alignment horizontal="center" wrapText="1"/>
    </xf>
    <xf numFmtId="0" fontId="21" fillId="0" borderId="12" xfId="14" applyFont="1" applyFill="1" applyBorder="1" applyAlignment="1">
      <alignment horizontal="center" wrapText="1"/>
    </xf>
    <xf numFmtId="17" fontId="11" fillId="0" borderId="12" xfId="14" applyNumberFormat="1" applyFont="1" applyFill="1" applyBorder="1" applyAlignment="1">
      <alignment horizontal="center" vertical="center" wrapText="1"/>
    </xf>
    <xf numFmtId="17" fontId="11" fillId="0" borderId="12" xfId="14" applyNumberFormat="1" applyFont="1" applyFill="1" applyBorder="1" applyAlignment="1">
      <alignment horizontal="right"/>
    </xf>
    <xf numFmtId="0" fontId="21" fillId="0" borderId="14" xfId="14" applyFont="1" applyFill="1" applyBorder="1" applyAlignment="1">
      <alignment horizontal="center" vertical="center"/>
    </xf>
    <xf numFmtId="0" fontId="21" fillId="0" borderId="15" xfId="14" applyFont="1" applyFill="1" applyBorder="1" applyAlignment="1">
      <alignment horizontal="center" vertical="center"/>
    </xf>
    <xf numFmtId="0" fontId="21" fillId="0" borderId="19" xfId="14" applyFont="1" applyFill="1" applyBorder="1" applyAlignment="1">
      <alignment horizontal="center" vertical="center"/>
    </xf>
    <xf numFmtId="17" fontId="11" fillId="0" borderId="23" xfId="14" applyNumberFormat="1" applyFont="1" applyFill="1" applyBorder="1" applyAlignment="1">
      <alignment horizontal="center" vertical="center"/>
    </xf>
    <xf numFmtId="17" fontId="11" fillId="0" borderId="24" xfId="14" applyNumberFormat="1" applyFont="1" applyFill="1" applyBorder="1" applyAlignment="1">
      <alignment horizontal="center" vertical="center"/>
    </xf>
    <xf numFmtId="17" fontId="11" fillId="0" borderId="23" xfId="14" applyNumberFormat="1" applyFont="1" applyFill="1" applyBorder="1" applyAlignment="1">
      <alignment horizontal="center"/>
    </xf>
    <xf numFmtId="17" fontId="11" fillId="0" borderId="24" xfId="14" applyNumberFormat="1" applyFont="1" applyFill="1" applyBorder="1" applyAlignment="1">
      <alignment horizontal="center"/>
    </xf>
    <xf numFmtId="17" fontId="11" fillId="0" borderId="14" xfId="14" applyNumberFormat="1" applyFont="1" applyFill="1" applyBorder="1" applyAlignment="1">
      <alignment horizontal="center" vertical="center" wrapText="1"/>
    </xf>
    <xf numFmtId="17" fontId="11" fillId="0" borderId="19" xfId="14" applyNumberFormat="1" applyFont="1" applyFill="1" applyBorder="1" applyAlignment="1">
      <alignment horizontal="center" vertical="center" wrapText="1"/>
    </xf>
    <xf numFmtId="17" fontId="11" fillId="0" borderId="14" xfId="14" applyNumberFormat="1" applyFont="1" applyFill="1" applyBorder="1" applyAlignment="1">
      <alignment horizontal="center" vertical="center"/>
    </xf>
    <xf numFmtId="17" fontId="11" fillId="0" borderId="19" xfId="14" applyNumberFormat="1" applyFont="1" applyFill="1" applyBorder="1" applyAlignment="1">
      <alignment horizontal="center" vertical="center"/>
    </xf>
    <xf numFmtId="17" fontId="11" fillId="0" borderId="32" xfId="14" applyNumberFormat="1" applyFont="1" applyFill="1" applyBorder="1" applyAlignment="1">
      <alignment horizontal="center" vertical="center" wrapText="1"/>
    </xf>
    <xf numFmtId="17" fontId="11" fillId="0" borderId="28" xfId="14" applyNumberFormat="1" applyFont="1" applyFill="1" applyBorder="1" applyAlignment="1">
      <alignment horizontal="center" vertical="center" wrapText="1"/>
    </xf>
    <xf numFmtId="17" fontId="11" fillId="0" borderId="27" xfId="14" applyNumberFormat="1" applyFont="1" applyFill="1" applyBorder="1" applyAlignment="1">
      <alignment horizontal="center" vertical="center" wrapText="1"/>
    </xf>
    <xf numFmtId="17" fontId="11" fillId="0" borderId="32" xfId="14" applyNumberFormat="1" applyFont="1" applyFill="1" applyBorder="1" applyAlignment="1">
      <alignment horizontal="center" vertical="center"/>
    </xf>
    <xf numFmtId="17" fontId="11" fillId="0" borderId="28" xfId="14" applyNumberFormat="1" applyFont="1" applyFill="1" applyBorder="1" applyAlignment="1">
      <alignment horizontal="center" vertical="center"/>
    </xf>
    <xf numFmtId="17" fontId="11" fillId="0" borderId="27" xfId="14" applyNumberFormat="1" applyFont="1" applyFill="1" applyBorder="1" applyAlignment="1">
      <alignment horizontal="center" vertical="center"/>
    </xf>
    <xf numFmtId="0" fontId="11" fillId="0" borderId="23" xfId="5" applyNumberFormat="1" applyFont="1" applyFill="1" applyBorder="1" applyAlignment="1">
      <alignment horizontal="center"/>
    </xf>
    <xf numFmtId="0" fontId="11" fillId="0" borderId="24" xfId="5" applyNumberFormat="1" applyFont="1" applyFill="1" applyBorder="1" applyAlignment="1">
      <alignment horizontal="center"/>
    </xf>
    <xf numFmtId="0" fontId="9" fillId="0" borderId="12" xfId="5" applyNumberFormat="1" applyFill="1" applyBorder="1" applyAlignment="1">
      <alignment horizontal="center" vertical="center" wrapText="1"/>
    </xf>
    <xf numFmtId="0" fontId="14" fillId="0" borderId="12" xfId="5" applyNumberFormat="1" applyFont="1" applyFill="1" applyBorder="1" applyAlignment="1">
      <alignment horizontal="center" vertical="center" wrapText="1"/>
    </xf>
    <xf numFmtId="0" fontId="14" fillId="0" borderId="12" xfId="5" applyNumberFormat="1" applyFont="1" applyFill="1" applyBorder="1" applyAlignment="1">
      <alignment horizontal="center"/>
    </xf>
    <xf numFmtId="0" fontId="18" fillId="2" borderId="23" xfId="0" applyFont="1" applyBorder="1" applyAlignment="1">
      <alignment horizontal="center" vertical="center" wrapText="1"/>
    </xf>
    <xf numFmtId="0" fontId="18" fillId="2" borderId="24" xfId="0" applyFont="1" applyBorder="1" applyAlignment="1">
      <alignment horizontal="center" vertical="center" wrapText="1"/>
    </xf>
    <xf numFmtId="0" fontId="30" fillId="3" borderId="23" xfId="9" applyFont="1" applyFill="1" applyBorder="1" applyAlignment="1">
      <alignment horizontal="center" vertical="center" wrapText="1"/>
    </xf>
    <xf numFmtId="0" fontId="30" fillId="3" borderId="24" xfId="9" applyFont="1" applyFill="1" applyBorder="1" applyAlignment="1">
      <alignment horizontal="center" vertical="center" wrapText="1"/>
    </xf>
    <xf numFmtId="0" fontId="14" fillId="3" borderId="12" xfId="0" applyNumberFormat="1" applyFont="1" applyFill="1" applyBorder="1" applyAlignment="1">
      <alignment horizontal="center"/>
    </xf>
    <xf numFmtId="0" fontId="30" fillId="3" borderId="23" xfId="9" applyFont="1" applyFill="1" applyBorder="1" applyAlignment="1">
      <alignment horizontal="left" vertical="center" wrapText="1"/>
    </xf>
    <xf numFmtId="0" fontId="30" fillId="3" borderId="24" xfId="9" applyFont="1" applyFill="1" applyBorder="1" applyAlignment="1">
      <alignment horizontal="left" vertical="center" wrapText="1"/>
    </xf>
    <xf numFmtId="0" fontId="30" fillId="3" borderId="23" xfId="9" applyFont="1" applyFill="1" applyBorder="1" applyAlignment="1">
      <alignment horizontal="right" vertical="center" wrapText="1"/>
    </xf>
    <xf numFmtId="0" fontId="30" fillId="3" borderId="29" xfId="9" applyFont="1" applyFill="1" applyBorder="1" applyAlignment="1">
      <alignment horizontal="right" vertical="center" wrapText="1"/>
    </xf>
    <xf numFmtId="0" fontId="30" fillId="3" borderId="24" xfId="9" applyFont="1" applyFill="1" applyBorder="1" applyAlignment="1">
      <alignment horizontal="right" vertical="center" wrapText="1"/>
    </xf>
    <xf numFmtId="0" fontId="14" fillId="3" borderId="12" xfId="1" applyNumberFormat="1" applyFont="1" applyFill="1" applyBorder="1" applyAlignment="1">
      <alignment horizontal="center"/>
    </xf>
    <xf numFmtId="0" fontId="10" fillId="0" borderId="25" xfId="16" applyFont="1" applyBorder="1" applyAlignment="1">
      <alignment horizontal="left"/>
    </xf>
    <xf numFmtId="0" fontId="10" fillId="0" borderId="26" xfId="16" applyFont="1" applyBorder="1" applyAlignment="1">
      <alignment horizontal="left"/>
    </xf>
    <xf numFmtId="0" fontId="18" fillId="0" borderId="12" xfId="16" applyFont="1" applyBorder="1"/>
    <xf numFmtId="0" fontId="11" fillId="0" borderId="12" xfId="16" applyFont="1" applyBorder="1" applyAlignment="1">
      <alignment horizontal="center"/>
    </xf>
    <xf numFmtId="0" fontId="9" fillId="0" borderId="12" xfId="16" applyFont="1" applyBorder="1" applyAlignment="1">
      <alignment horizontal="right" indent="1"/>
    </xf>
    <xf numFmtId="0" fontId="14" fillId="0" borderId="23" xfId="16" applyFont="1" applyBorder="1" applyAlignment="1">
      <alignment horizontal="center"/>
    </xf>
    <xf numFmtId="0" fontId="14" fillId="0" borderId="24" xfId="16" applyFont="1" applyBorder="1" applyAlignment="1">
      <alignment horizontal="center"/>
    </xf>
    <xf numFmtId="0" fontId="9" fillId="0" borderId="12" xfId="16" applyFont="1" applyBorder="1"/>
    <xf numFmtId="0" fontId="9" fillId="0" borderId="12" xfId="16" applyFont="1" applyBorder="1" applyAlignment="1">
      <alignment horizontal="center"/>
    </xf>
    <xf numFmtId="0" fontId="14" fillId="0" borderId="12" xfId="16" applyFont="1" applyBorder="1" applyAlignment="1">
      <alignment horizontal="center"/>
    </xf>
    <xf numFmtId="0" fontId="51" fillId="0" borderId="30" xfId="16" applyFont="1" applyBorder="1" applyAlignment="1">
      <alignment horizontal="center" vertical="center"/>
    </xf>
    <xf numFmtId="0" fontId="51" fillId="0" borderId="31" xfId="16" applyFont="1" applyBorder="1" applyAlignment="1">
      <alignment horizontal="center" vertical="center"/>
    </xf>
    <xf numFmtId="0" fontId="51" fillId="0" borderId="32" xfId="16" applyFont="1" applyBorder="1" applyAlignment="1">
      <alignment horizontal="center" vertical="center"/>
    </xf>
    <xf numFmtId="0" fontId="11" fillId="0" borderId="12" xfId="16" quotePrefix="1" applyFont="1" applyBorder="1" applyAlignment="1">
      <alignment horizontal="center"/>
    </xf>
    <xf numFmtId="0" fontId="11" fillId="0" borderId="12" xfId="16" quotePrefix="1" applyFont="1" applyBorder="1" applyAlignment="1">
      <alignment horizontal="right" indent="1"/>
    </xf>
    <xf numFmtId="0" fontId="51" fillId="0" borderId="25" xfId="16" applyFont="1" applyBorder="1" applyAlignment="1">
      <alignment horizontal="center" vertical="center"/>
    </xf>
    <xf numFmtId="0" fontId="51" fillId="0" borderId="26" xfId="16" applyFont="1" applyBorder="1" applyAlignment="1">
      <alignment horizontal="center" vertical="center"/>
    </xf>
    <xf numFmtId="0" fontId="51" fillId="0" borderId="27" xfId="16" applyFont="1" applyBorder="1" applyAlignment="1">
      <alignment horizontal="center" vertical="center"/>
    </xf>
    <xf numFmtId="0" fontId="21" fillId="0" borderId="12" xfId="16" applyFont="1" applyBorder="1" applyAlignment="1">
      <alignment horizontal="center"/>
    </xf>
    <xf numFmtId="0" fontId="21" fillId="0" borderId="12" xfId="16" applyFont="1" applyBorder="1" applyAlignment="1">
      <alignment horizontal="right" indent="1"/>
    </xf>
    <xf numFmtId="0" fontId="21" fillId="0" borderId="12" xfId="16" applyFont="1" applyBorder="1" applyAlignment="1">
      <alignment horizontal="center" wrapText="1"/>
    </xf>
    <xf numFmtId="0" fontId="36" fillId="0" borderId="12" xfId="16" applyFont="1" applyBorder="1" applyAlignment="1">
      <alignment horizontal="center"/>
    </xf>
    <xf numFmtId="0" fontId="42" fillId="0" borderId="12" xfId="16" applyFont="1" applyBorder="1" applyAlignment="1">
      <alignment horizontal="center"/>
    </xf>
    <xf numFmtId="0" fontId="42" fillId="0" borderId="12" xfId="16" applyFont="1" applyBorder="1" applyAlignment="1">
      <alignment horizontal="right" indent="1"/>
    </xf>
    <xf numFmtId="17" fontId="11" fillId="0" borderId="12" xfId="16" applyNumberFormat="1" applyFont="1" applyBorder="1" applyAlignment="1">
      <alignment horizontal="center"/>
    </xf>
    <xf numFmtId="0" fontId="1" fillId="0" borderId="12" xfId="16" applyFont="1" applyBorder="1" applyAlignment="1">
      <alignment horizontal="center"/>
    </xf>
    <xf numFmtId="1" fontId="42" fillId="0" borderId="12" xfId="16" applyNumberFormat="1" applyFont="1" applyBorder="1" applyAlignment="1">
      <alignment horizontal="center"/>
    </xf>
    <xf numFmtId="1" fontId="42" fillId="0" borderId="12" xfId="16" applyNumberFormat="1" applyFont="1" applyBorder="1" applyAlignment="1">
      <alignment horizontal="right" indent="1"/>
    </xf>
    <xf numFmtId="0" fontId="42" fillId="0" borderId="12" xfId="16" applyFont="1" applyBorder="1"/>
    <xf numFmtId="0" fontId="1" fillId="2" borderId="12" xfId="0" applyFont="1" applyBorder="1" applyAlignment="1">
      <alignment horizontal="center"/>
    </xf>
    <xf numFmtId="1" fontId="42" fillId="0" borderId="12" xfId="16" applyNumberFormat="1" applyFont="1" applyBorder="1" applyAlignment="1">
      <alignment horizontal="right"/>
    </xf>
    <xf numFmtId="1" fontId="14" fillId="0" borderId="12" xfId="16" applyNumberFormat="1" applyFont="1" applyBorder="1" applyAlignment="1">
      <alignment horizontal="center"/>
    </xf>
    <xf numFmtId="1" fontId="14" fillId="0" borderId="12" xfId="16" applyNumberFormat="1" applyFont="1" applyBorder="1" applyAlignment="1">
      <alignment horizontal="right" indent="1"/>
    </xf>
  </cellXfs>
  <cellStyles count="20">
    <cellStyle name="Comma 2" xfId="10"/>
    <cellStyle name="Comma 2 2 2" xfId="12"/>
    <cellStyle name="Normal" xfId="0" builtinId="0"/>
    <cellStyle name="Normal 2" xfId="1"/>
    <cellStyle name="Normal 2 2" xfId="8"/>
    <cellStyle name="Normal 2 2 2" xfId="11"/>
    <cellStyle name="Normal 2 2 2 2" xfId="16"/>
    <cellStyle name="Normal 2 2 3" xfId="14"/>
    <cellStyle name="Normal 3" xfId="2"/>
    <cellStyle name="Normal 3 2" xfId="9"/>
    <cellStyle name="Normal 3 3" xfId="15"/>
    <cellStyle name="Normal 4" xfId="5"/>
    <cellStyle name="Normal 5" xfId="13"/>
    <cellStyle name="Normal 6" xfId="17"/>
    <cellStyle name="Normal 7" xfId="18"/>
    <cellStyle name="Normal_CONSUMPTION GREATER THAN 1 MVA" xfId="19"/>
    <cellStyle name="Normal_performance" xfId="6"/>
    <cellStyle name="Percent 2" xfId="3"/>
    <cellStyle name="Percent 2 2" xfId="7"/>
    <cellStyle name="Percent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tabColor theme="9" tint="-0.249977111117893"/>
    <pageSetUpPr fitToPage="1"/>
  </sheetPr>
  <dimension ref="A1:I21"/>
  <sheetViews>
    <sheetView showOutlineSymbols="0" zoomScale="87" workbookViewId="0">
      <selection activeCell="B6" sqref="B6"/>
    </sheetView>
  </sheetViews>
  <sheetFormatPr defaultColWidth="11.44140625" defaultRowHeight="15"/>
  <cols>
    <col min="1" max="1" width="23.77734375" style="27" customWidth="1"/>
    <col min="2" max="2" width="11.44140625" style="27" customWidth="1"/>
    <col min="3" max="6" width="10.6640625" style="27" customWidth="1"/>
    <col min="7" max="7" width="11.44140625" style="27" customWidth="1"/>
    <col min="8" max="8" width="19.77734375" style="27" customWidth="1"/>
    <col min="9" max="10" width="14.6640625" style="27" customWidth="1"/>
    <col min="11" max="16384" width="11.44140625" style="27"/>
  </cols>
  <sheetData>
    <row r="1" spans="1:9">
      <c r="A1" s="26" t="s">
        <v>986</v>
      </c>
      <c r="G1" s="28" t="s">
        <v>0</v>
      </c>
      <c r="H1" s="29" t="s">
        <v>58</v>
      </c>
    </row>
    <row r="2" spans="1:9" ht="18">
      <c r="A2" s="30" t="s">
        <v>59</v>
      </c>
      <c r="B2" s="30"/>
      <c r="C2" s="30"/>
      <c r="D2" s="30"/>
      <c r="E2" s="30"/>
      <c r="F2" s="30"/>
      <c r="G2" s="30"/>
      <c r="H2" s="30"/>
    </row>
    <row r="3" spans="1:9" ht="18">
      <c r="A3" s="30"/>
      <c r="B3" s="30"/>
      <c r="C3" s="30"/>
      <c r="D3" s="30" t="s">
        <v>60</v>
      </c>
      <c r="E3" s="30"/>
      <c r="G3" s="30"/>
    </row>
    <row r="4" spans="1:9" ht="18">
      <c r="A4" s="30"/>
      <c r="B4" s="30"/>
      <c r="C4" s="30"/>
      <c r="D4" s="30"/>
      <c r="E4" s="30"/>
      <c r="F4" s="30"/>
      <c r="G4" s="30"/>
      <c r="H4" s="30"/>
    </row>
    <row r="5" spans="1:9" ht="31.5">
      <c r="A5" s="169" t="s">
        <v>2</v>
      </c>
      <c r="B5" s="31" t="s">
        <v>3</v>
      </c>
      <c r="C5" s="32"/>
      <c r="D5" s="33" t="s">
        <v>4</v>
      </c>
      <c r="E5" s="34"/>
      <c r="F5" s="33" t="s">
        <v>5</v>
      </c>
      <c r="G5" s="34"/>
      <c r="H5" s="59" t="s">
        <v>61</v>
      </c>
    </row>
    <row r="6" spans="1:9">
      <c r="A6" s="35"/>
      <c r="B6" s="36" t="s">
        <v>62</v>
      </c>
      <c r="C6" s="37"/>
      <c r="D6" s="38" t="s">
        <v>62</v>
      </c>
      <c r="E6" s="37"/>
      <c r="F6" s="38" t="s">
        <v>62</v>
      </c>
      <c r="G6" s="36"/>
      <c r="H6" s="396" t="s">
        <v>63</v>
      </c>
      <c r="I6" s="39"/>
    </row>
    <row r="7" spans="1:9" ht="15.75">
      <c r="A7" s="40" t="s">
        <v>64</v>
      </c>
      <c r="B7" s="36" t="s">
        <v>65</v>
      </c>
      <c r="C7" s="287"/>
      <c r="D7" s="36" t="s">
        <v>65</v>
      </c>
      <c r="E7" s="36"/>
      <c r="F7" s="38" t="s">
        <v>65</v>
      </c>
      <c r="G7" s="36"/>
      <c r="H7" s="47"/>
    </row>
    <row r="8" spans="1:9">
      <c r="A8" s="47" t="s">
        <v>66</v>
      </c>
      <c r="B8" s="59" t="s">
        <v>67</v>
      </c>
      <c r="C8" s="59" t="s">
        <v>68</v>
      </c>
      <c r="D8" s="59" t="s">
        <v>67</v>
      </c>
      <c r="E8" s="59" t="s">
        <v>68</v>
      </c>
      <c r="F8" s="59" t="s">
        <v>67</v>
      </c>
      <c r="G8" s="394" t="s">
        <v>68</v>
      </c>
      <c r="H8" s="47"/>
    </row>
    <row r="9" spans="1:9" ht="48" customHeight="1">
      <c r="A9" s="42" t="s">
        <v>69</v>
      </c>
      <c r="B9" s="414" t="s">
        <v>70</v>
      </c>
      <c r="C9" s="415" t="s">
        <v>71</v>
      </c>
      <c r="D9" s="414" t="s">
        <v>70</v>
      </c>
      <c r="E9" s="414" t="s">
        <v>71</v>
      </c>
      <c r="F9" s="414" t="s">
        <v>70</v>
      </c>
      <c r="G9" s="415" t="s">
        <v>71</v>
      </c>
      <c r="H9" s="416"/>
    </row>
    <row r="10" spans="1:9" ht="60">
      <c r="A10" s="44" t="s">
        <v>72</v>
      </c>
      <c r="B10" s="417">
        <v>0.25</v>
      </c>
      <c r="C10" s="417">
        <v>0.02</v>
      </c>
      <c r="D10" s="417">
        <v>0.3</v>
      </c>
      <c r="E10" s="417">
        <v>0.02</v>
      </c>
      <c r="F10" s="417">
        <v>0.26</v>
      </c>
      <c r="G10" s="418">
        <v>0.02</v>
      </c>
      <c r="H10" s="416"/>
    </row>
    <row r="11" spans="1:9">
      <c r="A11" s="46"/>
      <c r="B11" s="416"/>
      <c r="C11" s="416"/>
      <c r="D11" s="416"/>
      <c r="E11" s="416"/>
      <c r="F11" s="416"/>
      <c r="G11" s="419"/>
      <c r="H11" s="416"/>
    </row>
    <row r="12" spans="1:9" ht="45">
      <c r="A12" s="46" t="s">
        <v>73</v>
      </c>
      <c r="B12" s="48">
        <v>0.4</v>
      </c>
      <c r="C12" s="416"/>
      <c r="D12" s="48">
        <v>0.35</v>
      </c>
      <c r="E12" s="416"/>
      <c r="F12" s="48">
        <v>0.3</v>
      </c>
      <c r="G12" s="419"/>
      <c r="H12" s="416"/>
    </row>
    <row r="13" spans="1:9">
      <c r="A13" s="46"/>
      <c r="B13" s="416"/>
      <c r="C13" s="416"/>
      <c r="D13" s="416"/>
      <c r="E13" s="416"/>
      <c r="F13" s="416"/>
      <c r="G13" s="419"/>
      <c r="H13" s="416"/>
    </row>
    <row r="14" spans="1:9" ht="45">
      <c r="A14" s="46" t="s">
        <v>74</v>
      </c>
      <c r="B14" s="48">
        <v>0.2</v>
      </c>
      <c r="C14" s="48">
        <v>0.01</v>
      </c>
      <c r="D14" s="48">
        <v>0.15</v>
      </c>
      <c r="E14" s="48">
        <v>0.02</v>
      </c>
      <c r="F14" s="48">
        <v>0.16</v>
      </c>
      <c r="G14" s="395">
        <v>0.01</v>
      </c>
      <c r="H14" s="416"/>
    </row>
    <row r="15" spans="1:9">
      <c r="A15" s="46"/>
      <c r="B15" s="416"/>
      <c r="C15" s="416"/>
      <c r="D15" s="416"/>
      <c r="E15" s="416"/>
      <c r="F15" s="416"/>
      <c r="G15" s="419"/>
      <c r="H15" s="416"/>
    </row>
    <row r="16" spans="1:9" ht="60">
      <c r="A16" s="46" t="s">
        <v>75</v>
      </c>
      <c r="B16" s="48">
        <v>0.4</v>
      </c>
      <c r="C16" s="416"/>
      <c r="D16" s="48">
        <v>0.31</v>
      </c>
      <c r="E16" s="416"/>
      <c r="F16" s="48">
        <v>0.32</v>
      </c>
      <c r="G16" s="419"/>
      <c r="H16" s="416"/>
    </row>
    <row r="17" spans="1:8">
      <c r="A17" s="46"/>
      <c r="B17" s="416"/>
      <c r="C17" s="416"/>
      <c r="D17" s="416"/>
      <c r="E17" s="416"/>
      <c r="F17" s="416"/>
      <c r="G17" s="419"/>
      <c r="H17" s="416"/>
    </row>
    <row r="18" spans="1:8" ht="45">
      <c r="A18" s="46" t="s">
        <v>76</v>
      </c>
      <c r="B18" s="48">
        <v>0.57999999999999996</v>
      </c>
      <c r="C18" s="416"/>
      <c r="D18" s="48">
        <v>0.45</v>
      </c>
      <c r="E18" s="416"/>
      <c r="F18" s="48">
        <v>0.49</v>
      </c>
      <c r="G18" s="419"/>
      <c r="H18" s="416"/>
    </row>
    <row r="19" spans="1:8" ht="15.75" thickBot="1">
      <c r="A19" s="49"/>
      <c r="B19" s="420"/>
      <c r="C19" s="420"/>
      <c r="D19" s="420"/>
      <c r="E19" s="420"/>
      <c r="F19" s="420"/>
      <c r="G19" s="421"/>
      <c r="H19" s="416"/>
    </row>
    <row r="20" spans="1:8">
      <c r="A20" s="42"/>
      <c r="B20" s="50"/>
      <c r="C20" s="51"/>
      <c r="D20" s="51"/>
      <c r="E20" s="51"/>
      <c r="F20" s="51"/>
      <c r="G20" s="69"/>
      <c r="H20" s="47"/>
    </row>
    <row r="21" spans="1:8">
      <c r="H21" s="39"/>
    </row>
  </sheetData>
  <printOptions horizontalCentered="1"/>
  <pageMargins left="0.5" right="0.5" top="1" bottom="0.75" header="0.5" footer="0.5"/>
  <pageSetup scale="91" orientation="landscape" r:id="rId1"/>
  <headerFooter alignWithMargins="0"/>
</worksheet>
</file>

<file path=xl/worksheets/sheet2.xml><?xml version="1.0" encoding="utf-8"?>
<worksheet xmlns="http://schemas.openxmlformats.org/spreadsheetml/2006/main" xmlns:r="http://schemas.openxmlformats.org/officeDocument/2006/relationships">
  <sheetPr>
    <tabColor theme="9" tint="-0.249977111117893"/>
    <pageSetUpPr fitToPage="1"/>
  </sheetPr>
  <dimension ref="A1:N19"/>
  <sheetViews>
    <sheetView showOutlineSymbols="0" zoomScale="87" workbookViewId="0">
      <selection activeCell="B6" sqref="B6:E6"/>
    </sheetView>
  </sheetViews>
  <sheetFormatPr defaultColWidth="11.44140625" defaultRowHeight="15"/>
  <cols>
    <col min="1" max="1" width="18.6640625" style="2" customWidth="1"/>
    <col min="2" max="13" width="11.44140625" style="2" customWidth="1"/>
    <col min="14" max="14" width="30.5546875" style="2" customWidth="1"/>
    <col min="15" max="16384" width="11.44140625" style="2"/>
  </cols>
  <sheetData>
    <row r="1" spans="1:14">
      <c r="A1" s="565" t="s">
        <v>880</v>
      </c>
      <c r="B1" s="565"/>
      <c r="C1" s="565"/>
      <c r="D1" s="565"/>
      <c r="E1" s="565"/>
      <c r="F1" s="565"/>
      <c r="G1" s="565"/>
      <c r="H1" s="565"/>
      <c r="I1" s="565"/>
      <c r="J1" s="565"/>
      <c r="K1" s="565"/>
      <c r="L1" s="565"/>
      <c r="M1" s="565"/>
      <c r="N1" s="288" t="s">
        <v>177</v>
      </c>
    </row>
    <row r="3" spans="1:14" ht="19.5">
      <c r="A3" s="170" t="s">
        <v>176</v>
      </c>
      <c r="B3" s="170"/>
      <c r="C3" s="170"/>
      <c r="D3" s="170"/>
      <c r="E3" s="170"/>
      <c r="F3" s="170"/>
      <c r="G3" s="170"/>
      <c r="H3" s="170"/>
      <c r="I3" s="170"/>
      <c r="J3" s="170"/>
      <c r="K3" s="170"/>
      <c r="L3" s="170"/>
      <c r="M3" s="170"/>
      <c r="N3" s="170"/>
    </row>
    <row r="4" spans="1:14" ht="15.75">
      <c r="A4" s="171"/>
      <c r="B4" s="171"/>
      <c r="C4" s="171"/>
      <c r="D4" s="171"/>
      <c r="E4" s="172"/>
      <c r="F4" s="171"/>
      <c r="G4" s="564" t="s">
        <v>884</v>
      </c>
      <c r="H4" s="564"/>
      <c r="I4" s="171"/>
      <c r="J4" s="171"/>
      <c r="K4" s="171"/>
      <c r="L4" s="171"/>
      <c r="M4" s="171"/>
      <c r="N4" s="171"/>
    </row>
    <row r="5" spans="1:14" ht="18">
      <c r="A5" s="173" t="s">
        <v>1</v>
      </c>
      <c r="B5" s="174" t="s">
        <v>2</v>
      </c>
      <c r="C5" s="174"/>
      <c r="D5" s="174"/>
      <c r="E5" s="174"/>
      <c r="F5" s="174"/>
      <c r="G5" s="174"/>
      <c r="H5" s="174"/>
      <c r="I5" s="174"/>
      <c r="J5" s="174"/>
      <c r="K5" s="174"/>
      <c r="L5" s="174"/>
      <c r="M5" s="175"/>
      <c r="N5" s="176"/>
    </row>
    <row r="6" spans="1:14" ht="46.5" customHeight="1">
      <c r="A6" s="177"/>
      <c r="B6" s="566" t="s">
        <v>877</v>
      </c>
      <c r="C6" s="566"/>
      <c r="D6" s="566"/>
      <c r="E6" s="566"/>
      <c r="F6" s="566" t="s">
        <v>878</v>
      </c>
      <c r="G6" s="566"/>
      <c r="H6" s="566"/>
      <c r="I6" s="567"/>
      <c r="J6" s="566" t="s">
        <v>879</v>
      </c>
      <c r="K6" s="566"/>
      <c r="L6" s="566"/>
      <c r="M6" s="566"/>
      <c r="N6" s="355" t="s">
        <v>6</v>
      </c>
    </row>
    <row r="7" spans="1:14" ht="27" customHeight="1">
      <c r="A7" s="178"/>
      <c r="B7" s="568" t="s">
        <v>7</v>
      </c>
      <c r="C7" s="564"/>
      <c r="D7" s="564"/>
      <c r="E7" s="569"/>
      <c r="F7" s="568" t="s">
        <v>7</v>
      </c>
      <c r="G7" s="564"/>
      <c r="H7" s="564"/>
      <c r="I7" s="564"/>
      <c r="J7" s="570" t="s">
        <v>7</v>
      </c>
      <c r="K7" s="570"/>
      <c r="L7" s="570"/>
      <c r="M7" s="570"/>
      <c r="N7" s="355" t="s">
        <v>8</v>
      </c>
    </row>
    <row r="8" spans="1:14" s="186" customFormat="1" ht="15.75">
      <c r="A8" s="179"/>
      <c r="B8" s="180" t="s">
        <v>9</v>
      </c>
      <c r="C8" s="181"/>
      <c r="D8" s="180" t="s">
        <v>10</v>
      </c>
      <c r="E8" s="180"/>
      <c r="F8" s="182" t="s">
        <v>9</v>
      </c>
      <c r="G8" s="183"/>
      <c r="H8" s="184" t="s">
        <v>10</v>
      </c>
      <c r="I8" s="184"/>
      <c r="J8" s="185" t="s">
        <v>9</v>
      </c>
      <c r="K8" s="185"/>
      <c r="L8" s="185" t="s">
        <v>10</v>
      </c>
      <c r="M8" s="185"/>
      <c r="N8" s="355" t="s">
        <v>11</v>
      </c>
    </row>
    <row r="9" spans="1:14" s="186" customFormat="1" ht="34.5" customHeight="1">
      <c r="A9" s="179"/>
      <c r="B9" s="187" t="s">
        <v>12</v>
      </c>
      <c r="C9" s="187" t="s">
        <v>13</v>
      </c>
      <c r="D9" s="187" t="s">
        <v>12</v>
      </c>
      <c r="E9" s="187" t="s">
        <v>13</v>
      </c>
      <c r="F9" s="187" t="s">
        <v>12</v>
      </c>
      <c r="G9" s="187" t="s">
        <v>13</v>
      </c>
      <c r="H9" s="187" t="s">
        <v>12</v>
      </c>
      <c r="I9" s="188" t="s">
        <v>13</v>
      </c>
      <c r="J9" s="355" t="s">
        <v>12</v>
      </c>
      <c r="K9" s="355" t="s">
        <v>13</v>
      </c>
      <c r="L9" s="355" t="s">
        <v>12</v>
      </c>
      <c r="M9" s="355" t="s">
        <v>13</v>
      </c>
      <c r="N9" s="189"/>
    </row>
    <row r="10" spans="1:14" ht="15" customHeight="1">
      <c r="A10" s="190"/>
      <c r="B10" s="190"/>
      <c r="C10" s="190"/>
      <c r="D10" s="190"/>
      <c r="E10" s="190"/>
      <c r="F10" s="190"/>
      <c r="G10" s="190"/>
      <c r="H10" s="190"/>
      <c r="I10" s="191"/>
      <c r="J10" s="190"/>
      <c r="K10" s="190"/>
      <c r="L10" s="190"/>
      <c r="M10" s="190"/>
      <c r="N10" s="563" t="s">
        <v>641</v>
      </c>
    </row>
    <row r="11" spans="1:14" ht="33.75" customHeight="1">
      <c r="A11" s="190" t="s">
        <v>14</v>
      </c>
      <c r="B11" s="192">
        <v>2</v>
      </c>
      <c r="C11" s="192"/>
      <c r="D11" s="192">
        <v>1</v>
      </c>
      <c r="E11" s="192"/>
      <c r="F11" s="398"/>
      <c r="G11" s="398"/>
      <c r="H11" s="398"/>
      <c r="I11" s="399"/>
      <c r="J11" s="398">
        <v>2</v>
      </c>
      <c r="K11" s="398"/>
      <c r="L11" s="398">
        <v>1</v>
      </c>
      <c r="M11" s="398"/>
      <c r="N11" s="563"/>
    </row>
    <row r="12" spans="1:14" ht="33.75" customHeight="1">
      <c r="A12" s="190"/>
      <c r="B12" s="192"/>
      <c r="C12" s="192"/>
      <c r="D12" s="192"/>
      <c r="E12" s="192"/>
      <c r="F12" s="398"/>
      <c r="G12" s="398"/>
      <c r="H12" s="398"/>
      <c r="I12" s="399"/>
      <c r="J12" s="398"/>
      <c r="K12" s="398"/>
      <c r="L12" s="398"/>
      <c r="M12" s="398"/>
      <c r="N12" s="563"/>
    </row>
    <row r="13" spans="1:14" ht="33.75" customHeight="1">
      <c r="A13" s="190" t="s">
        <v>15</v>
      </c>
      <c r="B13" s="192">
        <v>13</v>
      </c>
      <c r="C13" s="192">
        <v>4</v>
      </c>
      <c r="D13" s="192">
        <v>1</v>
      </c>
      <c r="E13" s="192">
        <v>3</v>
      </c>
      <c r="F13" s="398">
        <v>12</v>
      </c>
      <c r="G13" s="398">
        <v>2</v>
      </c>
      <c r="H13" s="398">
        <v>39</v>
      </c>
      <c r="I13" s="399">
        <v>0</v>
      </c>
      <c r="J13" s="398">
        <v>13</v>
      </c>
      <c r="K13" s="398">
        <v>4</v>
      </c>
      <c r="L13" s="398">
        <v>1</v>
      </c>
      <c r="M13" s="398">
        <v>3</v>
      </c>
      <c r="N13" s="563"/>
    </row>
    <row r="14" spans="1:14" ht="33.75" customHeight="1">
      <c r="A14" s="190"/>
      <c r="B14" s="192"/>
      <c r="C14" s="192"/>
      <c r="D14" s="192"/>
      <c r="E14" s="192"/>
      <c r="F14" s="398"/>
      <c r="G14" s="398"/>
      <c r="H14" s="398"/>
      <c r="I14" s="399"/>
      <c r="J14" s="398"/>
      <c r="K14" s="398"/>
      <c r="L14" s="398"/>
      <c r="M14" s="398"/>
      <c r="N14" s="563"/>
    </row>
    <row r="15" spans="1:14" ht="33.75" customHeight="1">
      <c r="A15" s="190" t="s">
        <v>16</v>
      </c>
      <c r="B15" s="192">
        <v>6</v>
      </c>
      <c r="C15" s="192"/>
      <c r="D15" s="192">
        <v>1</v>
      </c>
      <c r="E15" s="192"/>
      <c r="F15" s="398">
        <v>4</v>
      </c>
      <c r="G15" s="398">
        <v>0</v>
      </c>
      <c r="H15" s="398">
        <v>0</v>
      </c>
      <c r="I15" s="399">
        <v>0</v>
      </c>
      <c r="J15" s="398">
        <v>6</v>
      </c>
      <c r="K15" s="398"/>
      <c r="L15" s="398">
        <v>1</v>
      </c>
      <c r="M15" s="398"/>
      <c r="N15" s="563"/>
    </row>
    <row r="16" spans="1:14" ht="33.75" customHeight="1">
      <c r="A16" s="190"/>
      <c r="B16" s="190"/>
      <c r="C16" s="190"/>
      <c r="D16" s="190"/>
      <c r="E16" s="190"/>
      <c r="F16" s="400"/>
      <c r="G16" s="400"/>
      <c r="H16" s="400"/>
      <c r="I16" s="401"/>
      <c r="J16" s="400"/>
      <c r="K16" s="400"/>
      <c r="L16" s="400"/>
      <c r="M16" s="400"/>
      <c r="N16" s="563"/>
    </row>
    <row r="17" spans="1:14" ht="33.75" customHeight="1">
      <c r="A17" s="190" t="s">
        <v>17</v>
      </c>
      <c r="B17" s="190"/>
      <c r="C17" s="190"/>
      <c r="D17" s="190"/>
      <c r="E17" s="190"/>
      <c r="F17" s="400"/>
      <c r="G17" s="400"/>
      <c r="H17" s="400"/>
      <c r="I17" s="401"/>
      <c r="J17" s="400"/>
      <c r="K17" s="400"/>
      <c r="L17" s="400"/>
      <c r="M17" s="400"/>
      <c r="N17" s="563"/>
    </row>
    <row r="18" spans="1:14" ht="33.75" customHeight="1">
      <c r="A18" s="190"/>
      <c r="B18" s="190"/>
      <c r="C18" s="190"/>
      <c r="D18" s="190"/>
      <c r="E18" s="190"/>
      <c r="F18" s="400"/>
      <c r="G18" s="400"/>
      <c r="H18" s="400"/>
      <c r="I18" s="401"/>
      <c r="J18" s="400"/>
      <c r="K18" s="400"/>
      <c r="L18" s="400"/>
      <c r="M18" s="400"/>
      <c r="N18" s="563"/>
    </row>
    <row r="19" spans="1:14" s="186" customFormat="1" ht="33.75" customHeight="1">
      <c r="A19" s="189" t="s">
        <v>174</v>
      </c>
      <c r="B19" s="193">
        <f t="shared" ref="B19:M19" si="0">+B11+B13+B15</f>
        <v>21</v>
      </c>
      <c r="C19" s="193">
        <f t="shared" si="0"/>
        <v>4</v>
      </c>
      <c r="D19" s="193">
        <f t="shared" si="0"/>
        <v>3</v>
      </c>
      <c r="E19" s="193">
        <f t="shared" si="0"/>
        <v>3</v>
      </c>
      <c r="F19" s="193">
        <f t="shared" si="0"/>
        <v>16</v>
      </c>
      <c r="G19" s="193">
        <f t="shared" si="0"/>
        <v>2</v>
      </c>
      <c r="H19" s="193">
        <f t="shared" si="0"/>
        <v>39</v>
      </c>
      <c r="I19" s="193">
        <f t="shared" si="0"/>
        <v>0</v>
      </c>
      <c r="J19" s="193">
        <f t="shared" si="0"/>
        <v>21</v>
      </c>
      <c r="K19" s="193">
        <f t="shared" si="0"/>
        <v>4</v>
      </c>
      <c r="L19" s="193">
        <f t="shared" si="0"/>
        <v>3</v>
      </c>
      <c r="M19" s="193">
        <f t="shared" si="0"/>
        <v>3</v>
      </c>
      <c r="N19" s="563"/>
    </row>
  </sheetData>
  <mergeCells count="9">
    <mergeCell ref="N10:N19"/>
    <mergeCell ref="G4:H4"/>
    <mergeCell ref="A1:M1"/>
    <mergeCell ref="B6:E6"/>
    <mergeCell ref="F6:I6"/>
    <mergeCell ref="J6:M6"/>
    <mergeCell ref="B7:E7"/>
    <mergeCell ref="F7:I7"/>
    <mergeCell ref="J7:M7"/>
  </mergeCells>
  <printOptions horizontalCentered="1"/>
  <pageMargins left="0.5" right="0.5" top="1" bottom="0.75" header="0.5" footer="0.5"/>
  <pageSetup scale="57"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theme="9" tint="-0.249977111117893"/>
    <pageSetUpPr fitToPage="1"/>
  </sheetPr>
  <dimension ref="A1:K49"/>
  <sheetViews>
    <sheetView showOutlineSymbols="0" zoomScale="87" workbookViewId="0">
      <selection activeCell="H7" sqref="H7"/>
    </sheetView>
  </sheetViews>
  <sheetFormatPr defaultColWidth="11.44140625" defaultRowHeight="15"/>
  <cols>
    <col min="1" max="2" width="11.44140625" style="2" customWidth="1"/>
    <col min="3" max="3" width="17.6640625" style="2" customWidth="1"/>
    <col min="4" max="4" width="16.6640625" style="2" customWidth="1"/>
    <col min="5" max="5" width="14.33203125" style="2" customWidth="1"/>
    <col min="6" max="6" width="17.6640625" style="2" customWidth="1"/>
    <col min="7" max="7" width="16.6640625" style="2" customWidth="1"/>
    <col min="8" max="8" width="13.44140625" style="2" customWidth="1"/>
    <col min="9" max="9" width="17.6640625" style="2" customWidth="1"/>
    <col min="10" max="10" width="9.109375" style="2" customWidth="1"/>
    <col min="11" max="11" width="17.6640625" style="2" customWidth="1"/>
    <col min="12" max="16384" width="11.44140625" style="2"/>
  </cols>
  <sheetData>
    <row r="1" spans="1:11">
      <c r="A1" s="26" t="s">
        <v>880</v>
      </c>
      <c r="B1" s="1"/>
      <c r="J1" s="3" t="s">
        <v>0</v>
      </c>
      <c r="K1" s="84" t="s">
        <v>178</v>
      </c>
    </row>
    <row r="2" spans="1:11" ht="19.5">
      <c r="A2" s="4" t="s">
        <v>179</v>
      </c>
      <c r="B2" s="4"/>
      <c r="C2" s="4"/>
      <c r="D2" s="4"/>
      <c r="E2" s="4"/>
      <c r="F2" s="4"/>
      <c r="G2" s="4"/>
      <c r="H2" s="4"/>
      <c r="I2" s="4"/>
      <c r="J2" s="4"/>
      <c r="K2" s="4"/>
    </row>
    <row r="3" spans="1:11" ht="15.75">
      <c r="F3" s="85" t="s">
        <v>180</v>
      </c>
      <c r="G3" s="5"/>
      <c r="H3" s="5"/>
    </row>
    <row r="5" spans="1:11" ht="24" customHeight="1">
      <c r="A5" s="12" t="s">
        <v>181</v>
      </c>
      <c r="B5" s="571" t="s">
        <v>3</v>
      </c>
      <c r="C5" s="571"/>
      <c r="D5" s="571"/>
      <c r="E5" s="571" t="s">
        <v>4</v>
      </c>
      <c r="F5" s="571"/>
      <c r="G5" s="571"/>
      <c r="H5" s="571" t="s">
        <v>19</v>
      </c>
      <c r="I5" s="571"/>
      <c r="J5" s="571"/>
      <c r="K5" s="6"/>
    </row>
    <row r="6" spans="1:11" ht="90" customHeight="1">
      <c r="A6" s="8"/>
      <c r="B6" s="89" t="s">
        <v>182</v>
      </c>
      <c r="C6" s="89" t="s">
        <v>183</v>
      </c>
      <c r="D6" s="89" t="s">
        <v>184</v>
      </c>
      <c r="E6" s="89" t="s">
        <v>182</v>
      </c>
      <c r="F6" s="89" t="s">
        <v>183</v>
      </c>
      <c r="G6" s="89" t="s">
        <v>184</v>
      </c>
      <c r="H6" s="89" t="s">
        <v>182</v>
      </c>
      <c r="I6" s="89" t="s">
        <v>183</v>
      </c>
      <c r="J6" s="89" t="s">
        <v>184</v>
      </c>
      <c r="K6" s="11" t="s">
        <v>185</v>
      </c>
    </row>
    <row r="7" spans="1:11" ht="132.75" customHeight="1">
      <c r="A7" s="98" t="s">
        <v>889</v>
      </c>
      <c r="B7" s="215">
        <v>54401</v>
      </c>
      <c r="C7" s="215">
        <v>54401</v>
      </c>
      <c r="D7" s="215">
        <v>0</v>
      </c>
      <c r="E7" s="215">
        <v>58023</v>
      </c>
      <c r="F7" s="215">
        <f>54361+3662</f>
        <v>58023</v>
      </c>
      <c r="G7" s="215">
        <v>0</v>
      </c>
      <c r="H7" s="408">
        <f>28702+4390+427+239+523+343+331+130</f>
        <v>35085</v>
      </c>
      <c r="I7" s="408">
        <f>28702+4390+427+239+523+343+331+130</f>
        <v>35085</v>
      </c>
      <c r="J7" s="96">
        <v>0</v>
      </c>
      <c r="K7" s="8"/>
    </row>
    <row r="8" spans="1:11">
      <c r="A8" s="8"/>
      <c r="B8" s="8"/>
      <c r="C8" s="8"/>
      <c r="D8" s="8"/>
      <c r="E8" s="8"/>
      <c r="F8" s="8"/>
      <c r="G8" s="8"/>
      <c r="H8" s="8"/>
      <c r="I8" s="8"/>
      <c r="J8" s="8"/>
      <c r="K8" s="8"/>
    </row>
    <row r="9" spans="1:11">
      <c r="C9" s="78"/>
      <c r="D9" s="78"/>
      <c r="E9" s="78"/>
      <c r="F9" s="78"/>
      <c r="G9" s="78"/>
      <c r="H9" s="78"/>
      <c r="I9" s="78"/>
      <c r="J9" s="78"/>
      <c r="K9" s="78"/>
    </row>
    <row r="11" spans="1:11">
      <c r="B11" s="88"/>
    </row>
    <row r="12" spans="1:11">
      <c r="B12" s="88"/>
    </row>
    <row r="14" spans="1:11">
      <c r="B14" s="88"/>
    </row>
    <row r="15" spans="1:11">
      <c r="B15" s="88"/>
    </row>
    <row r="49" spans="5:9">
      <c r="E49" s="2">
        <f>8469+8341+9138+11866+10290+5230</f>
        <v>53334</v>
      </c>
      <c r="I49" s="2">
        <f>7110+12405+9413+11072+6469+9639</f>
        <v>56108</v>
      </c>
    </row>
  </sheetData>
  <mergeCells count="3">
    <mergeCell ref="B5:D5"/>
    <mergeCell ref="E5:G5"/>
    <mergeCell ref="H5:J5"/>
  </mergeCells>
  <printOptions horizontalCentered="1"/>
  <pageMargins left="0.5" right="0.5" top="1" bottom="0.75" header="0.5" footer="0.5"/>
  <pageSetup scale="65"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theme="9" tint="-0.249977111117893"/>
    <pageSetUpPr fitToPage="1"/>
  </sheetPr>
  <dimension ref="A1:K22"/>
  <sheetViews>
    <sheetView workbookViewId="0">
      <selection activeCell="I12" sqref="I12"/>
    </sheetView>
  </sheetViews>
  <sheetFormatPr defaultColWidth="11.44140625" defaultRowHeight="15"/>
  <cols>
    <col min="1" max="2" width="11.44140625" style="2" customWidth="1"/>
    <col min="3" max="3" width="17.6640625" style="2" customWidth="1"/>
    <col min="4" max="4" width="16.6640625" style="2" customWidth="1"/>
    <col min="5" max="5" width="11.6640625" style="2" customWidth="1"/>
    <col min="6" max="6" width="17.6640625" style="2" customWidth="1"/>
    <col min="7" max="7" width="16.6640625" style="2" customWidth="1"/>
    <col min="8" max="8" width="12.109375" style="2" customWidth="1"/>
    <col min="9" max="9" width="17.6640625" style="2" customWidth="1"/>
    <col min="10" max="10" width="16.6640625" style="2" customWidth="1"/>
    <col min="11" max="11" width="17.6640625" style="2" customWidth="1"/>
    <col min="12" max="256" width="11.44140625" style="2"/>
    <col min="257" max="258" width="11.44140625" style="2" customWidth="1"/>
    <col min="259" max="259" width="17.6640625" style="2" customWidth="1"/>
    <col min="260" max="260" width="16.6640625" style="2" customWidth="1"/>
    <col min="261" max="261" width="11.6640625" style="2" customWidth="1"/>
    <col min="262" max="262" width="17.6640625" style="2" customWidth="1"/>
    <col min="263" max="263" width="16.6640625" style="2" customWidth="1"/>
    <col min="264" max="264" width="12.109375" style="2" customWidth="1"/>
    <col min="265" max="265" width="17.6640625" style="2" customWidth="1"/>
    <col min="266" max="266" width="16.6640625" style="2" customWidth="1"/>
    <col min="267" max="267" width="17.6640625" style="2" customWidth="1"/>
    <col min="268" max="512" width="11.44140625" style="2"/>
    <col min="513" max="514" width="11.44140625" style="2" customWidth="1"/>
    <col min="515" max="515" width="17.6640625" style="2" customWidth="1"/>
    <col min="516" max="516" width="16.6640625" style="2" customWidth="1"/>
    <col min="517" max="517" width="11.6640625" style="2" customWidth="1"/>
    <col min="518" max="518" width="17.6640625" style="2" customWidth="1"/>
    <col min="519" max="519" width="16.6640625" style="2" customWidth="1"/>
    <col min="520" max="520" width="12.109375" style="2" customWidth="1"/>
    <col min="521" max="521" width="17.6640625" style="2" customWidth="1"/>
    <col min="522" max="522" width="16.6640625" style="2" customWidth="1"/>
    <col min="523" max="523" width="17.6640625" style="2" customWidth="1"/>
    <col min="524" max="768" width="11.44140625" style="2"/>
    <col min="769" max="770" width="11.44140625" style="2" customWidth="1"/>
    <col min="771" max="771" width="17.6640625" style="2" customWidth="1"/>
    <col min="772" max="772" width="16.6640625" style="2" customWidth="1"/>
    <col min="773" max="773" width="11.6640625" style="2" customWidth="1"/>
    <col min="774" max="774" width="17.6640625" style="2" customWidth="1"/>
    <col min="775" max="775" width="16.6640625" style="2" customWidth="1"/>
    <col min="776" max="776" width="12.109375" style="2" customWidth="1"/>
    <col min="777" max="777" width="17.6640625" style="2" customWidth="1"/>
    <col min="778" max="778" width="16.6640625" style="2" customWidth="1"/>
    <col min="779" max="779" width="17.6640625" style="2" customWidth="1"/>
    <col min="780" max="1024" width="11.44140625" style="2"/>
    <col min="1025" max="1026" width="11.44140625" style="2" customWidth="1"/>
    <col min="1027" max="1027" width="17.6640625" style="2" customWidth="1"/>
    <col min="1028" max="1028" width="16.6640625" style="2" customWidth="1"/>
    <col min="1029" max="1029" width="11.6640625" style="2" customWidth="1"/>
    <col min="1030" max="1030" width="17.6640625" style="2" customWidth="1"/>
    <col min="1031" max="1031" width="16.6640625" style="2" customWidth="1"/>
    <col min="1032" max="1032" width="12.109375" style="2" customWidth="1"/>
    <col min="1033" max="1033" width="17.6640625" style="2" customWidth="1"/>
    <col min="1034" max="1034" width="16.6640625" style="2" customWidth="1"/>
    <col min="1035" max="1035" width="17.6640625" style="2" customWidth="1"/>
    <col min="1036" max="1280" width="11.44140625" style="2"/>
    <col min="1281" max="1282" width="11.44140625" style="2" customWidth="1"/>
    <col min="1283" max="1283" width="17.6640625" style="2" customWidth="1"/>
    <col min="1284" max="1284" width="16.6640625" style="2" customWidth="1"/>
    <col min="1285" max="1285" width="11.6640625" style="2" customWidth="1"/>
    <col min="1286" max="1286" width="17.6640625" style="2" customWidth="1"/>
    <col min="1287" max="1287" width="16.6640625" style="2" customWidth="1"/>
    <col min="1288" max="1288" width="12.109375" style="2" customWidth="1"/>
    <col min="1289" max="1289" width="17.6640625" style="2" customWidth="1"/>
    <col min="1290" max="1290" width="16.6640625" style="2" customWidth="1"/>
    <col min="1291" max="1291" width="17.6640625" style="2" customWidth="1"/>
    <col min="1292" max="1536" width="11.44140625" style="2"/>
    <col min="1537" max="1538" width="11.44140625" style="2" customWidth="1"/>
    <col min="1539" max="1539" width="17.6640625" style="2" customWidth="1"/>
    <col min="1540" max="1540" width="16.6640625" style="2" customWidth="1"/>
    <col min="1541" max="1541" width="11.6640625" style="2" customWidth="1"/>
    <col min="1542" max="1542" width="17.6640625" style="2" customWidth="1"/>
    <col min="1543" max="1543" width="16.6640625" style="2" customWidth="1"/>
    <col min="1544" max="1544" width="12.109375" style="2" customWidth="1"/>
    <col min="1545" max="1545" width="17.6640625" style="2" customWidth="1"/>
    <col min="1546" max="1546" width="16.6640625" style="2" customWidth="1"/>
    <col min="1547" max="1547" width="17.6640625" style="2" customWidth="1"/>
    <col min="1548" max="1792" width="11.44140625" style="2"/>
    <col min="1793" max="1794" width="11.44140625" style="2" customWidth="1"/>
    <col min="1795" max="1795" width="17.6640625" style="2" customWidth="1"/>
    <col min="1796" max="1796" width="16.6640625" style="2" customWidth="1"/>
    <col min="1797" max="1797" width="11.6640625" style="2" customWidth="1"/>
    <col min="1798" max="1798" width="17.6640625" style="2" customWidth="1"/>
    <col min="1799" max="1799" width="16.6640625" style="2" customWidth="1"/>
    <col min="1800" max="1800" width="12.109375" style="2" customWidth="1"/>
    <col min="1801" max="1801" width="17.6640625" style="2" customWidth="1"/>
    <col min="1802" max="1802" width="16.6640625" style="2" customWidth="1"/>
    <col min="1803" max="1803" width="17.6640625" style="2" customWidth="1"/>
    <col min="1804" max="2048" width="11.44140625" style="2"/>
    <col min="2049" max="2050" width="11.44140625" style="2" customWidth="1"/>
    <col min="2051" max="2051" width="17.6640625" style="2" customWidth="1"/>
    <col min="2052" max="2052" width="16.6640625" style="2" customWidth="1"/>
    <col min="2053" max="2053" width="11.6640625" style="2" customWidth="1"/>
    <col min="2054" max="2054" width="17.6640625" style="2" customWidth="1"/>
    <col min="2055" max="2055" width="16.6640625" style="2" customWidth="1"/>
    <col min="2056" max="2056" width="12.109375" style="2" customWidth="1"/>
    <col min="2057" max="2057" width="17.6640625" style="2" customWidth="1"/>
    <col min="2058" max="2058" width="16.6640625" style="2" customWidth="1"/>
    <col min="2059" max="2059" width="17.6640625" style="2" customWidth="1"/>
    <col min="2060" max="2304" width="11.44140625" style="2"/>
    <col min="2305" max="2306" width="11.44140625" style="2" customWidth="1"/>
    <col min="2307" max="2307" width="17.6640625" style="2" customWidth="1"/>
    <col min="2308" max="2308" width="16.6640625" style="2" customWidth="1"/>
    <col min="2309" max="2309" width="11.6640625" style="2" customWidth="1"/>
    <col min="2310" max="2310" width="17.6640625" style="2" customWidth="1"/>
    <col min="2311" max="2311" width="16.6640625" style="2" customWidth="1"/>
    <col min="2312" max="2312" width="12.109375" style="2" customWidth="1"/>
    <col min="2313" max="2313" width="17.6640625" style="2" customWidth="1"/>
    <col min="2314" max="2314" width="16.6640625" style="2" customWidth="1"/>
    <col min="2315" max="2315" width="17.6640625" style="2" customWidth="1"/>
    <col min="2316" max="2560" width="11.44140625" style="2"/>
    <col min="2561" max="2562" width="11.44140625" style="2" customWidth="1"/>
    <col min="2563" max="2563" width="17.6640625" style="2" customWidth="1"/>
    <col min="2564" max="2564" width="16.6640625" style="2" customWidth="1"/>
    <col min="2565" max="2565" width="11.6640625" style="2" customWidth="1"/>
    <col min="2566" max="2566" width="17.6640625" style="2" customWidth="1"/>
    <col min="2567" max="2567" width="16.6640625" style="2" customWidth="1"/>
    <col min="2568" max="2568" width="12.109375" style="2" customWidth="1"/>
    <col min="2569" max="2569" width="17.6640625" style="2" customWidth="1"/>
    <col min="2570" max="2570" width="16.6640625" style="2" customWidth="1"/>
    <col min="2571" max="2571" width="17.6640625" style="2" customWidth="1"/>
    <col min="2572" max="2816" width="11.44140625" style="2"/>
    <col min="2817" max="2818" width="11.44140625" style="2" customWidth="1"/>
    <col min="2819" max="2819" width="17.6640625" style="2" customWidth="1"/>
    <col min="2820" max="2820" width="16.6640625" style="2" customWidth="1"/>
    <col min="2821" max="2821" width="11.6640625" style="2" customWidth="1"/>
    <col min="2822" max="2822" width="17.6640625" style="2" customWidth="1"/>
    <col min="2823" max="2823" width="16.6640625" style="2" customWidth="1"/>
    <col min="2824" max="2824" width="12.109375" style="2" customWidth="1"/>
    <col min="2825" max="2825" width="17.6640625" style="2" customWidth="1"/>
    <col min="2826" max="2826" width="16.6640625" style="2" customWidth="1"/>
    <col min="2827" max="2827" width="17.6640625" style="2" customWidth="1"/>
    <col min="2828" max="3072" width="11.44140625" style="2"/>
    <col min="3073" max="3074" width="11.44140625" style="2" customWidth="1"/>
    <col min="3075" max="3075" width="17.6640625" style="2" customWidth="1"/>
    <col min="3076" max="3076" width="16.6640625" style="2" customWidth="1"/>
    <col min="3077" max="3077" width="11.6640625" style="2" customWidth="1"/>
    <col min="3078" max="3078" width="17.6640625" style="2" customWidth="1"/>
    <col min="3079" max="3079" width="16.6640625" style="2" customWidth="1"/>
    <col min="3080" max="3080" width="12.109375" style="2" customWidth="1"/>
    <col min="3081" max="3081" width="17.6640625" style="2" customWidth="1"/>
    <col min="3082" max="3082" width="16.6640625" style="2" customWidth="1"/>
    <col min="3083" max="3083" width="17.6640625" style="2" customWidth="1"/>
    <col min="3084" max="3328" width="11.44140625" style="2"/>
    <col min="3329" max="3330" width="11.44140625" style="2" customWidth="1"/>
    <col min="3331" max="3331" width="17.6640625" style="2" customWidth="1"/>
    <col min="3332" max="3332" width="16.6640625" style="2" customWidth="1"/>
    <col min="3333" max="3333" width="11.6640625" style="2" customWidth="1"/>
    <col min="3334" max="3334" width="17.6640625" style="2" customWidth="1"/>
    <col min="3335" max="3335" width="16.6640625" style="2" customWidth="1"/>
    <col min="3336" max="3336" width="12.109375" style="2" customWidth="1"/>
    <col min="3337" max="3337" width="17.6640625" style="2" customWidth="1"/>
    <col min="3338" max="3338" width="16.6640625" style="2" customWidth="1"/>
    <col min="3339" max="3339" width="17.6640625" style="2" customWidth="1"/>
    <col min="3340" max="3584" width="11.44140625" style="2"/>
    <col min="3585" max="3586" width="11.44140625" style="2" customWidth="1"/>
    <col min="3587" max="3587" width="17.6640625" style="2" customWidth="1"/>
    <col min="3588" max="3588" width="16.6640625" style="2" customWidth="1"/>
    <col min="3589" max="3589" width="11.6640625" style="2" customWidth="1"/>
    <col min="3590" max="3590" width="17.6640625" style="2" customWidth="1"/>
    <col min="3591" max="3591" width="16.6640625" style="2" customWidth="1"/>
    <col min="3592" max="3592" width="12.109375" style="2" customWidth="1"/>
    <col min="3593" max="3593" width="17.6640625" style="2" customWidth="1"/>
    <col min="3594" max="3594" width="16.6640625" style="2" customWidth="1"/>
    <col min="3595" max="3595" width="17.6640625" style="2" customWidth="1"/>
    <col min="3596" max="3840" width="11.44140625" style="2"/>
    <col min="3841" max="3842" width="11.44140625" style="2" customWidth="1"/>
    <col min="3843" max="3843" width="17.6640625" style="2" customWidth="1"/>
    <col min="3844" max="3844" width="16.6640625" style="2" customWidth="1"/>
    <col min="3845" max="3845" width="11.6640625" style="2" customWidth="1"/>
    <col min="3846" max="3846" width="17.6640625" style="2" customWidth="1"/>
    <col min="3847" max="3847" width="16.6640625" style="2" customWidth="1"/>
    <col min="3848" max="3848" width="12.109375" style="2" customWidth="1"/>
    <col min="3849" max="3849" width="17.6640625" style="2" customWidth="1"/>
    <col min="3850" max="3850" width="16.6640625" style="2" customWidth="1"/>
    <col min="3851" max="3851" width="17.6640625" style="2" customWidth="1"/>
    <col min="3852" max="4096" width="11.44140625" style="2"/>
    <col min="4097" max="4098" width="11.44140625" style="2" customWidth="1"/>
    <col min="4099" max="4099" width="17.6640625" style="2" customWidth="1"/>
    <col min="4100" max="4100" width="16.6640625" style="2" customWidth="1"/>
    <col min="4101" max="4101" width="11.6640625" style="2" customWidth="1"/>
    <col min="4102" max="4102" width="17.6640625" style="2" customWidth="1"/>
    <col min="4103" max="4103" width="16.6640625" style="2" customWidth="1"/>
    <col min="4104" max="4104" width="12.109375" style="2" customWidth="1"/>
    <col min="4105" max="4105" width="17.6640625" style="2" customWidth="1"/>
    <col min="4106" max="4106" width="16.6640625" style="2" customWidth="1"/>
    <col min="4107" max="4107" width="17.6640625" style="2" customWidth="1"/>
    <col min="4108" max="4352" width="11.44140625" style="2"/>
    <col min="4353" max="4354" width="11.44140625" style="2" customWidth="1"/>
    <col min="4355" max="4355" width="17.6640625" style="2" customWidth="1"/>
    <col min="4356" max="4356" width="16.6640625" style="2" customWidth="1"/>
    <col min="4357" max="4357" width="11.6640625" style="2" customWidth="1"/>
    <col min="4358" max="4358" width="17.6640625" style="2" customWidth="1"/>
    <col min="4359" max="4359" width="16.6640625" style="2" customWidth="1"/>
    <col min="4360" max="4360" width="12.109375" style="2" customWidth="1"/>
    <col min="4361" max="4361" width="17.6640625" style="2" customWidth="1"/>
    <col min="4362" max="4362" width="16.6640625" style="2" customWidth="1"/>
    <col min="4363" max="4363" width="17.6640625" style="2" customWidth="1"/>
    <col min="4364" max="4608" width="11.44140625" style="2"/>
    <col min="4609" max="4610" width="11.44140625" style="2" customWidth="1"/>
    <col min="4611" max="4611" width="17.6640625" style="2" customWidth="1"/>
    <col min="4612" max="4612" width="16.6640625" style="2" customWidth="1"/>
    <col min="4613" max="4613" width="11.6640625" style="2" customWidth="1"/>
    <col min="4614" max="4614" width="17.6640625" style="2" customWidth="1"/>
    <col min="4615" max="4615" width="16.6640625" style="2" customWidth="1"/>
    <col min="4616" max="4616" width="12.109375" style="2" customWidth="1"/>
    <col min="4617" max="4617" width="17.6640625" style="2" customWidth="1"/>
    <col min="4618" max="4618" width="16.6640625" style="2" customWidth="1"/>
    <col min="4619" max="4619" width="17.6640625" style="2" customWidth="1"/>
    <col min="4620" max="4864" width="11.44140625" style="2"/>
    <col min="4865" max="4866" width="11.44140625" style="2" customWidth="1"/>
    <col min="4867" max="4867" width="17.6640625" style="2" customWidth="1"/>
    <col min="4868" max="4868" width="16.6640625" style="2" customWidth="1"/>
    <col min="4869" max="4869" width="11.6640625" style="2" customWidth="1"/>
    <col min="4870" max="4870" width="17.6640625" style="2" customWidth="1"/>
    <col min="4871" max="4871" width="16.6640625" style="2" customWidth="1"/>
    <col min="4872" max="4872" width="12.109375" style="2" customWidth="1"/>
    <col min="4873" max="4873" width="17.6640625" style="2" customWidth="1"/>
    <col min="4874" max="4874" width="16.6640625" style="2" customWidth="1"/>
    <col min="4875" max="4875" width="17.6640625" style="2" customWidth="1"/>
    <col min="4876" max="5120" width="11.44140625" style="2"/>
    <col min="5121" max="5122" width="11.44140625" style="2" customWidth="1"/>
    <col min="5123" max="5123" width="17.6640625" style="2" customWidth="1"/>
    <col min="5124" max="5124" width="16.6640625" style="2" customWidth="1"/>
    <col min="5125" max="5125" width="11.6640625" style="2" customWidth="1"/>
    <col min="5126" max="5126" width="17.6640625" style="2" customWidth="1"/>
    <col min="5127" max="5127" width="16.6640625" style="2" customWidth="1"/>
    <col min="5128" max="5128" width="12.109375" style="2" customWidth="1"/>
    <col min="5129" max="5129" width="17.6640625" style="2" customWidth="1"/>
    <col min="5130" max="5130" width="16.6640625" style="2" customWidth="1"/>
    <col min="5131" max="5131" width="17.6640625" style="2" customWidth="1"/>
    <col min="5132" max="5376" width="11.44140625" style="2"/>
    <col min="5377" max="5378" width="11.44140625" style="2" customWidth="1"/>
    <col min="5379" max="5379" width="17.6640625" style="2" customWidth="1"/>
    <col min="5380" max="5380" width="16.6640625" style="2" customWidth="1"/>
    <col min="5381" max="5381" width="11.6640625" style="2" customWidth="1"/>
    <col min="5382" max="5382" width="17.6640625" style="2" customWidth="1"/>
    <col min="5383" max="5383" width="16.6640625" style="2" customWidth="1"/>
    <col min="5384" max="5384" width="12.109375" style="2" customWidth="1"/>
    <col min="5385" max="5385" width="17.6640625" style="2" customWidth="1"/>
    <col min="5386" max="5386" width="16.6640625" style="2" customWidth="1"/>
    <col min="5387" max="5387" width="17.6640625" style="2" customWidth="1"/>
    <col min="5388" max="5632" width="11.44140625" style="2"/>
    <col min="5633" max="5634" width="11.44140625" style="2" customWidth="1"/>
    <col min="5635" max="5635" width="17.6640625" style="2" customWidth="1"/>
    <col min="5636" max="5636" width="16.6640625" style="2" customWidth="1"/>
    <col min="5637" max="5637" width="11.6640625" style="2" customWidth="1"/>
    <col min="5638" max="5638" width="17.6640625" style="2" customWidth="1"/>
    <col min="5639" max="5639" width="16.6640625" style="2" customWidth="1"/>
    <col min="5640" max="5640" width="12.109375" style="2" customWidth="1"/>
    <col min="5641" max="5641" width="17.6640625" style="2" customWidth="1"/>
    <col min="5642" max="5642" width="16.6640625" style="2" customWidth="1"/>
    <col min="5643" max="5643" width="17.6640625" style="2" customWidth="1"/>
    <col min="5644" max="5888" width="11.44140625" style="2"/>
    <col min="5889" max="5890" width="11.44140625" style="2" customWidth="1"/>
    <col min="5891" max="5891" width="17.6640625" style="2" customWidth="1"/>
    <col min="5892" max="5892" width="16.6640625" style="2" customWidth="1"/>
    <col min="5893" max="5893" width="11.6640625" style="2" customWidth="1"/>
    <col min="5894" max="5894" width="17.6640625" style="2" customWidth="1"/>
    <col min="5895" max="5895" width="16.6640625" style="2" customWidth="1"/>
    <col min="5896" max="5896" width="12.109375" style="2" customWidth="1"/>
    <col min="5897" max="5897" width="17.6640625" style="2" customWidth="1"/>
    <col min="5898" max="5898" width="16.6640625" style="2" customWidth="1"/>
    <col min="5899" max="5899" width="17.6640625" style="2" customWidth="1"/>
    <col min="5900" max="6144" width="11.44140625" style="2"/>
    <col min="6145" max="6146" width="11.44140625" style="2" customWidth="1"/>
    <col min="6147" max="6147" width="17.6640625" style="2" customWidth="1"/>
    <col min="6148" max="6148" width="16.6640625" style="2" customWidth="1"/>
    <col min="6149" max="6149" width="11.6640625" style="2" customWidth="1"/>
    <col min="6150" max="6150" width="17.6640625" style="2" customWidth="1"/>
    <col min="6151" max="6151" width="16.6640625" style="2" customWidth="1"/>
    <col min="6152" max="6152" width="12.109375" style="2" customWidth="1"/>
    <col min="6153" max="6153" width="17.6640625" style="2" customWidth="1"/>
    <col min="6154" max="6154" width="16.6640625" style="2" customWidth="1"/>
    <col min="6155" max="6155" width="17.6640625" style="2" customWidth="1"/>
    <col min="6156" max="6400" width="11.44140625" style="2"/>
    <col min="6401" max="6402" width="11.44140625" style="2" customWidth="1"/>
    <col min="6403" max="6403" width="17.6640625" style="2" customWidth="1"/>
    <col min="6404" max="6404" width="16.6640625" style="2" customWidth="1"/>
    <col min="6405" max="6405" width="11.6640625" style="2" customWidth="1"/>
    <col min="6406" max="6406" width="17.6640625" style="2" customWidth="1"/>
    <col min="6407" max="6407" width="16.6640625" style="2" customWidth="1"/>
    <col min="6408" max="6408" width="12.109375" style="2" customWidth="1"/>
    <col min="6409" max="6409" width="17.6640625" style="2" customWidth="1"/>
    <col min="6410" max="6410" width="16.6640625" style="2" customWidth="1"/>
    <col min="6411" max="6411" width="17.6640625" style="2" customWidth="1"/>
    <col min="6412" max="6656" width="11.44140625" style="2"/>
    <col min="6657" max="6658" width="11.44140625" style="2" customWidth="1"/>
    <col min="6659" max="6659" width="17.6640625" style="2" customWidth="1"/>
    <col min="6660" max="6660" width="16.6640625" style="2" customWidth="1"/>
    <col min="6661" max="6661" width="11.6640625" style="2" customWidth="1"/>
    <col min="6662" max="6662" width="17.6640625" style="2" customWidth="1"/>
    <col min="6663" max="6663" width="16.6640625" style="2" customWidth="1"/>
    <col min="6664" max="6664" width="12.109375" style="2" customWidth="1"/>
    <col min="6665" max="6665" width="17.6640625" style="2" customWidth="1"/>
    <col min="6666" max="6666" width="16.6640625" style="2" customWidth="1"/>
    <col min="6667" max="6667" width="17.6640625" style="2" customWidth="1"/>
    <col min="6668" max="6912" width="11.44140625" style="2"/>
    <col min="6913" max="6914" width="11.44140625" style="2" customWidth="1"/>
    <col min="6915" max="6915" width="17.6640625" style="2" customWidth="1"/>
    <col min="6916" max="6916" width="16.6640625" style="2" customWidth="1"/>
    <col min="6917" max="6917" width="11.6640625" style="2" customWidth="1"/>
    <col min="6918" max="6918" width="17.6640625" style="2" customWidth="1"/>
    <col min="6919" max="6919" width="16.6640625" style="2" customWidth="1"/>
    <col min="6920" max="6920" width="12.109375" style="2" customWidth="1"/>
    <col min="6921" max="6921" width="17.6640625" style="2" customWidth="1"/>
    <col min="6922" max="6922" width="16.6640625" style="2" customWidth="1"/>
    <col min="6923" max="6923" width="17.6640625" style="2" customWidth="1"/>
    <col min="6924" max="7168" width="11.44140625" style="2"/>
    <col min="7169" max="7170" width="11.44140625" style="2" customWidth="1"/>
    <col min="7171" max="7171" width="17.6640625" style="2" customWidth="1"/>
    <col min="7172" max="7172" width="16.6640625" style="2" customWidth="1"/>
    <col min="7173" max="7173" width="11.6640625" style="2" customWidth="1"/>
    <col min="7174" max="7174" width="17.6640625" style="2" customWidth="1"/>
    <col min="7175" max="7175" width="16.6640625" style="2" customWidth="1"/>
    <col min="7176" max="7176" width="12.109375" style="2" customWidth="1"/>
    <col min="7177" max="7177" width="17.6640625" style="2" customWidth="1"/>
    <col min="7178" max="7178" width="16.6640625" style="2" customWidth="1"/>
    <col min="7179" max="7179" width="17.6640625" style="2" customWidth="1"/>
    <col min="7180" max="7424" width="11.44140625" style="2"/>
    <col min="7425" max="7426" width="11.44140625" style="2" customWidth="1"/>
    <col min="7427" max="7427" width="17.6640625" style="2" customWidth="1"/>
    <col min="7428" max="7428" width="16.6640625" style="2" customWidth="1"/>
    <col min="7429" max="7429" width="11.6640625" style="2" customWidth="1"/>
    <col min="7430" max="7430" width="17.6640625" style="2" customWidth="1"/>
    <col min="7431" max="7431" width="16.6640625" style="2" customWidth="1"/>
    <col min="7432" max="7432" width="12.109375" style="2" customWidth="1"/>
    <col min="7433" max="7433" width="17.6640625" style="2" customWidth="1"/>
    <col min="7434" max="7434" width="16.6640625" style="2" customWidth="1"/>
    <col min="7435" max="7435" width="17.6640625" style="2" customWidth="1"/>
    <col min="7436" max="7680" width="11.44140625" style="2"/>
    <col min="7681" max="7682" width="11.44140625" style="2" customWidth="1"/>
    <col min="7683" max="7683" width="17.6640625" style="2" customWidth="1"/>
    <col min="7684" max="7684" width="16.6640625" style="2" customWidth="1"/>
    <col min="7685" max="7685" width="11.6640625" style="2" customWidth="1"/>
    <col min="7686" max="7686" width="17.6640625" style="2" customWidth="1"/>
    <col min="7687" max="7687" width="16.6640625" style="2" customWidth="1"/>
    <col min="7688" max="7688" width="12.109375" style="2" customWidth="1"/>
    <col min="7689" max="7689" width="17.6640625" style="2" customWidth="1"/>
    <col min="7690" max="7690" width="16.6640625" style="2" customWidth="1"/>
    <col min="7691" max="7691" width="17.6640625" style="2" customWidth="1"/>
    <col min="7692" max="7936" width="11.44140625" style="2"/>
    <col min="7937" max="7938" width="11.44140625" style="2" customWidth="1"/>
    <col min="7939" max="7939" width="17.6640625" style="2" customWidth="1"/>
    <col min="7940" max="7940" width="16.6640625" style="2" customWidth="1"/>
    <col min="7941" max="7941" width="11.6640625" style="2" customWidth="1"/>
    <col min="7942" max="7942" width="17.6640625" style="2" customWidth="1"/>
    <col min="7943" max="7943" width="16.6640625" style="2" customWidth="1"/>
    <col min="7944" max="7944" width="12.109375" style="2" customWidth="1"/>
    <col min="7945" max="7945" width="17.6640625" style="2" customWidth="1"/>
    <col min="7946" max="7946" width="16.6640625" style="2" customWidth="1"/>
    <col min="7947" max="7947" width="17.6640625" style="2" customWidth="1"/>
    <col min="7948" max="8192" width="11.44140625" style="2"/>
    <col min="8193" max="8194" width="11.44140625" style="2" customWidth="1"/>
    <col min="8195" max="8195" width="17.6640625" style="2" customWidth="1"/>
    <col min="8196" max="8196" width="16.6640625" style="2" customWidth="1"/>
    <col min="8197" max="8197" width="11.6640625" style="2" customWidth="1"/>
    <col min="8198" max="8198" width="17.6640625" style="2" customWidth="1"/>
    <col min="8199" max="8199" width="16.6640625" style="2" customWidth="1"/>
    <col min="8200" max="8200" width="12.109375" style="2" customWidth="1"/>
    <col min="8201" max="8201" width="17.6640625" style="2" customWidth="1"/>
    <col min="8202" max="8202" width="16.6640625" style="2" customWidth="1"/>
    <col min="8203" max="8203" width="17.6640625" style="2" customWidth="1"/>
    <col min="8204" max="8448" width="11.44140625" style="2"/>
    <col min="8449" max="8450" width="11.44140625" style="2" customWidth="1"/>
    <col min="8451" max="8451" width="17.6640625" style="2" customWidth="1"/>
    <col min="8452" max="8452" width="16.6640625" style="2" customWidth="1"/>
    <col min="8453" max="8453" width="11.6640625" style="2" customWidth="1"/>
    <col min="8454" max="8454" width="17.6640625" style="2" customWidth="1"/>
    <col min="8455" max="8455" width="16.6640625" style="2" customWidth="1"/>
    <col min="8456" max="8456" width="12.109375" style="2" customWidth="1"/>
    <col min="8457" max="8457" width="17.6640625" style="2" customWidth="1"/>
    <col min="8458" max="8458" width="16.6640625" style="2" customWidth="1"/>
    <col min="8459" max="8459" width="17.6640625" style="2" customWidth="1"/>
    <col min="8460" max="8704" width="11.44140625" style="2"/>
    <col min="8705" max="8706" width="11.44140625" style="2" customWidth="1"/>
    <col min="8707" max="8707" width="17.6640625" style="2" customWidth="1"/>
    <col min="8708" max="8708" width="16.6640625" style="2" customWidth="1"/>
    <col min="8709" max="8709" width="11.6640625" style="2" customWidth="1"/>
    <col min="8710" max="8710" width="17.6640625" style="2" customWidth="1"/>
    <col min="8711" max="8711" width="16.6640625" style="2" customWidth="1"/>
    <col min="8712" max="8712" width="12.109375" style="2" customWidth="1"/>
    <col min="8713" max="8713" width="17.6640625" style="2" customWidth="1"/>
    <col min="8714" max="8714" width="16.6640625" style="2" customWidth="1"/>
    <col min="8715" max="8715" width="17.6640625" style="2" customWidth="1"/>
    <col min="8716" max="8960" width="11.44140625" style="2"/>
    <col min="8961" max="8962" width="11.44140625" style="2" customWidth="1"/>
    <col min="8963" max="8963" width="17.6640625" style="2" customWidth="1"/>
    <col min="8964" max="8964" width="16.6640625" style="2" customWidth="1"/>
    <col min="8965" max="8965" width="11.6640625" style="2" customWidth="1"/>
    <col min="8966" max="8966" width="17.6640625" style="2" customWidth="1"/>
    <col min="8967" max="8967" width="16.6640625" style="2" customWidth="1"/>
    <col min="8968" max="8968" width="12.109375" style="2" customWidth="1"/>
    <col min="8969" max="8969" width="17.6640625" style="2" customWidth="1"/>
    <col min="8970" max="8970" width="16.6640625" style="2" customWidth="1"/>
    <col min="8971" max="8971" width="17.6640625" style="2" customWidth="1"/>
    <col min="8972" max="9216" width="11.44140625" style="2"/>
    <col min="9217" max="9218" width="11.44140625" style="2" customWidth="1"/>
    <col min="9219" max="9219" width="17.6640625" style="2" customWidth="1"/>
    <col min="9220" max="9220" width="16.6640625" style="2" customWidth="1"/>
    <col min="9221" max="9221" width="11.6640625" style="2" customWidth="1"/>
    <col min="9222" max="9222" width="17.6640625" style="2" customWidth="1"/>
    <col min="9223" max="9223" width="16.6640625" style="2" customWidth="1"/>
    <col min="9224" max="9224" width="12.109375" style="2" customWidth="1"/>
    <col min="9225" max="9225" width="17.6640625" style="2" customWidth="1"/>
    <col min="9226" max="9226" width="16.6640625" style="2" customWidth="1"/>
    <col min="9227" max="9227" width="17.6640625" style="2" customWidth="1"/>
    <col min="9228" max="9472" width="11.44140625" style="2"/>
    <col min="9473" max="9474" width="11.44140625" style="2" customWidth="1"/>
    <col min="9475" max="9475" width="17.6640625" style="2" customWidth="1"/>
    <col min="9476" max="9476" width="16.6640625" style="2" customWidth="1"/>
    <col min="9477" max="9477" width="11.6640625" style="2" customWidth="1"/>
    <col min="9478" max="9478" width="17.6640625" style="2" customWidth="1"/>
    <col min="9479" max="9479" width="16.6640625" style="2" customWidth="1"/>
    <col min="9480" max="9480" width="12.109375" style="2" customWidth="1"/>
    <col min="9481" max="9481" width="17.6640625" style="2" customWidth="1"/>
    <col min="9482" max="9482" width="16.6640625" style="2" customWidth="1"/>
    <col min="9483" max="9483" width="17.6640625" style="2" customWidth="1"/>
    <col min="9484" max="9728" width="11.44140625" style="2"/>
    <col min="9729" max="9730" width="11.44140625" style="2" customWidth="1"/>
    <col min="9731" max="9731" width="17.6640625" style="2" customWidth="1"/>
    <col min="9732" max="9732" width="16.6640625" style="2" customWidth="1"/>
    <col min="9733" max="9733" width="11.6640625" style="2" customWidth="1"/>
    <col min="9734" max="9734" width="17.6640625" style="2" customWidth="1"/>
    <col min="9735" max="9735" width="16.6640625" style="2" customWidth="1"/>
    <col min="9736" max="9736" width="12.109375" style="2" customWidth="1"/>
    <col min="9737" max="9737" width="17.6640625" style="2" customWidth="1"/>
    <col min="9738" max="9738" width="16.6640625" style="2" customWidth="1"/>
    <col min="9739" max="9739" width="17.6640625" style="2" customWidth="1"/>
    <col min="9740" max="9984" width="11.44140625" style="2"/>
    <col min="9985" max="9986" width="11.44140625" style="2" customWidth="1"/>
    <col min="9987" max="9987" width="17.6640625" style="2" customWidth="1"/>
    <col min="9988" max="9988" width="16.6640625" style="2" customWidth="1"/>
    <col min="9989" max="9989" width="11.6640625" style="2" customWidth="1"/>
    <col min="9990" max="9990" width="17.6640625" style="2" customWidth="1"/>
    <col min="9991" max="9991" width="16.6640625" style="2" customWidth="1"/>
    <col min="9992" max="9992" width="12.109375" style="2" customWidth="1"/>
    <col min="9993" max="9993" width="17.6640625" style="2" customWidth="1"/>
    <col min="9994" max="9994" width="16.6640625" style="2" customWidth="1"/>
    <col min="9995" max="9995" width="17.6640625" style="2" customWidth="1"/>
    <col min="9996" max="10240" width="11.44140625" style="2"/>
    <col min="10241" max="10242" width="11.44140625" style="2" customWidth="1"/>
    <col min="10243" max="10243" width="17.6640625" style="2" customWidth="1"/>
    <col min="10244" max="10244" width="16.6640625" style="2" customWidth="1"/>
    <col min="10245" max="10245" width="11.6640625" style="2" customWidth="1"/>
    <col min="10246" max="10246" width="17.6640625" style="2" customWidth="1"/>
    <col min="10247" max="10247" width="16.6640625" style="2" customWidth="1"/>
    <col min="10248" max="10248" width="12.109375" style="2" customWidth="1"/>
    <col min="10249" max="10249" width="17.6640625" style="2" customWidth="1"/>
    <col min="10250" max="10250" width="16.6640625" style="2" customWidth="1"/>
    <col min="10251" max="10251" width="17.6640625" style="2" customWidth="1"/>
    <col min="10252" max="10496" width="11.44140625" style="2"/>
    <col min="10497" max="10498" width="11.44140625" style="2" customWidth="1"/>
    <col min="10499" max="10499" width="17.6640625" style="2" customWidth="1"/>
    <col min="10500" max="10500" width="16.6640625" style="2" customWidth="1"/>
    <col min="10501" max="10501" width="11.6640625" style="2" customWidth="1"/>
    <col min="10502" max="10502" width="17.6640625" style="2" customWidth="1"/>
    <col min="10503" max="10503" width="16.6640625" style="2" customWidth="1"/>
    <col min="10504" max="10504" width="12.109375" style="2" customWidth="1"/>
    <col min="10505" max="10505" width="17.6640625" style="2" customWidth="1"/>
    <col min="10506" max="10506" width="16.6640625" style="2" customWidth="1"/>
    <col min="10507" max="10507" width="17.6640625" style="2" customWidth="1"/>
    <col min="10508" max="10752" width="11.44140625" style="2"/>
    <col min="10753" max="10754" width="11.44140625" style="2" customWidth="1"/>
    <col min="10755" max="10755" width="17.6640625" style="2" customWidth="1"/>
    <col min="10756" max="10756" width="16.6640625" style="2" customWidth="1"/>
    <col min="10757" max="10757" width="11.6640625" style="2" customWidth="1"/>
    <col min="10758" max="10758" width="17.6640625" style="2" customWidth="1"/>
    <col min="10759" max="10759" width="16.6640625" style="2" customWidth="1"/>
    <col min="10760" max="10760" width="12.109375" style="2" customWidth="1"/>
    <col min="10761" max="10761" width="17.6640625" style="2" customWidth="1"/>
    <col min="10762" max="10762" width="16.6640625" style="2" customWidth="1"/>
    <col min="10763" max="10763" width="17.6640625" style="2" customWidth="1"/>
    <col min="10764" max="11008" width="11.44140625" style="2"/>
    <col min="11009" max="11010" width="11.44140625" style="2" customWidth="1"/>
    <col min="11011" max="11011" width="17.6640625" style="2" customWidth="1"/>
    <col min="11012" max="11012" width="16.6640625" style="2" customWidth="1"/>
    <col min="11013" max="11013" width="11.6640625" style="2" customWidth="1"/>
    <col min="11014" max="11014" width="17.6640625" style="2" customWidth="1"/>
    <col min="11015" max="11015" width="16.6640625" style="2" customWidth="1"/>
    <col min="11016" max="11016" width="12.109375" style="2" customWidth="1"/>
    <col min="11017" max="11017" width="17.6640625" style="2" customWidth="1"/>
    <col min="11018" max="11018" width="16.6640625" style="2" customWidth="1"/>
    <col min="11019" max="11019" width="17.6640625" style="2" customWidth="1"/>
    <col min="11020" max="11264" width="11.44140625" style="2"/>
    <col min="11265" max="11266" width="11.44140625" style="2" customWidth="1"/>
    <col min="11267" max="11267" width="17.6640625" style="2" customWidth="1"/>
    <col min="11268" max="11268" width="16.6640625" style="2" customWidth="1"/>
    <col min="11269" max="11269" width="11.6640625" style="2" customWidth="1"/>
    <col min="11270" max="11270" width="17.6640625" style="2" customWidth="1"/>
    <col min="11271" max="11271" width="16.6640625" style="2" customWidth="1"/>
    <col min="11272" max="11272" width="12.109375" style="2" customWidth="1"/>
    <col min="11273" max="11273" width="17.6640625" style="2" customWidth="1"/>
    <col min="11274" max="11274" width="16.6640625" style="2" customWidth="1"/>
    <col min="11275" max="11275" width="17.6640625" style="2" customWidth="1"/>
    <col min="11276" max="11520" width="11.44140625" style="2"/>
    <col min="11521" max="11522" width="11.44140625" style="2" customWidth="1"/>
    <col min="11523" max="11523" width="17.6640625" style="2" customWidth="1"/>
    <col min="11524" max="11524" width="16.6640625" style="2" customWidth="1"/>
    <col min="11525" max="11525" width="11.6640625" style="2" customWidth="1"/>
    <col min="11526" max="11526" width="17.6640625" style="2" customWidth="1"/>
    <col min="11527" max="11527" width="16.6640625" style="2" customWidth="1"/>
    <col min="11528" max="11528" width="12.109375" style="2" customWidth="1"/>
    <col min="11529" max="11529" width="17.6640625" style="2" customWidth="1"/>
    <col min="11530" max="11530" width="16.6640625" style="2" customWidth="1"/>
    <col min="11531" max="11531" width="17.6640625" style="2" customWidth="1"/>
    <col min="11532" max="11776" width="11.44140625" style="2"/>
    <col min="11777" max="11778" width="11.44140625" style="2" customWidth="1"/>
    <col min="11779" max="11779" width="17.6640625" style="2" customWidth="1"/>
    <col min="11780" max="11780" width="16.6640625" style="2" customWidth="1"/>
    <col min="11781" max="11781" width="11.6640625" style="2" customWidth="1"/>
    <col min="11782" max="11782" width="17.6640625" style="2" customWidth="1"/>
    <col min="11783" max="11783" width="16.6640625" style="2" customWidth="1"/>
    <col min="11784" max="11784" width="12.109375" style="2" customWidth="1"/>
    <col min="11785" max="11785" width="17.6640625" style="2" customWidth="1"/>
    <col min="11786" max="11786" width="16.6640625" style="2" customWidth="1"/>
    <col min="11787" max="11787" width="17.6640625" style="2" customWidth="1"/>
    <col min="11788" max="12032" width="11.44140625" style="2"/>
    <col min="12033" max="12034" width="11.44140625" style="2" customWidth="1"/>
    <col min="12035" max="12035" width="17.6640625" style="2" customWidth="1"/>
    <col min="12036" max="12036" width="16.6640625" style="2" customWidth="1"/>
    <col min="12037" max="12037" width="11.6640625" style="2" customWidth="1"/>
    <col min="12038" max="12038" width="17.6640625" style="2" customWidth="1"/>
    <col min="12039" max="12039" width="16.6640625" style="2" customWidth="1"/>
    <col min="12040" max="12040" width="12.109375" style="2" customWidth="1"/>
    <col min="12041" max="12041" width="17.6640625" style="2" customWidth="1"/>
    <col min="12042" max="12042" width="16.6640625" style="2" customWidth="1"/>
    <col min="12043" max="12043" width="17.6640625" style="2" customWidth="1"/>
    <col min="12044" max="12288" width="11.44140625" style="2"/>
    <col min="12289" max="12290" width="11.44140625" style="2" customWidth="1"/>
    <col min="12291" max="12291" width="17.6640625" style="2" customWidth="1"/>
    <col min="12292" max="12292" width="16.6640625" style="2" customWidth="1"/>
    <col min="12293" max="12293" width="11.6640625" style="2" customWidth="1"/>
    <col min="12294" max="12294" width="17.6640625" style="2" customWidth="1"/>
    <col min="12295" max="12295" width="16.6640625" style="2" customWidth="1"/>
    <col min="12296" max="12296" width="12.109375" style="2" customWidth="1"/>
    <col min="12297" max="12297" width="17.6640625" style="2" customWidth="1"/>
    <col min="12298" max="12298" width="16.6640625" style="2" customWidth="1"/>
    <col min="12299" max="12299" width="17.6640625" style="2" customWidth="1"/>
    <col min="12300" max="12544" width="11.44140625" style="2"/>
    <col min="12545" max="12546" width="11.44140625" style="2" customWidth="1"/>
    <col min="12547" max="12547" width="17.6640625" style="2" customWidth="1"/>
    <col min="12548" max="12548" width="16.6640625" style="2" customWidth="1"/>
    <col min="12549" max="12549" width="11.6640625" style="2" customWidth="1"/>
    <col min="12550" max="12550" width="17.6640625" style="2" customWidth="1"/>
    <col min="12551" max="12551" width="16.6640625" style="2" customWidth="1"/>
    <col min="12552" max="12552" width="12.109375" style="2" customWidth="1"/>
    <col min="12553" max="12553" width="17.6640625" style="2" customWidth="1"/>
    <col min="12554" max="12554" width="16.6640625" style="2" customWidth="1"/>
    <col min="12555" max="12555" width="17.6640625" style="2" customWidth="1"/>
    <col min="12556" max="12800" width="11.44140625" style="2"/>
    <col min="12801" max="12802" width="11.44140625" style="2" customWidth="1"/>
    <col min="12803" max="12803" width="17.6640625" style="2" customWidth="1"/>
    <col min="12804" max="12804" width="16.6640625" style="2" customWidth="1"/>
    <col min="12805" max="12805" width="11.6640625" style="2" customWidth="1"/>
    <col min="12806" max="12806" width="17.6640625" style="2" customWidth="1"/>
    <col min="12807" max="12807" width="16.6640625" style="2" customWidth="1"/>
    <col min="12808" max="12808" width="12.109375" style="2" customWidth="1"/>
    <col min="12809" max="12809" width="17.6640625" style="2" customWidth="1"/>
    <col min="12810" max="12810" width="16.6640625" style="2" customWidth="1"/>
    <col min="12811" max="12811" width="17.6640625" style="2" customWidth="1"/>
    <col min="12812" max="13056" width="11.44140625" style="2"/>
    <col min="13057" max="13058" width="11.44140625" style="2" customWidth="1"/>
    <col min="13059" max="13059" width="17.6640625" style="2" customWidth="1"/>
    <col min="13060" max="13060" width="16.6640625" style="2" customWidth="1"/>
    <col min="13061" max="13061" width="11.6640625" style="2" customWidth="1"/>
    <col min="13062" max="13062" width="17.6640625" style="2" customWidth="1"/>
    <col min="13063" max="13063" width="16.6640625" style="2" customWidth="1"/>
    <col min="13064" max="13064" width="12.109375" style="2" customWidth="1"/>
    <col min="13065" max="13065" width="17.6640625" style="2" customWidth="1"/>
    <col min="13066" max="13066" width="16.6640625" style="2" customWidth="1"/>
    <col min="13067" max="13067" width="17.6640625" style="2" customWidth="1"/>
    <col min="13068" max="13312" width="11.44140625" style="2"/>
    <col min="13313" max="13314" width="11.44140625" style="2" customWidth="1"/>
    <col min="13315" max="13315" width="17.6640625" style="2" customWidth="1"/>
    <col min="13316" max="13316" width="16.6640625" style="2" customWidth="1"/>
    <col min="13317" max="13317" width="11.6640625" style="2" customWidth="1"/>
    <col min="13318" max="13318" width="17.6640625" style="2" customWidth="1"/>
    <col min="13319" max="13319" width="16.6640625" style="2" customWidth="1"/>
    <col min="13320" max="13320" width="12.109375" style="2" customWidth="1"/>
    <col min="13321" max="13321" width="17.6640625" style="2" customWidth="1"/>
    <col min="13322" max="13322" width="16.6640625" style="2" customWidth="1"/>
    <col min="13323" max="13323" width="17.6640625" style="2" customWidth="1"/>
    <col min="13324" max="13568" width="11.44140625" style="2"/>
    <col min="13569" max="13570" width="11.44140625" style="2" customWidth="1"/>
    <col min="13571" max="13571" width="17.6640625" style="2" customWidth="1"/>
    <col min="13572" max="13572" width="16.6640625" style="2" customWidth="1"/>
    <col min="13573" max="13573" width="11.6640625" style="2" customWidth="1"/>
    <col min="13574" max="13574" width="17.6640625" style="2" customWidth="1"/>
    <col min="13575" max="13575" width="16.6640625" style="2" customWidth="1"/>
    <col min="13576" max="13576" width="12.109375" style="2" customWidth="1"/>
    <col min="13577" max="13577" width="17.6640625" style="2" customWidth="1"/>
    <col min="13578" max="13578" width="16.6640625" style="2" customWidth="1"/>
    <col min="13579" max="13579" width="17.6640625" style="2" customWidth="1"/>
    <col min="13580" max="13824" width="11.44140625" style="2"/>
    <col min="13825" max="13826" width="11.44140625" style="2" customWidth="1"/>
    <col min="13827" max="13827" width="17.6640625" style="2" customWidth="1"/>
    <col min="13828" max="13828" width="16.6640625" style="2" customWidth="1"/>
    <col min="13829" max="13829" width="11.6640625" style="2" customWidth="1"/>
    <col min="13830" max="13830" width="17.6640625" style="2" customWidth="1"/>
    <col min="13831" max="13831" width="16.6640625" style="2" customWidth="1"/>
    <col min="13832" max="13832" width="12.109375" style="2" customWidth="1"/>
    <col min="13833" max="13833" width="17.6640625" style="2" customWidth="1"/>
    <col min="13834" max="13834" width="16.6640625" style="2" customWidth="1"/>
    <col min="13835" max="13835" width="17.6640625" style="2" customWidth="1"/>
    <col min="13836" max="14080" width="11.44140625" style="2"/>
    <col min="14081" max="14082" width="11.44140625" style="2" customWidth="1"/>
    <col min="14083" max="14083" width="17.6640625" style="2" customWidth="1"/>
    <col min="14084" max="14084" width="16.6640625" style="2" customWidth="1"/>
    <col min="14085" max="14085" width="11.6640625" style="2" customWidth="1"/>
    <col min="14086" max="14086" width="17.6640625" style="2" customWidth="1"/>
    <col min="14087" max="14087" width="16.6640625" style="2" customWidth="1"/>
    <col min="14088" max="14088" width="12.109375" style="2" customWidth="1"/>
    <col min="14089" max="14089" width="17.6640625" style="2" customWidth="1"/>
    <col min="14090" max="14090" width="16.6640625" style="2" customWidth="1"/>
    <col min="14091" max="14091" width="17.6640625" style="2" customWidth="1"/>
    <col min="14092" max="14336" width="11.44140625" style="2"/>
    <col min="14337" max="14338" width="11.44140625" style="2" customWidth="1"/>
    <col min="14339" max="14339" width="17.6640625" style="2" customWidth="1"/>
    <col min="14340" max="14340" width="16.6640625" style="2" customWidth="1"/>
    <col min="14341" max="14341" width="11.6640625" style="2" customWidth="1"/>
    <col min="14342" max="14342" width="17.6640625" style="2" customWidth="1"/>
    <col min="14343" max="14343" width="16.6640625" style="2" customWidth="1"/>
    <col min="14344" max="14344" width="12.109375" style="2" customWidth="1"/>
    <col min="14345" max="14345" width="17.6640625" style="2" customWidth="1"/>
    <col min="14346" max="14346" width="16.6640625" style="2" customWidth="1"/>
    <col min="14347" max="14347" width="17.6640625" style="2" customWidth="1"/>
    <col min="14348" max="14592" width="11.44140625" style="2"/>
    <col min="14593" max="14594" width="11.44140625" style="2" customWidth="1"/>
    <col min="14595" max="14595" width="17.6640625" style="2" customWidth="1"/>
    <col min="14596" max="14596" width="16.6640625" style="2" customWidth="1"/>
    <col min="14597" max="14597" width="11.6640625" style="2" customWidth="1"/>
    <col min="14598" max="14598" width="17.6640625" style="2" customWidth="1"/>
    <col min="14599" max="14599" width="16.6640625" style="2" customWidth="1"/>
    <col min="14600" max="14600" width="12.109375" style="2" customWidth="1"/>
    <col min="14601" max="14601" width="17.6640625" style="2" customWidth="1"/>
    <col min="14602" max="14602" width="16.6640625" style="2" customWidth="1"/>
    <col min="14603" max="14603" width="17.6640625" style="2" customWidth="1"/>
    <col min="14604" max="14848" width="11.44140625" style="2"/>
    <col min="14849" max="14850" width="11.44140625" style="2" customWidth="1"/>
    <col min="14851" max="14851" width="17.6640625" style="2" customWidth="1"/>
    <col min="14852" max="14852" width="16.6640625" style="2" customWidth="1"/>
    <col min="14853" max="14853" width="11.6640625" style="2" customWidth="1"/>
    <col min="14854" max="14854" width="17.6640625" style="2" customWidth="1"/>
    <col min="14855" max="14855" width="16.6640625" style="2" customWidth="1"/>
    <col min="14856" max="14856" width="12.109375" style="2" customWidth="1"/>
    <col min="14857" max="14857" width="17.6640625" style="2" customWidth="1"/>
    <col min="14858" max="14858" width="16.6640625" style="2" customWidth="1"/>
    <col min="14859" max="14859" width="17.6640625" style="2" customWidth="1"/>
    <col min="14860" max="15104" width="11.44140625" style="2"/>
    <col min="15105" max="15106" width="11.44140625" style="2" customWidth="1"/>
    <col min="15107" max="15107" width="17.6640625" style="2" customWidth="1"/>
    <col min="15108" max="15108" width="16.6640625" style="2" customWidth="1"/>
    <col min="15109" max="15109" width="11.6640625" style="2" customWidth="1"/>
    <col min="15110" max="15110" width="17.6640625" style="2" customWidth="1"/>
    <col min="15111" max="15111" width="16.6640625" style="2" customWidth="1"/>
    <col min="15112" max="15112" width="12.109375" style="2" customWidth="1"/>
    <col min="15113" max="15113" width="17.6640625" style="2" customWidth="1"/>
    <col min="15114" max="15114" width="16.6640625" style="2" customWidth="1"/>
    <col min="15115" max="15115" width="17.6640625" style="2" customWidth="1"/>
    <col min="15116" max="15360" width="11.44140625" style="2"/>
    <col min="15361" max="15362" width="11.44140625" style="2" customWidth="1"/>
    <col min="15363" max="15363" width="17.6640625" style="2" customWidth="1"/>
    <col min="15364" max="15364" width="16.6640625" style="2" customWidth="1"/>
    <col min="15365" max="15365" width="11.6640625" style="2" customWidth="1"/>
    <col min="15366" max="15366" width="17.6640625" style="2" customWidth="1"/>
    <col min="15367" max="15367" width="16.6640625" style="2" customWidth="1"/>
    <col min="15368" max="15368" width="12.109375" style="2" customWidth="1"/>
    <col min="15369" max="15369" width="17.6640625" style="2" customWidth="1"/>
    <col min="15370" max="15370" width="16.6640625" style="2" customWidth="1"/>
    <col min="15371" max="15371" width="17.6640625" style="2" customWidth="1"/>
    <col min="15372" max="15616" width="11.44140625" style="2"/>
    <col min="15617" max="15618" width="11.44140625" style="2" customWidth="1"/>
    <col min="15619" max="15619" width="17.6640625" style="2" customWidth="1"/>
    <col min="15620" max="15620" width="16.6640625" style="2" customWidth="1"/>
    <col min="15621" max="15621" width="11.6640625" style="2" customWidth="1"/>
    <col min="15622" max="15622" width="17.6640625" style="2" customWidth="1"/>
    <col min="15623" max="15623" width="16.6640625" style="2" customWidth="1"/>
    <col min="15624" max="15624" width="12.109375" style="2" customWidth="1"/>
    <col min="15625" max="15625" width="17.6640625" style="2" customWidth="1"/>
    <col min="15626" max="15626" width="16.6640625" style="2" customWidth="1"/>
    <col min="15627" max="15627" width="17.6640625" style="2" customWidth="1"/>
    <col min="15628" max="15872" width="11.44140625" style="2"/>
    <col min="15873" max="15874" width="11.44140625" style="2" customWidth="1"/>
    <col min="15875" max="15875" width="17.6640625" style="2" customWidth="1"/>
    <col min="15876" max="15876" width="16.6640625" style="2" customWidth="1"/>
    <col min="15877" max="15877" width="11.6640625" style="2" customWidth="1"/>
    <col min="15878" max="15878" width="17.6640625" style="2" customWidth="1"/>
    <col min="15879" max="15879" width="16.6640625" style="2" customWidth="1"/>
    <col min="15880" max="15880" width="12.109375" style="2" customWidth="1"/>
    <col min="15881" max="15881" width="17.6640625" style="2" customWidth="1"/>
    <col min="15882" max="15882" width="16.6640625" style="2" customWidth="1"/>
    <col min="15883" max="15883" width="17.6640625" style="2" customWidth="1"/>
    <col min="15884" max="16128" width="11.44140625" style="2"/>
    <col min="16129" max="16130" width="11.44140625" style="2" customWidth="1"/>
    <col min="16131" max="16131" width="17.6640625" style="2" customWidth="1"/>
    <col min="16132" max="16132" width="16.6640625" style="2" customWidth="1"/>
    <col min="16133" max="16133" width="11.6640625" style="2" customWidth="1"/>
    <col min="16134" max="16134" width="17.6640625" style="2" customWidth="1"/>
    <col min="16135" max="16135" width="16.6640625" style="2" customWidth="1"/>
    <col min="16136" max="16136" width="12.109375" style="2" customWidth="1"/>
    <col min="16137" max="16137" width="17.6640625" style="2" customWidth="1"/>
    <col min="16138" max="16138" width="16.6640625" style="2" customWidth="1"/>
    <col min="16139" max="16139" width="17.6640625" style="2" customWidth="1"/>
    <col min="16140" max="16384" width="11.44140625" style="2"/>
  </cols>
  <sheetData>
    <row r="1" spans="1:11">
      <c r="A1" s="26" t="s">
        <v>880</v>
      </c>
      <c r="B1" s="1"/>
      <c r="J1" s="3" t="s">
        <v>0</v>
      </c>
      <c r="K1" s="84" t="s">
        <v>610</v>
      </c>
    </row>
    <row r="2" spans="1:11" ht="19.5">
      <c r="A2" s="143" t="s">
        <v>611</v>
      </c>
      <c r="B2" s="143"/>
      <c r="C2" s="143"/>
      <c r="D2" s="143"/>
      <c r="E2" s="143"/>
      <c r="F2" s="143"/>
      <c r="G2" s="143"/>
      <c r="H2" s="143"/>
      <c r="I2" s="143"/>
      <c r="J2" s="143"/>
      <c r="K2" s="143"/>
    </row>
    <row r="3" spans="1:11" ht="15.75">
      <c r="F3" s="144"/>
    </row>
    <row r="5" spans="1:11" ht="15.75">
      <c r="A5" s="141" t="s">
        <v>2</v>
      </c>
      <c r="B5" s="572" t="s">
        <v>875</v>
      </c>
      <c r="C5" s="573"/>
      <c r="D5" s="574"/>
      <c r="E5" s="572" t="s">
        <v>881</v>
      </c>
      <c r="F5" s="573"/>
      <c r="G5" s="574"/>
      <c r="H5" s="572" t="s">
        <v>882</v>
      </c>
      <c r="I5" s="573"/>
      <c r="J5" s="574"/>
      <c r="K5" s="6"/>
    </row>
    <row r="6" spans="1:11" ht="96" customHeight="1">
      <c r="A6" s="8"/>
      <c r="B6" s="145" t="s">
        <v>612</v>
      </c>
      <c r="C6" s="164" t="s">
        <v>613</v>
      </c>
      <c r="D6" s="147" t="s">
        <v>614</v>
      </c>
      <c r="E6" s="146" t="s">
        <v>612</v>
      </c>
      <c r="F6" s="147" t="s">
        <v>613</v>
      </c>
      <c r="G6" s="147" t="s">
        <v>614</v>
      </c>
      <c r="H6" s="146" t="s">
        <v>612</v>
      </c>
      <c r="I6" s="147" t="s">
        <v>613</v>
      </c>
      <c r="J6" s="147" t="s">
        <v>614</v>
      </c>
      <c r="K6" s="148" t="s">
        <v>185</v>
      </c>
    </row>
    <row r="7" spans="1:11">
      <c r="A7" s="86"/>
      <c r="B7" s="86"/>
      <c r="C7" s="149"/>
      <c r="D7" s="150"/>
      <c r="E7" s="150"/>
      <c r="F7" s="150"/>
      <c r="G7" s="7"/>
      <c r="H7" s="7"/>
      <c r="I7" s="7"/>
      <c r="J7" s="7"/>
      <c r="K7" s="87"/>
    </row>
    <row r="8" spans="1:11">
      <c r="A8" s="151"/>
      <c r="B8" s="151"/>
      <c r="C8" s="149"/>
      <c r="D8" s="150"/>
      <c r="E8" s="150"/>
      <c r="F8" s="150"/>
      <c r="G8" s="7"/>
      <c r="H8" s="7"/>
      <c r="I8" s="7"/>
      <c r="J8" s="7"/>
      <c r="K8" s="87"/>
    </row>
    <row r="9" spans="1:11">
      <c r="A9" s="201"/>
      <c r="B9" s="216">
        <v>21</v>
      </c>
      <c r="C9" s="216">
        <v>21</v>
      </c>
      <c r="D9" s="76">
        <v>0</v>
      </c>
      <c r="E9" s="216">
        <v>33</v>
      </c>
      <c r="F9" s="216">
        <v>33</v>
      </c>
      <c r="G9" s="216">
        <v>0</v>
      </c>
      <c r="H9" s="216">
        <v>39</v>
      </c>
      <c r="I9" s="216">
        <v>39</v>
      </c>
      <c r="J9" s="76"/>
      <c r="K9" s="87"/>
    </row>
    <row r="10" spans="1:11">
      <c r="A10" s="151"/>
      <c r="B10" s="151"/>
      <c r="C10" s="87"/>
      <c r="D10" s="7"/>
      <c r="E10" s="7"/>
      <c r="F10" s="7"/>
      <c r="G10" s="7"/>
      <c r="H10" s="7"/>
      <c r="I10" s="7"/>
      <c r="J10" s="7"/>
      <c r="K10" s="87"/>
    </row>
    <row r="11" spans="1:11">
      <c r="A11" s="151"/>
      <c r="B11" s="151"/>
      <c r="C11" s="87"/>
      <c r="D11" s="7"/>
      <c r="E11" s="7"/>
      <c r="F11" s="7"/>
      <c r="G11" s="7"/>
      <c r="H11" s="7"/>
      <c r="I11" s="7"/>
      <c r="J11" s="7"/>
      <c r="K11" s="87"/>
    </row>
    <row r="12" spans="1:11">
      <c r="A12" s="151"/>
      <c r="B12" s="151"/>
      <c r="C12" s="87"/>
      <c r="D12" s="7"/>
      <c r="E12" s="7"/>
      <c r="F12" s="7"/>
      <c r="G12" s="7"/>
      <c r="H12" s="7"/>
      <c r="I12" s="7"/>
      <c r="J12" s="7"/>
      <c r="K12" s="87"/>
    </row>
    <row r="13" spans="1:11">
      <c r="A13" s="151"/>
      <c r="B13" s="151"/>
      <c r="C13" s="87"/>
      <c r="D13" s="7"/>
      <c r="E13" s="7"/>
      <c r="F13" s="7"/>
      <c r="G13" s="7"/>
      <c r="H13" s="7"/>
      <c r="I13" s="7"/>
      <c r="J13" s="7"/>
      <c r="K13" s="87"/>
    </row>
    <row r="14" spans="1:11">
      <c r="A14" s="151"/>
      <c r="B14" s="151"/>
      <c r="C14" s="87"/>
      <c r="D14" s="7"/>
      <c r="E14" s="7"/>
      <c r="F14" s="7"/>
      <c r="G14" s="7"/>
      <c r="H14" s="7"/>
      <c r="I14" s="7"/>
      <c r="J14" s="7"/>
      <c r="K14" s="87"/>
    </row>
    <row r="15" spans="1:11">
      <c r="A15" s="151"/>
      <c r="B15" s="151"/>
      <c r="C15" s="87"/>
      <c r="D15" s="7"/>
      <c r="E15" s="7"/>
      <c r="F15" s="7"/>
      <c r="G15" s="7"/>
      <c r="H15" s="7"/>
      <c r="I15" s="7"/>
      <c r="J15" s="7"/>
      <c r="K15" s="87"/>
    </row>
    <row r="16" spans="1:11">
      <c r="A16" s="151"/>
      <c r="B16" s="151"/>
      <c r="C16" s="87"/>
      <c r="D16" s="7"/>
      <c r="E16" s="7"/>
      <c r="F16" s="7"/>
      <c r="G16" s="7"/>
      <c r="H16" s="7"/>
      <c r="I16" s="7"/>
      <c r="J16" s="7"/>
      <c r="K16" s="87"/>
    </row>
    <row r="17" spans="1:11">
      <c r="A17" s="142"/>
      <c r="B17" s="142"/>
      <c r="C17" s="152"/>
      <c r="D17" s="153"/>
      <c r="E17" s="153"/>
      <c r="F17" s="153"/>
      <c r="G17" s="153"/>
      <c r="H17" s="153"/>
      <c r="I17" s="153"/>
      <c r="J17" s="153"/>
      <c r="K17" s="152"/>
    </row>
    <row r="18" spans="1:11">
      <c r="C18" s="78"/>
      <c r="D18" s="78"/>
      <c r="E18" s="78"/>
      <c r="F18" s="78"/>
      <c r="G18" s="78"/>
      <c r="H18" s="78"/>
      <c r="I18" s="78"/>
      <c r="J18" s="78"/>
      <c r="K18" s="78"/>
    </row>
    <row r="20" spans="1:11">
      <c r="G20" s="320"/>
    </row>
    <row r="22" spans="1:11">
      <c r="F22" s="320"/>
      <c r="G22" s="320"/>
    </row>
  </sheetData>
  <mergeCells count="3">
    <mergeCell ref="B5:D5"/>
    <mergeCell ref="E5:G5"/>
    <mergeCell ref="H5:J5"/>
  </mergeCells>
  <pageMargins left="0.75" right="0.75" top="1" bottom="1" header="0.5" footer="0.5"/>
  <pageSetup scale="60" orientation="landscape" r:id="rId1"/>
  <headerFooter alignWithMargins="0"/>
</worksheet>
</file>

<file path=xl/worksheets/sheet5.xml><?xml version="1.0" encoding="utf-8"?>
<worksheet xmlns="http://schemas.openxmlformats.org/spreadsheetml/2006/main" xmlns:r="http://schemas.openxmlformats.org/officeDocument/2006/relationships">
  <sheetPr>
    <tabColor theme="9" tint="-0.249977111117893"/>
    <pageSetUpPr fitToPage="1"/>
  </sheetPr>
  <dimension ref="A1:I35"/>
  <sheetViews>
    <sheetView showOutlineSymbols="0" zoomScale="87" workbookViewId="0">
      <selection activeCell="F33" sqref="F33"/>
    </sheetView>
  </sheetViews>
  <sheetFormatPr defaultColWidth="11.44140625" defaultRowHeight="15"/>
  <cols>
    <col min="1" max="1" width="3.6640625" style="27" customWidth="1"/>
    <col min="2" max="2" width="28.77734375" style="27" customWidth="1"/>
    <col min="3" max="3" width="11.44140625" style="27" customWidth="1"/>
    <col min="4" max="4" width="11.6640625" style="27" customWidth="1"/>
    <col min="5" max="8" width="11.44140625" style="27" customWidth="1"/>
    <col min="9" max="9" width="18.6640625" style="27" customWidth="1"/>
    <col min="10" max="16384" width="11.44140625" style="27"/>
  </cols>
  <sheetData>
    <row r="1" spans="1:9">
      <c r="B1" s="26" t="s">
        <v>880</v>
      </c>
      <c r="H1" s="28" t="s">
        <v>0</v>
      </c>
      <c r="I1" s="29" t="s">
        <v>150</v>
      </c>
    </row>
    <row r="2" spans="1:9" ht="19.5">
      <c r="A2" s="60" t="s">
        <v>151</v>
      </c>
      <c r="B2" s="60"/>
      <c r="C2" s="60"/>
      <c r="D2" s="60"/>
      <c r="E2" s="60"/>
      <c r="F2" s="60"/>
      <c r="G2" s="60"/>
      <c r="H2" s="60"/>
      <c r="I2" s="60"/>
    </row>
    <row r="3" spans="1:9" ht="15.75">
      <c r="B3" s="61" t="s">
        <v>152</v>
      </c>
      <c r="C3" s="37"/>
      <c r="D3" s="37"/>
      <c r="E3" s="37"/>
      <c r="F3" s="37"/>
      <c r="G3" s="37"/>
      <c r="H3" s="37"/>
    </row>
    <row r="5" spans="1:9" ht="31.5">
      <c r="A5" s="62">
        <v>1</v>
      </c>
      <c r="B5" s="63" t="s">
        <v>153</v>
      </c>
      <c r="C5" s="33" t="s">
        <v>3</v>
      </c>
      <c r="D5" s="64"/>
      <c r="E5" s="33" t="s">
        <v>4</v>
      </c>
      <c r="F5" s="65"/>
      <c r="G5" s="33" t="s">
        <v>19</v>
      </c>
      <c r="H5" s="65"/>
      <c r="I5" s="66" t="s">
        <v>154</v>
      </c>
    </row>
    <row r="6" spans="1:9">
      <c r="A6" s="67"/>
      <c r="C6" s="68" t="s">
        <v>155</v>
      </c>
      <c r="D6" s="68" t="s">
        <v>156</v>
      </c>
      <c r="E6" s="68" t="s">
        <v>155</v>
      </c>
      <c r="F6" s="68" t="s">
        <v>156</v>
      </c>
      <c r="G6" s="68" t="s">
        <v>155</v>
      </c>
      <c r="H6" s="68" t="s">
        <v>156</v>
      </c>
      <c r="I6" s="41" t="s">
        <v>157</v>
      </c>
    </row>
    <row r="7" spans="1:9">
      <c r="A7" s="69"/>
      <c r="B7" s="70"/>
      <c r="C7" s="43" t="s">
        <v>158</v>
      </c>
      <c r="D7" s="43" t="s">
        <v>158</v>
      </c>
      <c r="E7" s="43" t="s">
        <v>158</v>
      </c>
      <c r="F7" s="43" t="s">
        <v>158</v>
      </c>
      <c r="G7" s="43" t="s">
        <v>158</v>
      </c>
      <c r="H7" s="43" t="s">
        <v>158</v>
      </c>
      <c r="I7" s="50"/>
    </row>
    <row r="8" spans="1:9" ht="17.25" customHeight="1">
      <c r="A8" s="67" t="s">
        <v>33</v>
      </c>
      <c r="B8" s="58" t="s">
        <v>159</v>
      </c>
      <c r="C8" s="422">
        <v>493</v>
      </c>
      <c r="D8" s="422">
        <v>9124</v>
      </c>
      <c r="E8" s="423">
        <v>1002</v>
      </c>
      <c r="F8" s="423">
        <v>21456</v>
      </c>
      <c r="G8" s="424">
        <v>2762</v>
      </c>
      <c r="H8" s="424">
        <v>67952</v>
      </c>
      <c r="I8" s="45"/>
    </row>
    <row r="9" spans="1:9">
      <c r="A9" s="67"/>
      <c r="C9" s="422"/>
      <c r="D9" s="422"/>
      <c r="E9" s="423"/>
      <c r="F9" s="423"/>
      <c r="G9" s="422"/>
      <c r="H9" s="422"/>
      <c r="I9" s="45"/>
    </row>
    <row r="10" spans="1:9" ht="15.75">
      <c r="A10" s="67" t="s">
        <v>40</v>
      </c>
      <c r="B10" s="77" t="s">
        <v>160</v>
      </c>
      <c r="C10" s="422">
        <v>104163</v>
      </c>
      <c r="D10" s="422">
        <v>2087232</v>
      </c>
      <c r="E10" s="423">
        <v>88793</v>
      </c>
      <c r="F10" s="423">
        <v>2033722</v>
      </c>
      <c r="G10" s="424">
        <v>56782</v>
      </c>
      <c r="H10" s="424">
        <v>1974135</v>
      </c>
      <c r="I10" s="45"/>
    </row>
    <row r="11" spans="1:9">
      <c r="A11" s="67"/>
      <c r="C11" s="45"/>
      <c r="D11" s="45"/>
      <c r="E11" s="45"/>
      <c r="F11" s="45"/>
      <c r="G11" s="45"/>
      <c r="H11" s="45"/>
      <c r="I11" s="45"/>
    </row>
    <row r="12" spans="1:9">
      <c r="A12" s="67" t="s">
        <v>44</v>
      </c>
      <c r="B12" s="27" t="s">
        <v>161</v>
      </c>
      <c r="C12" s="45"/>
      <c r="D12" s="45"/>
      <c r="E12" s="45"/>
      <c r="F12" s="45"/>
      <c r="G12" s="45"/>
      <c r="H12" s="45"/>
      <c r="I12" s="45"/>
    </row>
    <row r="13" spans="1:9">
      <c r="A13" s="67"/>
      <c r="B13" s="27" t="s">
        <v>162</v>
      </c>
      <c r="C13" s="45"/>
      <c r="D13" s="45"/>
      <c r="E13" s="45"/>
      <c r="F13" s="45"/>
      <c r="G13" s="45"/>
      <c r="H13" s="45"/>
      <c r="I13" s="45"/>
    </row>
    <row r="14" spans="1:9">
      <c r="A14" s="67"/>
      <c r="C14" s="45"/>
      <c r="D14" s="45"/>
      <c r="E14" s="45"/>
      <c r="F14" s="45"/>
      <c r="G14" s="45"/>
      <c r="H14" s="45"/>
      <c r="I14" s="71"/>
    </row>
    <row r="15" spans="1:9">
      <c r="A15" s="67"/>
      <c r="B15" s="27" t="s">
        <v>163</v>
      </c>
      <c r="C15" s="45"/>
      <c r="D15" s="45"/>
      <c r="E15" s="45"/>
      <c r="F15" s="45"/>
      <c r="G15" s="45"/>
      <c r="H15" s="45"/>
      <c r="I15" s="71"/>
    </row>
    <row r="16" spans="1:9">
      <c r="A16" s="67"/>
      <c r="C16" s="45"/>
      <c r="D16" s="45"/>
      <c r="E16" s="45"/>
      <c r="F16" s="45"/>
      <c r="G16" s="45"/>
      <c r="H16" s="45"/>
      <c r="I16" s="71"/>
    </row>
    <row r="17" spans="1:9">
      <c r="A17" s="67" t="s">
        <v>48</v>
      </c>
      <c r="B17" s="27" t="s">
        <v>164</v>
      </c>
      <c r="C17" s="45"/>
      <c r="D17" s="45"/>
      <c r="E17" s="45"/>
      <c r="F17" s="45"/>
      <c r="G17" s="45"/>
      <c r="H17" s="45"/>
      <c r="I17" s="71"/>
    </row>
    <row r="18" spans="1:9">
      <c r="A18" s="67"/>
      <c r="B18" s="27" t="s">
        <v>162</v>
      </c>
      <c r="C18" s="45"/>
      <c r="D18" s="45"/>
      <c r="E18" s="45"/>
      <c r="F18" s="45"/>
      <c r="G18" s="45"/>
      <c r="H18" s="45"/>
      <c r="I18" s="71"/>
    </row>
    <row r="19" spans="1:9">
      <c r="A19" s="67"/>
      <c r="C19" s="45"/>
      <c r="D19" s="45"/>
      <c r="E19" s="45"/>
      <c r="F19" s="45"/>
      <c r="G19" s="45"/>
      <c r="H19" s="45"/>
      <c r="I19" s="71"/>
    </row>
    <row r="20" spans="1:9">
      <c r="A20" s="67"/>
      <c r="B20" s="27" t="s">
        <v>163</v>
      </c>
      <c r="C20" s="45"/>
      <c r="D20" s="45"/>
      <c r="E20" s="45"/>
      <c r="F20" s="45"/>
      <c r="G20" s="45"/>
      <c r="H20" s="45"/>
      <c r="I20" s="71"/>
    </row>
    <row r="21" spans="1:9">
      <c r="A21" s="67"/>
      <c r="C21" s="45"/>
      <c r="D21" s="45"/>
      <c r="E21" s="45"/>
      <c r="F21" s="45"/>
      <c r="G21" s="45"/>
      <c r="H21" s="45"/>
      <c r="I21" s="71"/>
    </row>
    <row r="22" spans="1:9">
      <c r="A22" s="67"/>
      <c r="B22" s="27" t="s">
        <v>165</v>
      </c>
      <c r="C22" s="45"/>
      <c r="D22" s="45"/>
      <c r="E22" s="45"/>
      <c r="F22" s="45"/>
      <c r="G22" s="45"/>
      <c r="H22" s="45"/>
      <c r="I22" s="71"/>
    </row>
    <row r="23" spans="1:9">
      <c r="A23" s="69"/>
      <c r="B23" s="70"/>
      <c r="C23" s="51"/>
      <c r="D23" s="51"/>
      <c r="E23" s="51"/>
      <c r="F23" s="51"/>
      <c r="G23" s="51"/>
      <c r="H23" s="51"/>
      <c r="I23" s="50"/>
    </row>
    <row r="24" spans="1:9">
      <c r="A24" s="67"/>
      <c r="C24" s="45"/>
      <c r="D24" s="45"/>
      <c r="E24" s="45"/>
      <c r="F24" s="45"/>
      <c r="G24" s="45"/>
      <c r="H24" s="45"/>
      <c r="I24" s="71"/>
    </row>
    <row r="25" spans="1:9" ht="15.75">
      <c r="A25" s="72">
        <v>2</v>
      </c>
      <c r="B25" s="27" t="s">
        <v>166</v>
      </c>
      <c r="C25" s="45"/>
      <c r="D25" s="45"/>
      <c r="E25" s="45"/>
      <c r="F25" s="45"/>
      <c r="G25" s="45"/>
      <c r="H25" s="45"/>
      <c r="I25" s="71"/>
    </row>
    <row r="26" spans="1:9">
      <c r="A26" s="67"/>
      <c r="C26" s="45"/>
      <c r="D26" s="45"/>
      <c r="E26" s="45"/>
      <c r="F26" s="45"/>
      <c r="G26" s="45"/>
      <c r="H26" s="45"/>
      <c r="I26" s="71"/>
    </row>
    <row r="27" spans="1:9">
      <c r="A27" s="67"/>
      <c r="C27" s="45"/>
      <c r="D27" s="45"/>
      <c r="E27" s="45"/>
      <c r="F27" s="45"/>
      <c r="G27" s="45"/>
      <c r="H27" s="45"/>
      <c r="I27" s="71"/>
    </row>
    <row r="28" spans="1:9">
      <c r="A28" s="73"/>
      <c r="B28" s="52" t="s">
        <v>167</v>
      </c>
      <c r="C28" s="74"/>
      <c r="D28" s="74"/>
      <c r="E28" s="74"/>
      <c r="F28" s="74"/>
      <c r="G28" s="74"/>
      <c r="H28" s="74"/>
      <c r="I28" s="75"/>
    </row>
    <row r="29" spans="1:9">
      <c r="A29" s="67"/>
      <c r="B29" s="27" t="s">
        <v>168</v>
      </c>
      <c r="C29" s="45"/>
      <c r="D29" s="45"/>
      <c r="E29" s="45"/>
      <c r="F29" s="45"/>
      <c r="G29" s="45"/>
      <c r="H29" s="45"/>
      <c r="I29" s="71"/>
    </row>
    <row r="30" spans="1:9">
      <c r="A30" s="67"/>
      <c r="B30" s="27" t="s">
        <v>169</v>
      </c>
      <c r="C30" s="45"/>
      <c r="D30" s="45"/>
      <c r="E30" s="45"/>
      <c r="F30" s="45"/>
      <c r="G30" s="45"/>
      <c r="H30" s="45"/>
      <c r="I30" s="71"/>
    </row>
    <row r="31" spans="1:9">
      <c r="A31" s="67"/>
      <c r="B31" s="27" t="s">
        <v>170</v>
      </c>
      <c r="C31" s="45"/>
      <c r="D31" s="45"/>
      <c r="E31" s="45"/>
      <c r="F31" s="45"/>
      <c r="G31" s="45"/>
      <c r="H31" s="45"/>
      <c r="I31" s="71"/>
    </row>
    <row r="32" spans="1:9">
      <c r="A32" s="67"/>
      <c r="B32" s="27" t="s">
        <v>171</v>
      </c>
      <c r="C32" s="45"/>
      <c r="D32" s="45"/>
      <c r="E32" s="45"/>
      <c r="F32" s="45"/>
      <c r="G32" s="45"/>
      <c r="H32" s="45"/>
      <c r="I32" s="71"/>
    </row>
    <row r="33" spans="1:9">
      <c r="A33" s="67"/>
      <c r="B33" s="27" t="s">
        <v>172</v>
      </c>
      <c r="C33" s="45"/>
      <c r="D33" s="45"/>
      <c r="E33" s="45"/>
      <c r="F33" s="45"/>
      <c r="G33" s="45"/>
      <c r="H33" s="45"/>
      <c r="I33" s="71"/>
    </row>
    <row r="34" spans="1:9">
      <c r="A34" s="67"/>
      <c r="B34" s="27" t="s">
        <v>173</v>
      </c>
      <c r="C34" s="45"/>
      <c r="D34" s="45"/>
      <c r="E34" s="45"/>
      <c r="F34" s="45"/>
      <c r="G34" s="45"/>
      <c r="H34" s="45"/>
      <c r="I34" s="71"/>
    </row>
    <row r="35" spans="1:9">
      <c r="A35" s="69"/>
      <c r="B35" s="70"/>
      <c r="C35" s="51"/>
      <c r="D35" s="51"/>
      <c r="E35" s="51"/>
      <c r="F35" s="51"/>
      <c r="G35" s="51"/>
      <c r="H35" s="51"/>
      <c r="I35" s="50"/>
    </row>
  </sheetData>
  <printOptions horizontalCentered="1"/>
  <pageMargins left="0.5" right="0.5" top="1" bottom="0.75" header="0.5" footer="0.5"/>
  <pageSetup scale="89" orientation="landscape" r:id="rId1"/>
  <headerFooter alignWithMargins="0"/>
</worksheet>
</file>

<file path=xl/worksheets/sheet6.xml><?xml version="1.0" encoding="utf-8"?>
<worksheet xmlns="http://schemas.openxmlformats.org/spreadsheetml/2006/main" xmlns:r="http://schemas.openxmlformats.org/officeDocument/2006/relationships">
  <sheetPr>
    <tabColor theme="9" tint="-0.249977111117893"/>
    <pageSetUpPr fitToPage="1"/>
  </sheetPr>
  <dimension ref="A1:H16"/>
  <sheetViews>
    <sheetView showOutlineSymbols="0" zoomScale="87" workbookViewId="0">
      <selection activeCell="G27" sqref="G27"/>
    </sheetView>
  </sheetViews>
  <sheetFormatPr defaultColWidth="11.44140625" defaultRowHeight="15"/>
  <cols>
    <col min="1" max="1" width="3.6640625" style="2" customWidth="1"/>
    <col min="2" max="2" width="21.6640625" style="2" customWidth="1"/>
    <col min="3" max="3" width="16.6640625" style="2" customWidth="1"/>
    <col min="4" max="4" width="10.6640625" style="2" hidden="1" customWidth="1"/>
    <col min="5" max="5" width="23.33203125" style="2" customWidth="1"/>
    <col min="6" max="6" width="18.6640625" style="2" customWidth="1"/>
    <col min="7" max="7" width="29.33203125" style="2" customWidth="1"/>
    <col min="8" max="8" width="39" style="2" customWidth="1"/>
    <col min="9" max="16384" width="11.44140625" style="2"/>
  </cols>
  <sheetData>
    <row r="1" spans="1:8">
      <c r="A1" s="78"/>
      <c r="B1" s="79" t="s">
        <v>880</v>
      </c>
      <c r="C1" s="78"/>
      <c r="D1" s="78"/>
      <c r="E1" s="78"/>
      <c r="F1" s="78"/>
      <c r="G1" s="80"/>
      <c r="H1" s="81" t="s">
        <v>175</v>
      </c>
    </row>
    <row r="2" spans="1:8" ht="19.5">
      <c r="A2" s="575" t="s">
        <v>18</v>
      </c>
      <c r="B2" s="575"/>
      <c r="C2" s="575"/>
      <c r="D2" s="575"/>
      <c r="E2" s="575"/>
      <c r="F2" s="575"/>
      <c r="G2" s="575"/>
      <c r="H2" s="575"/>
    </row>
    <row r="3" spans="1:8">
      <c r="A3" s="8"/>
      <c r="B3" s="8"/>
      <c r="C3" s="8"/>
      <c r="D3" s="8"/>
      <c r="E3" s="8"/>
      <c r="F3" s="8"/>
      <c r="G3" s="8"/>
      <c r="H3" s="8"/>
    </row>
    <row r="4" spans="1:8" ht="47.25">
      <c r="A4" s="8"/>
      <c r="B4" s="9" t="s">
        <v>2</v>
      </c>
      <c r="C4" s="10" t="s">
        <v>3</v>
      </c>
      <c r="D4" s="11"/>
      <c r="E4" s="10" t="s">
        <v>4</v>
      </c>
      <c r="F4" s="10" t="s">
        <v>19</v>
      </c>
      <c r="G4" s="10" t="s">
        <v>20</v>
      </c>
      <c r="H4" s="10" t="s">
        <v>21</v>
      </c>
    </row>
    <row r="5" spans="1:8">
      <c r="A5" s="8"/>
      <c r="B5" s="8"/>
      <c r="C5" s="8"/>
      <c r="D5" s="8"/>
      <c r="E5" s="8"/>
      <c r="F5" s="8"/>
      <c r="G5" s="8"/>
      <c r="H5" s="8"/>
    </row>
    <row r="6" spans="1:8" ht="15.75">
      <c r="A6" s="8"/>
      <c r="B6" s="12" t="s">
        <v>1</v>
      </c>
      <c r="C6" s="8"/>
      <c r="D6" s="8"/>
      <c r="E6" s="8"/>
      <c r="F6" s="8"/>
      <c r="G6" s="8"/>
      <c r="H6" s="8"/>
    </row>
    <row r="7" spans="1:8">
      <c r="A7" s="8"/>
      <c r="B7" s="8"/>
      <c r="C7" s="8"/>
      <c r="D7" s="8"/>
      <c r="E7" s="8"/>
      <c r="F7" s="8"/>
      <c r="G7" s="8"/>
      <c r="H7" s="8"/>
    </row>
    <row r="8" spans="1:8" ht="78.75">
      <c r="A8" s="8">
        <v>1</v>
      </c>
      <c r="B8" s="8" t="s">
        <v>22</v>
      </c>
      <c r="C8" s="576"/>
      <c r="D8" s="576"/>
      <c r="E8" s="576">
        <v>4</v>
      </c>
      <c r="F8" s="576">
        <v>12</v>
      </c>
      <c r="G8" s="578" t="s">
        <v>885</v>
      </c>
      <c r="H8" s="402" t="s">
        <v>886</v>
      </c>
    </row>
    <row r="9" spans="1:8" ht="31.5">
      <c r="A9" s="8"/>
      <c r="B9" s="8"/>
      <c r="C9" s="577"/>
      <c r="D9" s="577"/>
      <c r="E9" s="577"/>
      <c r="F9" s="577"/>
      <c r="G9" s="579"/>
      <c r="H9" s="403" t="s">
        <v>887</v>
      </c>
    </row>
    <row r="10" spans="1:8">
      <c r="A10" s="8"/>
      <c r="B10" s="8"/>
      <c r="C10" s="404"/>
      <c r="D10" s="404"/>
      <c r="E10" s="404"/>
      <c r="F10" s="404"/>
      <c r="G10" s="404"/>
      <c r="H10" s="404"/>
    </row>
    <row r="11" spans="1:8">
      <c r="A11" s="8"/>
      <c r="B11" s="8"/>
      <c r="C11" s="404"/>
      <c r="D11" s="404"/>
      <c r="E11" s="404"/>
      <c r="F11" s="404"/>
      <c r="G11" s="404"/>
      <c r="H11" s="404"/>
    </row>
    <row r="12" spans="1:8">
      <c r="A12" s="8">
        <v>2</v>
      </c>
      <c r="B12" s="8" t="s">
        <v>23</v>
      </c>
      <c r="C12" s="404">
        <v>727</v>
      </c>
      <c r="D12" s="404"/>
      <c r="E12" s="406">
        <v>575</v>
      </c>
      <c r="F12" s="404">
        <v>846</v>
      </c>
      <c r="G12" s="404"/>
      <c r="H12" s="404"/>
    </row>
    <row r="13" spans="1:8">
      <c r="A13" s="8"/>
      <c r="B13" s="8"/>
      <c r="C13" s="404"/>
      <c r="D13" s="404"/>
      <c r="E13" s="404"/>
      <c r="F13" s="404"/>
      <c r="G13" s="404"/>
      <c r="H13" s="404"/>
    </row>
    <row r="14" spans="1:8">
      <c r="A14" s="8"/>
      <c r="B14" s="8"/>
      <c r="C14" s="8"/>
      <c r="D14" s="8"/>
      <c r="E14" s="8"/>
      <c r="F14" s="8"/>
      <c r="G14" s="8"/>
      <c r="H14" s="8"/>
    </row>
    <row r="15" spans="1:8">
      <c r="A15" s="8"/>
      <c r="B15" s="8"/>
      <c r="C15" s="8"/>
      <c r="D15" s="8"/>
      <c r="E15" s="8"/>
      <c r="F15" s="8"/>
      <c r="G15" s="8"/>
      <c r="H15" s="8"/>
    </row>
    <row r="16" spans="1:8">
      <c r="A16" s="8"/>
      <c r="B16" s="8"/>
      <c r="C16" s="8"/>
      <c r="D16" s="8"/>
      <c r="E16" s="8"/>
      <c r="F16" s="8"/>
      <c r="G16" s="8"/>
      <c r="H16" s="8"/>
    </row>
  </sheetData>
  <mergeCells count="6">
    <mergeCell ref="A2:H2"/>
    <mergeCell ref="C8:C9"/>
    <mergeCell ref="D8:D9"/>
    <mergeCell ref="E8:E9"/>
    <mergeCell ref="F8:F9"/>
    <mergeCell ref="G8:G9"/>
  </mergeCells>
  <printOptions horizontalCentered="1"/>
  <pageMargins left="0.5" right="0.5" top="1" bottom="0.75" header="0.5" footer="0.5"/>
  <pageSetup scale="70" orientation="landscape" r:id="rId1"/>
  <headerFooter alignWithMargins="0"/>
</worksheet>
</file>

<file path=xl/worksheets/sheet7.xml><?xml version="1.0" encoding="utf-8"?>
<worksheet xmlns="http://schemas.openxmlformats.org/spreadsheetml/2006/main" xmlns:r="http://schemas.openxmlformats.org/officeDocument/2006/relationships">
  <sheetPr>
    <tabColor theme="9" tint="-0.249977111117893"/>
    <pageSetUpPr fitToPage="1"/>
  </sheetPr>
  <dimension ref="A1:O19"/>
  <sheetViews>
    <sheetView showOutlineSymbols="0" zoomScale="87" workbookViewId="0">
      <selection activeCell="M19" sqref="M19"/>
    </sheetView>
  </sheetViews>
  <sheetFormatPr defaultColWidth="11.44140625" defaultRowHeight="15"/>
  <cols>
    <col min="1" max="1" width="11.44140625" style="94" customWidth="1"/>
    <col min="2" max="14" width="10.77734375" style="94" customWidth="1"/>
    <col min="15" max="16384" width="11.44140625" style="94"/>
  </cols>
  <sheetData>
    <row r="1" spans="1:15">
      <c r="A1" s="79" t="s">
        <v>880</v>
      </c>
      <c r="B1" s="90"/>
      <c r="C1" s="90"/>
      <c r="D1" s="90"/>
      <c r="E1" s="91"/>
      <c r="F1" s="91"/>
      <c r="G1" s="90"/>
      <c r="H1" s="90"/>
      <c r="I1" s="90"/>
      <c r="J1" s="90"/>
      <c r="K1" s="90"/>
      <c r="L1" s="90"/>
      <c r="M1" s="92" t="s">
        <v>0</v>
      </c>
      <c r="N1" s="93" t="s">
        <v>186</v>
      </c>
    </row>
    <row r="2" spans="1:15" ht="18">
      <c r="A2" s="95" t="s">
        <v>187</v>
      </c>
      <c r="B2" s="95"/>
      <c r="C2" s="95"/>
      <c r="D2" s="95"/>
      <c r="E2" s="95"/>
      <c r="F2" s="95"/>
      <c r="G2" s="95"/>
      <c r="H2" s="95"/>
      <c r="I2" s="95"/>
      <c r="J2" s="95"/>
      <c r="K2" s="95"/>
      <c r="L2" s="95"/>
      <c r="M2" s="95"/>
      <c r="N2" s="95"/>
    </row>
    <row r="3" spans="1:15">
      <c r="A3" s="96"/>
      <c r="B3" s="96"/>
      <c r="C3" s="96"/>
      <c r="D3" s="96"/>
      <c r="E3" s="96"/>
      <c r="F3" s="96"/>
      <c r="G3" s="96"/>
      <c r="H3" s="96"/>
      <c r="I3" s="96"/>
      <c r="J3" s="96"/>
      <c r="K3" s="96"/>
      <c r="L3" s="96"/>
      <c r="M3" s="96"/>
      <c r="N3" s="96"/>
    </row>
    <row r="4" spans="1:15">
      <c r="A4" s="96"/>
      <c r="B4" s="96"/>
      <c r="C4" s="96"/>
      <c r="D4" s="96"/>
      <c r="E4" s="96"/>
      <c r="F4" s="96"/>
      <c r="G4" s="96"/>
      <c r="H4" s="96"/>
      <c r="I4" s="96"/>
      <c r="J4" s="96"/>
      <c r="K4" s="96"/>
      <c r="L4" s="96"/>
      <c r="M4" s="96"/>
      <c r="N4" s="96"/>
    </row>
    <row r="5" spans="1:15" s="99" customFormat="1" ht="66" customHeight="1">
      <c r="A5" s="97" t="s">
        <v>2</v>
      </c>
      <c r="B5" s="580" t="s">
        <v>188</v>
      </c>
      <c r="C5" s="580"/>
      <c r="D5" s="580"/>
      <c r="E5" s="580"/>
      <c r="F5" s="580"/>
      <c r="G5" s="580"/>
      <c r="H5" s="580" t="s">
        <v>5</v>
      </c>
      <c r="I5" s="580"/>
      <c r="J5" s="580"/>
      <c r="K5" s="580"/>
      <c r="L5" s="580"/>
      <c r="M5" s="580"/>
      <c r="N5" s="98" t="s">
        <v>189</v>
      </c>
    </row>
    <row r="6" spans="1:15" s="99" customFormat="1" ht="97.5" customHeight="1">
      <c r="A6" s="97"/>
      <c r="B6" s="100" t="s">
        <v>190</v>
      </c>
      <c r="C6" s="100" t="s">
        <v>191</v>
      </c>
      <c r="D6" s="100" t="s">
        <v>192</v>
      </c>
      <c r="E6" s="100" t="s">
        <v>193</v>
      </c>
      <c r="F6" s="100" t="s">
        <v>194</v>
      </c>
      <c r="G6" s="100" t="s">
        <v>195</v>
      </c>
      <c r="H6" s="100" t="s">
        <v>190</v>
      </c>
      <c r="I6" s="100" t="s">
        <v>191</v>
      </c>
      <c r="J6" s="100" t="s">
        <v>192</v>
      </c>
      <c r="K6" s="100" t="s">
        <v>193</v>
      </c>
      <c r="L6" s="100" t="s">
        <v>194</v>
      </c>
      <c r="M6" s="100" t="s">
        <v>195</v>
      </c>
      <c r="N6" s="100" t="s">
        <v>196</v>
      </c>
      <c r="O6" s="101"/>
    </row>
    <row r="7" spans="1:15" ht="21" customHeight="1">
      <c r="A7" s="96" t="s">
        <v>197</v>
      </c>
      <c r="B7" s="213">
        <v>2290457</v>
      </c>
      <c r="C7" s="339">
        <v>1894797.55</v>
      </c>
      <c r="D7" s="213">
        <v>46487</v>
      </c>
      <c r="E7" s="339">
        <v>1941284.55</v>
      </c>
      <c r="F7" s="339">
        <v>0</v>
      </c>
      <c r="G7" s="213">
        <v>116384</v>
      </c>
      <c r="H7" s="213"/>
      <c r="I7" s="339">
        <v>2292496</v>
      </c>
      <c r="J7" s="339">
        <f>+I7-K7</f>
        <v>2240971</v>
      </c>
      <c r="K7" s="339">
        <v>51525</v>
      </c>
      <c r="L7" s="339">
        <v>0</v>
      </c>
      <c r="M7" s="213">
        <v>794350</v>
      </c>
      <c r="N7" s="96"/>
    </row>
    <row r="8" spans="1:15" ht="21" customHeight="1">
      <c r="A8" s="96" t="s">
        <v>198</v>
      </c>
      <c r="B8" s="213">
        <v>2298578</v>
      </c>
      <c r="C8" s="339">
        <v>1901258.05</v>
      </c>
      <c r="D8" s="213">
        <v>46866</v>
      </c>
      <c r="E8" s="339">
        <v>1948124.05</v>
      </c>
      <c r="F8" s="339">
        <v>0</v>
      </c>
      <c r="G8" s="213">
        <v>724801</v>
      </c>
      <c r="H8" s="213"/>
      <c r="I8" s="339">
        <v>2297714</v>
      </c>
      <c r="J8" s="339">
        <f t="shared" ref="J8:J12" si="0">+I8-K8</f>
        <v>2245988</v>
      </c>
      <c r="K8" s="339">
        <v>51726</v>
      </c>
      <c r="L8" s="339">
        <v>0</v>
      </c>
      <c r="M8" s="213">
        <v>329965</v>
      </c>
      <c r="N8" s="96"/>
    </row>
    <row r="9" spans="1:15" ht="21" customHeight="1">
      <c r="A9" s="96" t="s">
        <v>199</v>
      </c>
      <c r="B9" s="213">
        <v>2306499</v>
      </c>
      <c r="C9" s="339">
        <v>1907638.8999999997</v>
      </c>
      <c r="D9" s="213">
        <v>47405</v>
      </c>
      <c r="E9" s="339">
        <v>1955043.8999999997</v>
      </c>
      <c r="F9" s="339">
        <v>0</v>
      </c>
      <c r="G9" s="213">
        <v>705265</v>
      </c>
      <c r="H9" s="213"/>
      <c r="I9" s="339">
        <v>2300785</v>
      </c>
      <c r="J9" s="339">
        <f t="shared" si="0"/>
        <v>2249304</v>
      </c>
      <c r="K9" s="339">
        <v>51481</v>
      </c>
      <c r="L9" s="339">
        <v>0</v>
      </c>
      <c r="M9" s="213">
        <v>830217</v>
      </c>
      <c r="N9" s="96"/>
    </row>
    <row r="10" spans="1:15" ht="21" customHeight="1">
      <c r="A10" s="96" t="s">
        <v>200</v>
      </c>
      <c r="B10" s="213">
        <v>2314817</v>
      </c>
      <c r="C10" s="339">
        <v>1914215.1000000003</v>
      </c>
      <c r="D10" s="213">
        <v>47706</v>
      </c>
      <c r="E10" s="339">
        <v>1961921.1000000003</v>
      </c>
      <c r="F10" s="339">
        <v>0</v>
      </c>
      <c r="G10" s="213">
        <v>504011</v>
      </c>
      <c r="H10" s="213"/>
      <c r="I10" s="339">
        <v>2303418</v>
      </c>
      <c r="J10" s="339">
        <f t="shared" si="0"/>
        <v>2250970</v>
      </c>
      <c r="K10" s="339">
        <v>52448</v>
      </c>
      <c r="L10" s="339">
        <v>0</v>
      </c>
      <c r="M10" s="213">
        <v>806481</v>
      </c>
      <c r="N10" s="96"/>
    </row>
    <row r="11" spans="1:15" ht="21" customHeight="1">
      <c r="A11" s="96" t="s">
        <v>201</v>
      </c>
      <c r="B11" s="213">
        <v>2318739</v>
      </c>
      <c r="C11" s="339">
        <v>1917051.7000000002</v>
      </c>
      <c r="D11" s="213">
        <v>48182</v>
      </c>
      <c r="E11" s="339">
        <v>1965233.7000000002</v>
      </c>
      <c r="F11" s="339">
        <v>0</v>
      </c>
      <c r="G11" s="213">
        <v>698393</v>
      </c>
      <c r="H11" s="213"/>
      <c r="I11" s="339">
        <v>2303937</v>
      </c>
      <c r="J11" s="339">
        <f t="shared" si="0"/>
        <v>2250405</v>
      </c>
      <c r="K11" s="339">
        <v>53532</v>
      </c>
      <c r="L11" s="339">
        <v>0</v>
      </c>
      <c r="M11" s="213">
        <v>517632</v>
      </c>
      <c r="N11" s="96"/>
    </row>
    <row r="12" spans="1:15" ht="21" customHeight="1">
      <c r="A12" s="96" t="s">
        <v>202</v>
      </c>
      <c r="B12" s="96">
        <v>2324309</v>
      </c>
      <c r="C12" s="339">
        <v>1921411.45</v>
      </c>
      <c r="D12" s="96">
        <v>48652</v>
      </c>
      <c r="E12" s="380">
        <v>1970063.45</v>
      </c>
      <c r="F12" s="339">
        <v>0</v>
      </c>
      <c r="G12" s="96">
        <v>812178</v>
      </c>
      <c r="H12" s="96"/>
      <c r="I12" s="339">
        <v>2313896</v>
      </c>
      <c r="J12" s="339">
        <f t="shared" si="0"/>
        <v>2259876</v>
      </c>
      <c r="K12" s="380">
        <v>54020</v>
      </c>
      <c r="L12" s="339">
        <v>0</v>
      </c>
      <c r="M12" s="96">
        <v>517426</v>
      </c>
      <c r="N12" s="96"/>
    </row>
    <row r="13" spans="1:15" ht="21" customHeight="1">
      <c r="A13" s="96" t="s">
        <v>203</v>
      </c>
      <c r="B13" s="213">
        <v>2326616</v>
      </c>
      <c r="C13" s="339">
        <v>2277478</v>
      </c>
      <c r="D13" s="213">
        <v>49138</v>
      </c>
      <c r="E13" s="339">
        <f>+C13+D13</f>
        <v>2326616</v>
      </c>
      <c r="F13" s="339">
        <v>0</v>
      </c>
      <c r="G13" s="213">
        <v>743356</v>
      </c>
      <c r="H13" s="213"/>
      <c r="I13" s="213"/>
      <c r="J13" s="213"/>
      <c r="K13" s="213"/>
      <c r="L13" s="213"/>
      <c r="M13" s="213"/>
      <c r="N13" s="96"/>
    </row>
    <row r="14" spans="1:15" ht="21" customHeight="1">
      <c r="A14" s="96" t="s">
        <v>204</v>
      </c>
      <c r="B14" s="213">
        <v>2323493</v>
      </c>
      <c r="C14" s="339">
        <v>2273872</v>
      </c>
      <c r="D14" s="213">
        <v>49621</v>
      </c>
      <c r="E14" s="339">
        <f>+C14+D14</f>
        <v>2323493</v>
      </c>
      <c r="F14" s="339">
        <v>0</v>
      </c>
      <c r="G14" s="213">
        <v>829167</v>
      </c>
      <c r="H14" s="213"/>
      <c r="I14" s="213"/>
      <c r="J14" s="213"/>
      <c r="K14" s="213"/>
      <c r="L14" s="213"/>
      <c r="M14" s="213"/>
      <c r="N14" s="96"/>
    </row>
    <row r="15" spans="1:15" ht="21" customHeight="1">
      <c r="A15" s="96" t="s">
        <v>205</v>
      </c>
      <c r="B15" s="213">
        <v>2329211</v>
      </c>
      <c r="C15" s="339">
        <v>2279278</v>
      </c>
      <c r="D15" s="213">
        <v>49933</v>
      </c>
      <c r="E15" s="339">
        <f>+C15+D15</f>
        <v>2329211</v>
      </c>
      <c r="F15" s="339">
        <v>0</v>
      </c>
      <c r="G15" s="213">
        <v>802179</v>
      </c>
      <c r="H15" s="213"/>
      <c r="I15" s="213"/>
      <c r="J15" s="213"/>
      <c r="K15" s="213"/>
      <c r="L15" s="213"/>
      <c r="M15" s="213"/>
      <c r="N15" s="96"/>
    </row>
    <row r="16" spans="1:15" ht="21" customHeight="1">
      <c r="A16" s="96" t="s">
        <v>206</v>
      </c>
      <c r="B16" s="340">
        <v>2334583</v>
      </c>
      <c r="C16" s="339">
        <v>2284159</v>
      </c>
      <c r="D16" s="213">
        <v>50424</v>
      </c>
      <c r="E16" s="339">
        <f t="shared" ref="E16:E18" si="1">+C16+D16</f>
        <v>2334583</v>
      </c>
      <c r="F16" s="339">
        <v>0</v>
      </c>
      <c r="G16" s="213">
        <v>899233</v>
      </c>
      <c r="H16" s="213"/>
      <c r="I16" s="213"/>
      <c r="J16" s="213"/>
      <c r="K16" s="213"/>
      <c r="L16" s="213"/>
      <c r="M16" s="213"/>
      <c r="N16" s="96"/>
    </row>
    <row r="17" spans="1:14" ht="21" customHeight="1">
      <c r="A17" s="96" t="s">
        <v>207</v>
      </c>
      <c r="B17" s="213">
        <v>2339207</v>
      </c>
      <c r="C17" s="339">
        <v>2288094</v>
      </c>
      <c r="D17" s="213">
        <v>51113</v>
      </c>
      <c r="E17" s="339">
        <f t="shared" si="1"/>
        <v>2339207</v>
      </c>
      <c r="F17" s="339">
        <v>0</v>
      </c>
      <c r="G17" s="213">
        <v>893464</v>
      </c>
      <c r="H17" s="213"/>
      <c r="I17" s="213"/>
      <c r="J17" s="213"/>
      <c r="K17" s="213"/>
      <c r="L17" s="213"/>
      <c r="M17" s="213"/>
      <c r="N17" s="96"/>
    </row>
    <row r="18" spans="1:14" ht="21" customHeight="1">
      <c r="A18" s="96" t="s">
        <v>208</v>
      </c>
      <c r="B18" s="213">
        <v>2340212</v>
      </c>
      <c r="C18" s="339">
        <v>2288569</v>
      </c>
      <c r="D18" s="213">
        <v>51643</v>
      </c>
      <c r="E18" s="339">
        <f t="shared" si="1"/>
        <v>2340212</v>
      </c>
      <c r="F18" s="339">
        <v>0</v>
      </c>
      <c r="G18" s="213">
        <v>1139741</v>
      </c>
      <c r="H18" s="213"/>
      <c r="I18" s="213"/>
      <c r="J18" s="213"/>
      <c r="K18" s="213"/>
      <c r="L18" s="213"/>
      <c r="M18" s="213"/>
      <c r="N18" s="96"/>
    </row>
    <row r="19" spans="1:14" ht="21" customHeight="1">
      <c r="A19" s="96" t="s">
        <v>209</v>
      </c>
      <c r="B19" s="97">
        <f t="shared" ref="B19:G19" si="2">ROUND(SUM(B7:B18)/12,0)</f>
        <v>2320560</v>
      </c>
      <c r="C19" s="97">
        <f t="shared" si="2"/>
        <v>2095652</v>
      </c>
      <c r="D19" s="97">
        <f t="shared" si="2"/>
        <v>48931</v>
      </c>
      <c r="E19" s="97">
        <f t="shared" si="2"/>
        <v>2144583</v>
      </c>
      <c r="F19" s="97">
        <f t="shared" si="2"/>
        <v>0</v>
      </c>
      <c r="G19" s="97">
        <f t="shared" si="2"/>
        <v>739014</v>
      </c>
      <c r="H19" s="97">
        <f>ROUND(SUM(H7:H18)/6,0)</f>
        <v>0</v>
      </c>
      <c r="I19" s="97">
        <f t="shared" ref="I19:M19" si="3">ROUND(SUM(I7:I18)/6,0)</f>
        <v>2302041</v>
      </c>
      <c r="J19" s="97">
        <f t="shared" si="3"/>
        <v>2249586</v>
      </c>
      <c r="K19" s="97">
        <f t="shared" si="3"/>
        <v>52455</v>
      </c>
      <c r="L19" s="97">
        <f t="shared" si="3"/>
        <v>0</v>
      </c>
      <c r="M19" s="97">
        <f t="shared" si="3"/>
        <v>632679</v>
      </c>
      <c r="N19" s="96"/>
    </row>
  </sheetData>
  <mergeCells count="2">
    <mergeCell ref="B5:G5"/>
    <mergeCell ref="H5:M5"/>
  </mergeCells>
  <printOptions horizontalCentered="1"/>
  <pageMargins left="0.5" right="0.5" top="1" bottom="0.75" header="0.5" footer="0.5"/>
  <pageSetup scale="70" orientation="landscape" r:id="rId1"/>
  <headerFooter alignWithMargins="0"/>
</worksheet>
</file>

<file path=xl/worksheets/sheet8.xml><?xml version="1.0" encoding="utf-8"?>
<worksheet xmlns="http://schemas.openxmlformats.org/spreadsheetml/2006/main" xmlns:r="http://schemas.openxmlformats.org/officeDocument/2006/relationships">
  <sheetPr>
    <tabColor theme="9" tint="-0.249977111117893"/>
  </sheetPr>
  <dimension ref="A1:Y3132"/>
  <sheetViews>
    <sheetView view="pageBreakPreview" zoomScale="74" zoomScaleNormal="100" zoomScaleSheetLayoutView="74" workbookViewId="0">
      <pane xSplit="3" ySplit="1" topLeftCell="D369" activePane="bottomRight" state="frozen"/>
      <selection activeCell="B32" sqref="B32"/>
      <selection pane="topRight" activeCell="B32" sqref="B32"/>
      <selection pane="bottomLeft" activeCell="B32" sqref="B32"/>
      <selection pane="bottomRight" activeCell="C391" sqref="C391"/>
    </sheetView>
  </sheetViews>
  <sheetFormatPr defaultColWidth="7.44140625" defaultRowHeight="15"/>
  <cols>
    <col min="1" max="1" width="5.88671875" style="427" customWidth="1"/>
    <col min="2" max="2" width="9.88671875" style="427" hidden="1" customWidth="1"/>
    <col min="3" max="3" width="31.88671875" style="454" customWidth="1"/>
    <col min="4" max="4" width="6" style="427" bestFit="1" customWidth="1"/>
    <col min="5" max="5" width="6.77734375" style="427" customWidth="1"/>
    <col min="6" max="6" width="7.77734375" style="427" customWidth="1"/>
    <col min="7" max="10" width="7.5546875" style="427" customWidth="1"/>
    <col min="11" max="11" width="7.5546875" style="427" bestFit="1" customWidth="1"/>
    <col min="12" max="14" width="8" style="427" bestFit="1" customWidth="1"/>
    <col min="15" max="16" width="7.5546875" style="427" bestFit="1" customWidth="1"/>
    <col min="17" max="17" width="7.88671875" style="456" customWidth="1"/>
    <col min="18" max="18" width="9.5546875" style="427" customWidth="1"/>
    <col min="19" max="19" width="7.6640625" style="427" customWidth="1"/>
    <col min="20" max="20" width="7.33203125" style="427" customWidth="1"/>
    <col min="21" max="21" width="6.44140625" style="427" customWidth="1"/>
    <col min="22" max="22" width="8.44140625" style="427" customWidth="1"/>
    <col min="23" max="23" width="6.77734375" style="427" customWidth="1"/>
    <col min="24" max="24" width="6.77734375" style="427" bestFit="1" customWidth="1"/>
    <col min="25" max="16384" width="7.44140625" style="427"/>
  </cols>
  <sheetData>
    <row r="1" spans="1:25" ht="26.25">
      <c r="A1" s="537" t="s">
        <v>210</v>
      </c>
      <c r="B1" s="314"/>
      <c r="C1" s="103" t="s">
        <v>211</v>
      </c>
      <c r="D1" s="316" t="s">
        <v>212</v>
      </c>
      <c r="E1" s="581" t="s">
        <v>213</v>
      </c>
      <c r="F1" s="581"/>
      <c r="G1" s="581"/>
      <c r="H1" s="581"/>
      <c r="I1" s="581"/>
      <c r="J1" s="581"/>
      <c r="K1" s="581"/>
      <c r="L1" s="581"/>
      <c r="M1" s="581"/>
      <c r="N1" s="581"/>
      <c r="O1" s="581"/>
      <c r="P1" s="581"/>
      <c r="Q1" s="341" t="s">
        <v>214</v>
      </c>
      <c r="R1" s="582" t="s">
        <v>213</v>
      </c>
      <c r="S1" s="582"/>
      <c r="T1" s="582"/>
      <c r="U1" s="582"/>
      <c r="V1" s="582"/>
      <c r="W1" s="582"/>
      <c r="X1" s="104" t="s">
        <v>214</v>
      </c>
    </row>
    <row r="2" spans="1:25" s="429" customFormat="1">
      <c r="A2" s="314"/>
      <c r="B2" s="314"/>
      <c r="C2" s="103"/>
      <c r="D2" s="317" t="s">
        <v>215</v>
      </c>
      <c r="E2" s="409"/>
      <c r="F2" s="409"/>
      <c r="G2" s="409"/>
      <c r="H2" s="409"/>
      <c r="I2" s="409"/>
      <c r="J2" s="409"/>
      <c r="K2" s="409"/>
      <c r="L2" s="409"/>
      <c r="M2" s="409"/>
      <c r="N2" s="409"/>
      <c r="O2" s="409"/>
      <c r="P2" s="409"/>
      <c r="Q2" s="342" t="s">
        <v>216</v>
      </c>
      <c r="R2" s="428"/>
      <c r="S2" s="428"/>
      <c r="T2" s="428"/>
      <c r="U2" s="428"/>
      <c r="V2" s="428"/>
      <c r="W2" s="428"/>
      <c r="X2" s="103" t="s">
        <v>216</v>
      </c>
    </row>
    <row r="3" spans="1:25" s="429" customFormat="1">
      <c r="A3" s="314"/>
      <c r="B3" s="314"/>
      <c r="C3" s="103"/>
      <c r="D3" s="317" t="s">
        <v>217</v>
      </c>
      <c r="E3" s="409">
        <v>43922</v>
      </c>
      <c r="F3" s="409">
        <v>43952</v>
      </c>
      <c r="G3" s="409">
        <v>43983</v>
      </c>
      <c r="H3" s="409">
        <v>44013</v>
      </c>
      <c r="I3" s="409">
        <v>44044</v>
      </c>
      <c r="J3" s="409">
        <v>44075</v>
      </c>
      <c r="K3" s="409">
        <v>44105</v>
      </c>
      <c r="L3" s="409">
        <v>44136</v>
      </c>
      <c r="M3" s="409">
        <v>44166</v>
      </c>
      <c r="N3" s="409">
        <v>44197</v>
      </c>
      <c r="O3" s="409">
        <v>44228</v>
      </c>
      <c r="P3" s="409">
        <v>44256</v>
      </c>
      <c r="Q3" s="343" t="s">
        <v>218</v>
      </c>
      <c r="R3" s="409">
        <v>44287</v>
      </c>
      <c r="S3" s="409">
        <v>44317</v>
      </c>
      <c r="T3" s="409">
        <v>44348</v>
      </c>
      <c r="U3" s="409">
        <v>44378</v>
      </c>
      <c r="V3" s="409">
        <v>44409</v>
      </c>
      <c r="W3" s="526">
        <v>44440</v>
      </c>
      <c r="X3" s="321" t="s">
        <v>218</v>
      </c>
    </row>
    <row r="4" spans="1:25" s="429" customFormat="1" ht="17.100000000000001" customHeight="1">
      <c r="A4" s="315" t="s">
        <v>219</v>
      </c>
      <c r="B4" s="315" t="s">
        <v>902</v>
      </c>
      <c r="C4" s="430" t="s">
        <v>220</v>
      </c>
      <c r="D4" s="431"/>
      <c r="E4" s="428"/>
      <c r="F4" s="428"/>
      <c r="G4" s="428"/>
      <c r="H4" s="428"/>
      <c r="I4" s="428"/>
      <c r="J4" s="428"/>
      <c r="K4" s="432"/>
      <c r="L4" s="432"/>
      <c r="M4" s="432"/>
      <c r="N4" s="432"/>
      <c r="O4" s="432"/>
      <c r="P4" s="432"/>
      <c r="Q4" s="433"/>
      <c r="R4" s="428"/>
      <c r="S4" s="428"/>
      <c r="T4" s="428"/>
      <c r="U4" s="428"/>
      <c r="V4" s="428"/>
      <c r="W4" s="428"/>
      <c r="X4" s="428"/>
    </row>
    <row r="5" spans="1:25" ht="18" customHeight="1">
      <c r="A5" s="434">
        <v>1</v>
      </c>
      <c r="B5" s="435">
        <v>343000000049</v>
      </c>
      <c r="C5" s="428" t="s">
        <v>354</v>
      </c>
      <c r="D5" s="436">
        <v>116.6</v>
      </c>
      <c r="E5" s="217">
        <v>0.6775300171526587</v>
      </c>
      <c r="F5" s="217">
        <v>0.6775300171526587</v>
      </c>
      <c r="G5" s="217">
        <v>0.8</v>
      </c>
      <c r="H5" s="217">
        <v>0.8</v>
      </c>
      <c r="I5" s="217">
        <v>0.8</v>
      </c>
      <c r="J5" s="217">
        <v>0.8</v>
      </c>
      <c r="K5" s="217">
        <v>0.8</v>
      </c>
      <c r="L5" s="217">
        <v>0.8</v>
      </c>
      <c r="M5" s="217">
        <v>0.8</v>
      </c>
      <c r="N5" s="217">
        <v>0.8</v>
      </c>
      <c r="O5" s="217">
        <v>0.8</v>
      </c>
      <c r="P5" s="217">
        <v>0.8</v>
      </c>
      <c r="Q5" s="437">
        <f>AVERAGE(E5:P5)</f>
        <v>0.77958833619210977</v>
      </c>
      <c r="R5" s="217">
        <v>0.8</v>
      </c>
      <c r="S5" s="217">
        <v>0.8</v>
      </c>
      <c r="T5" s="217">
        <v>0.8</v>
      </c>
      <c r="U5" s="217">
        <v>0.8</v>
      </c>
      <c r="V5" s="217">
        <v>0.8</v>
      </c>
      <c r="W5" s="217">
        <v>0.8</v>
      </c>
      <c r="X5" s="438">
        <f>AVERAGE(R5:W5)</f>
        <v>0.79999999999999993</v>
      </c>
    </row>
    <row r="6" spans="1:25" ht="18" customHeight="1">
      <c r="A6" s="434">
        <v>2</v>
      </c>
      <c r="B6" s="435">
        <v>211000000040</v>
      </c>
      <c r="C6" s="428" t="s">
        <v>817</v>
      </c>
      <c r="D6" s="436">
        <v>178</v>
      </c>
      <c r="E6" s="217">
        <v>1.28</v>
      </c>
      <c r="F6" s="217">
        <v>0.37955056179775282</v>
      </c>
      <c r="G6" s="217">
        <v>0.8</v>
      </c>
      <c r="H6" s="217">
        <v>0.8</v>
      </c>
      <c r="I6" s="217">
        <v>0.8</v>
      </c>
      <c r="J6" s="217">
        <v>0.8</v>
      </c>
      <c r="K6" s="217">
        <v>0.8</v>
      </c>
      <c r="L6" s="217">
        <v>0.8</v>
      </c>
      <c r="M6" s="217">
        <v>0.8</v>
      </c>
      <c r="N6" s="217">
        <v>0.8</v>
      </c>
      <c r="O6" s="217">
        <v>0.8</v>
      </c>
      <c r="P6" s="217">
        <v>1</v>
      </c>
      <c r="Q6" s="437">
        <f t="shared" ref="Q6:Q69" si="0">AVERAGE(E6:P6)</f>
        <v>0.8216292134831461</v>
      </c>
      <c r="R6" s="217">
        <v>1</v>
      </c>
      <c r="S6" s="217">
        <v>1</v>
      </c>
      <c r="T6" s="217">
        <v>1</v>
      </c>
      <c r="U6" s="217">
        <v>1</v>
      </c>
      <c r="V6" s="217">
        <v>1</v>
      </c>
      <c r="W6" s="217">
        <v>1</v>
      </c>
      <c r="X6" s="438">
        <f t="shared" ref="X6:X69" si="1">AVERAGE(R6:W6)</f>
        <v>1</v>
      </c>
    </row>
    <row r="7" spans="1:25" ht="18" customHeight="1">
      <c r="A7" s="434">
        <v>3</v>
      </c>
      <c r="B7" s="435">
        <v>351000000012</v>
      </c>
      <c r="C7" s="318" t="s">
        <v>635</v>
      </c>
      <c r="D7" s="436">
        <v>140</v>
      </c>
      <c r="E7" s="217">
        <v>1.0759999999999998</v>
      </c>
      <c r="F7" s="217">
        <v>1.133142857142857</v>
      </c>
      <c r="G7" s="217">
        <v>1.166857142857143</v>
      </c>
      <c r="H7" s="217">
        <v>1.1014285714285714</v>
      </c>
      <c r="I7" s="217">
        <v>0.92285714285714282</v>
      </c>
      <c r="J7" s="217">
        <v>1.044</v>
      </c>
      <c r="K7" s="217">
        <v>1.1131428571428572</v>
      </c>
      <c r="L7" s="217">
        <v>0.8</v>
      </c>
      <c r="M7" s="217">
        <v>1.106857142857143</v>
      </c>
      <c r="N7" s="217">
        <v>1.2925714285714287</v>
      </c>
      <c r="O7" s="217">
        <v>1.1645714285714286</v>
      </c>
      <c r="P7" s="217">
        <v>1.2314285714285715</v>
      </c>
      <c r="Q7" s="437">
        <f t="shared" si="0"/>
        <v>1.0960714285714286</v>
      </c>
      <c r="R7" s="217">
        <v>1.0777142857142856</v>
      </c>
      <c r="S7" s="217">
        <v>1.114857142857143</v>
      </c>
      <c r="T7" s="217">
        <v>1.1137142857142857</v>
      </c>
      <c r="U7" s="217">
        <v>1.0937142857142856</v>
      </c>
      <c r="V7" s="217">
        <v>1.1257142857142857</v>
      </c>
      <c r="W7" s="217">
        <v>0.94857142857142862</v>
      </c>
      <c r="X7" s="438">
        <f t="shared" si="1"/>
        <v>1.0790476190476188</v>
      </c>
    </row>
    <row r="8" spans="1:25" ht="18" customHeight="1">
      <c r="A8" s="434">
        <v>4</v>
      </c>
      <c r="B8" s="435">
        <v>713000000008</v>
      </c>
      <c r="C8" s="318" t="s">
        <v>409</v>
      </c>
      <c r="D8" s="436">
        <v>455</v>
      </c>
      <c r="E8" s="217">
        <v>1.0494505494505495</v>
      </c>
      <c r="F8" s="217">
        <v>1.0010989010989011</v>
      </c>
      <c r="G8" s="217">
        <v>1.0956043956043957</v>
      </c>
      <c r="H8" s="217">
        <v>0.99230769230769234</v>
      </c>
      <c r="I8" s="217">
        <v>0.98461538461538467</v>
      </c>
      <c r="J8" s="217">
        <v>0.86703296703296706</v>
      </c>
      <c r="K8" s="217">
        <v>1.0153846153846153</v>
      </c>
      <c r="L8" s="217">
        <v>0.8</v>
      </c>
      <c r="M8" s="217">
        <v>1.0142857142857142</v>
      </c>
      <c r="N8" s="217">
        <v>1.0714285714285714</v>
      </c>
      <c r="O8" s="217">
        <v>1.0285714285714285</v>
      </c>
      <c r="P8" s="217">
        <v>1.0824175824175823</v>
      </c>
      <c r="Q8" s="437">
        <f t="shared" si="0"/>
        <v>1.0001831501831502</v>
      </c>
      <c r="R8" s="217">
        <v>0.9172527472527473</v>
      </c>
      <c r="S8" s="217">
        <v>0.8</v>
      </c>
      <c r="T8" s="217">
        <v>0.8</v>
      </c>
      <c r="U8" s="217">
        <v>0.8</v>
      </c>
      <c r="V8" s="217">
        <v>0.8</v>
      </c>
      <c r="W8" s="217">
        <v>0.8</v>
      </c>
      <c r="X8" s="438">
        <f t="shared" si="1"/>
        <v>0.81954212454212449</v>
      </c>
      <c r="Y8" s="439"/>
    </row>
    <row r="9" spans="1:25" ht="18" customHeight="1">
      <c r="A9" s="434">
        <v>5</v>
      </c>
      <c r="B9" s="435">
        <v>312000000016</v>
      </c>
      <c r="C9" s="428" t="s">
        <v>780</v>
      </c>
      <c r="D9" s="436">
        <v>858</v>
      </c>
      <c r="E9" s="217">
        <v>0.79953379953379955</v>
      </c>
      <c r="F9" s="217">
        <v>0</v>
      </c>
      <c r="G9" s="217">
        <v>0.79999999999999993</v>
      </c>
      <c r="H9" s="217">
        <v>0.79999999999999993</v>
      </c>
      <c r="I9" s="217">
        <v>0.79999999999999993</v>
      </c>
      <c r="J9" s="217">
        <v>0.79999999999999993</v>
      </c>
      <c r="K9" s="217">
        <v>0.79999999999999993</v>
      </c>
      <c r="L9" s="217">
        <v>0.79999999999999993</v>
      </c>
      <c r="M9" s="217">
        <v>0.79999999999999993</v>
      </c>
      <c r="N9" s="217">
        <v>0.79999999999999993</v>
      </c>
      <c r="O9" s="217">
        <v>0.79999999999999993</v>
      </c>
      <c r="P9" s="217">
        <v>1</v>
      </c>
      <c r="Q9" s="437">
        <f t="shared" si="0"/>
        <v>0.74996114996114993</v>
      </c>
      <c r="R9" s="217">
        <v>1</v>
      </c>
      <c r="S9" s="217">
        <v>1</v>
      </c>
      <c r="T9" s="217">
        <v>1</v>
      </c>
      <c r="U9" s="217">
        <v>1</v>
      </c>
      <c r="V9" s="217">
        <v>1</v>
      </c>
      <c r="W9" s="217">
        <v>1</v>
      </c>
      <c r="X9" s="438">
        <f t="shared" si="1"/>
        <v>1</v>
      </c>
    </row>
    <row r="10" spans="1:25" ht="18" customHeight="1">
      <c r="A10" s="434">
        <v>6</v>
      </c>
      <c r="B10" s="435">
        <v>343000000091</v>
      </c>
      <c r="C10" s="428" t="s">
        <v>903</v>
      </c>
      <c r="D10" s="436">
        <v>120</v>
      </c>
      <c r="E10" s="217">
        <v>0</v>
      </c>
      <c r="F10" s="217">
        <v>0</v>
      </c>
      <c r="G10" s="217">
        <v>0</v>
      </c>
      <c r="H10" s="217">
        <v>0</v>
      </c>
      <c r="I10" s="217">
        <v>0</v>
      </c>
      <c r="J10" s="217">
        <v>0</v>
      </c>
      <c r="K10" s="217">
        <v>0</v>
      </c>
      <c r="L10" s="217">
        <v>0</v>
      </c>
      <c r="M10" s="217">
        <v>0</v>
      </c>
      <c r="N10" s="217">
        <v>0</v>
      </c>
      <c r="O10" s="217">
        <v>0</v>
      </c>
      <c r="P10" s="217">
        <v>0</v>
      </c>
      <c r="Q10" s="437">
        <f t="shared" si="0"/>
        <v>0</v>
      </c>
      <c r="R10" s="217">
        <v>0</v>
      </c>
      <c r="S10" s="217">
        <v>0</v>
      </c>
      <c r="T10" s="217">
        <v>0</v>
      </c>
      <c r="U10" s="217">
        <v>0.88889166666666664</v>
      </c>
      <c r="V10" s="217">
        <v>1.1653333333333333</v>
      </c>
      <c r="W10" s="217">
        <v>1.1439999999999999</v>
      </c>
      <c r="X10" s="438">
        <f t="shared" si="1"/>
        <v>0.53303749999999994</v>
      </c>
    </row>
    <row r="11" spans="1:25" ht="18" customHeight="1">
      <c r="A11" s="434">
        <v>7</v>
      </c>
      <c r="B11" s="435">
        <v>311000000013</v>
      </c>
      <c r="C11" s="318" t="s">
        <v>233</v>
      </c>
      <c r="D11" s="218">
        <v>250</v>
      </c>
      <c r="E11" s="217">
        <v>0.504</v>
      </c>
      <c r="F11" s="217">
        <v>0.52800000000000002</v>
      </c>
      <c r="G11" s="217">
        <v>0.8</v>
      </c>
      <c r="H11" s="217">
        <v>0.8</v>
      </c>
      <c r="I11" s="217">
        <v>0.8</v>
      </c>
      <c r="J11" s="217">
        <v>0.8</v>
      </c>
      <c r="K11" s="217">
        <v>0.8</v>
      </c>
      <c r="L11" s="217">
        <v>0.8</v>
      </c>
      <c r="M11" s="217">
        <v>0.8</v>
      </c>
      <c r="N11" s="217">
        <v>0.8</v>
      </c>
      <c r="O11" s="217">
        <v>0.8</v>
      </c>
      <c r="P11" s="217">
        <v>0.8</v>
      </c>
      <c r="Q11" s="437">
        <f t="shared" si="0"/>
        <v>0.75266666666666671</v>
      </c>
      <c r="R11" s="217">
        <v>0.8</v>
      </c>
      <c r="S11" s="217">
        <v>0.8</v>
      </c>
      <c r="T11" s="217">
        <v>0.8</v>
      </c>
      <c r="U11" s="217">
        <v>0.8</v>
      </c>
      <c r="V11" s="217">
        <v>0.8</v>
      </c>
      <c r="W11" s="217">
        <v>0.8</v>
      </c>
      <c r="X11" s="438">
        <f t="shared" si="1"/>
        <v>0.79999999999999993</v>
      </c>
    </row>
    <row r="12" spans="1:25" ht="18" customHeight="1">
      <c r="A12" s="434">
        <v>8</v>
      </c>
      <c r="B12" s="435">
        <v>351000000006</v>
      </c>
      <c r="C12" s="318" t="s">
        <v>367</v>
      </c>
      <c r="D12" s="218">
        <v>250</v>
      </c>
      <c r="E12" s="217">
        <v>1.24448</v>
      </c>
      <c r="F12" s="217">
        <v>0.36799999999999999</v>
      </c>
      <c r="G12" s="217">
        <v>0.8</v>
      </c>
      <c r="H12" s="217">
        <v>0.8</v>
      </c>
      <c r="I12" s="217">
        <v>0.8</v>
      </c>
      <c r="J12" s="217">
        <v>0.8</v>
      </c>
      <c r="K12" s="217">
        <v>0.8</v>
      </c>
      <c r="L12" s="217">
        <v>0.8</v>
      </c>
      <c r="M12" s="217">
        <v>0.82208000000000003</v>
      </c>
      <c r="N12" s="217">
        <v>1.6635199999999999</v>
      </c>
      <c r="O12" s="217">
        <v>1.7056</v>
      </c>
      <c r="P12" s="217">
        <v>0.86351999999999995</v>
      </c>
      <c r="Q12" s="437">
        <f t="shared" si="0"/>
        <v>0.95559999999999989</v>
      </c>
      <c r="R12" s="217">
        <v>0.82096000000000002</v>
      </c>
      <c r="S12" s="217">
        <v>0.8</v>
      </c>
      <c r="T12" s="217">
        <v>0.8</v>
      </c>
      <c r="U12" s="217">
        <v>0.8</v>
      </c>
      <c r="V12" s="217">
        <v>0.8</v>
      </c>
      <c r="W12" s="217">
        <v>0.8</v>
      </c>
      <c r="X12" s="438">
        <f t="shared" si="1"/>
        <v>0.80349333333333328</v>
      </c>
    </row>
    <row r="13" spans="1:25" ht="18" customHeight="1">
      <c r="A13" s="434">
        <v>9</v>
      </c>
      <c r="B13" s="435">
        <v>341000000071</v>
      </c>
      <c r="C13" s="318" t="s">
        <v>786</v>
      </c>
      <c r="D13" s="218">
        <v>167</v>
      </c>
      <c r="E13" s="217">
        <v>0.63652694610778437</v>
      </c>
      <c r="F13" s="217">
        <v>0.23532934131736524</v>
      </c>
      <c r="G13" s="217">
        <v>0.79999999999999993</v>
      </c>
      <c r="H13" s="217">
        <v>0.79999999999999993</v>
      </c>
      <c r="I13" s="217">
        <v>0.79999999999999993</v>
      </c>
      <c r="J13" s="217">
        <v>0.79999999999999993</v>
      </c>
      <c r="K13" s="217">
        <v>0.79999999999999993</v>
      </c>
      <c r="L13" s="217">
        <v>0.79999999999999993</v>
      </c>
      <c r="M13" s="217">
        <v>0.79999999999999993</v>
      </c>
      <c r="N13" s="217">
        <v>0.79999999999999993</v>
      </c>
      <c r="O13" s="217">
        <v>0.79999999999999993</v>
      </c>
      <c r="P13" s="217">
        <v>0.79999999999999993</v>
      </c>
      <c r="Q13" s="437">
        <f t="shared" si="0"/>
        <v>0.73932135728542914</v>
      </c>
      <c r="R13" s="217">
        <v>0.79999999999999993</v>
      </c>
      <c r="S13" s="217">
        <v>0.79999999999999993</v>
      </c>
      <c r="T13" s="217">
        <v>0.79999999999999993</v>
      </c>
      <c r="U13" s="217">
        <v>0.79999999999999993</v>
      </c>
      <c r="V13" s="217">
        <v>0.79999999999999993</v>
      </c>
      <c r="W13" s="217">
        <v>0.79999999999999993</v>
      </c>
      <c r="X13" s="438">
        <f t="shared" si="1"/>
        <v>0.79999999999999993</v>
      </c>
    </row>
    <row r="14" spans="1:25" ht="18" customHeight="1">
      <c r="A14" s="434">
        <v>10</v>
      </c>
      <c r="B14" s="435">
        <v>714000000043</v>
      </c>
      <c r="C14" s="318" t="s">
        <v>854</v>
      </c>
      <c r="D14" s="218">
        <v>184.44</v>
      </c>
      <c r="E14" s="217">
        <v>0.63109954456733897</v>
      </c>
      <c r="F14" s="217">
        <v>0.6798959011060508</v>
      </c>
      <c r="G14" s="217">
        <v>0.79998915636521373</v>
      </c>
      <c r="H14" s="217">
        <v>0.79998915636521373</v>
      </c>
      <c r="I14" s="217">
        <v>0.79998915636521373</v>
      </c>
      <c r="J14" s="217">
        <v>0.79998915636521373</v>
      </c>
      <c r="K14" s="217">
        <v>0.79998915636521373</v>
      </c>
      <c r="L14" s="217">
        <v>0.79998915636521373</v>
      </c>
      <c r="M14" s="217">
        <v>0.79998915636521373</v>
      </c>
      <c r="N14" s="217">
        <v>0.79998915636521373</v>
      </c>
      <c r="O14" s="217">
        <v>0.79998915636521373</v>
      </c>
      <c r="P14" s="217">
        <v>0.79999999999999993</v>
      </c>
      <c r="Q14" s="437">
        <f t="shared" si="0"/>
        <v>0.7759081544133597</v>
      </c>
      <c r="R14" s="217">
        <v>0.79999999999999993</v>
      </c>
      <c r="S14" s="217">
        <v>0.79999999999999993</v>
      </c>
      <c r="T14" s="217">
        <v>0.79999999999999993</v>
      </c>
      <c r="U14" s="217">
        <v>0.79999999999999993</v>
      </c>
      <c r="V14" s="217">
        <v>0.79999999999999993</v>
      </c>
      <c r="W14" s="217">
        <v>0.79999999999999993</v>
      </c>
      <c r="X14" s="438">
        <f t="shared" si="1"/>
        <v>0.79999999999999993</v>
      </c>
    </row>
    <row r="15" spans="1:25" ht="18" customHeight="1">
      <c r="A15" s="434">
        <v>11</v>
      </c>
      <c r="B15" s="435">
        <v>711000000048</v>
      </c>
      <c r="C15" s="318" t="s">
        <v>392</v>
      </c>
      <c r="D15" s="218">
        <v>115</v>
      </c>
      <c r="E15" s="217">
        <v>6.4347826086956522E-2</v>
      </c>
      <c r="F15" s="217">
        <v>7.8260869565217397E-2</v>
      </c>
      <c r="G15" s="217">
        <v>0.8</v>
      </c>
      <c r="H15" s="217">
        <v>0.8</v>
      </c>
      <c r="I15" s="217">
        <v>0.8</v>
      </c>
      <c r="J15" s="217">
        <v>0.8</v>
      </c>
      <c r="K15" s="217">
        <v>0.8</v>
      </c>
      <c r="L15" s="217">
        <v>0.8</v>
      </c>
      <c r="M15" s="217">
        <v>0.8</v>
      </c>
      <c r="N15" s="217">
        <v>0.8</v>
      </c>
      <c r="O15" s="217">
        <v>0.8</v>
      </c>
      <c r="P15" s="217">
        <v>0.8</v>
      </c>
      <c r="Q15" s="437">
        <f t="shared" si="0"/>
        <v>0.67855072463768107</v>
      </c>
      <c r="R15" s="217">
        <v>0.8</v>
      </c>
      <c r="S15" s="217">
        <v>0.8</v>
      </c>
      <c r="T15" s="217">
        <v>0.8</v>
      </c>
      <c r="U15" s="217">
        <v>0.8</v>
      </c>
      <c r="V15" s="217">
        <v>0.8</v>
      </c>
      <c r="W15" s="217">
        <v>0.8</v>
      </c>
      <c r="X15" s="438">
        <f t="shared" si="1"/>
        <v>0.79999999999999993</v>
      </c>
    </row>
    <row r="16" spans="1:25" ht="18" customHeight="1">
      <c r="A16" s="434">
        <v>12</v>
      </c>
      <c r="B16" s="435">
        <v>311000000038</v>
      </c>
      <c r="C16" s="318" t="s">
        <v>263</v>
      </c>
      <c r="D16" s="218">
        <v>140</v>
      </c>
      <c r="E16" s="217">
        <v>1.1142857142857143</v>
      </c>
      <c r="F16" s="217">
        <v>1.2571428571428571</v>
      </c>
      <c r="G16" s="217">
        <v>1.2285714285714286</v>
      </c>
      <c r="H16" s="217">
        <v>1.0571428571428572</v>
      </c>
      <c r="I16" s="217">
        <v>1</v>
      </c>
      <c r="J16" s="217">
        <v>1.1428571428571428</v>
      </c>
      <c r="K16" s="217">
        <v>1.2</v>
      </c>
      <c r="L16" s="217">
        <v>1.4285714285714286</v>
      </c>
      <c r="M16" s="217">
        <v>1.3714285714285714</v>
      </c>
      <c r="N16" s="217">
        <v>1.3142857142857143</v>
      </c>
      <c r="O16" s="217">
        <v>1.1142857142857143</v>
      </c>
      <c r="P16" s="217">
        <v>1.0662857142857143</v>
      </c>
      <c r="Q16" s="437">
        <f t="shared" si="0"/>
        <v>1.1912380952380952</v>
      </c>
      <c r="R16" s="217">
        <v>0.98285714285714276</v>
      </c>
      <c r="S16" s="217">
        <v>1.0102857142857142</v>
      </c>
      <c r="T16" s="217">
        <v>1.0251428571428571</v>
      </c>
      <c r="U16" s="217">
        <v>1.1120000000000001</v>
      </c>
      <c r="V16" s="217">
        <v>1.1314285714285715</v>
      </c>
      <c r="W16" s="217">
        <v>1.0251428571428571</v>
      </c>
      <c r="X16" s="438">
        <f t="shared" si="1"/>
        <v>1.0478095238095237</v>
      </c>
    </row>
    <row r="17" spans="1:24" ht="18" customHeight="1">
      <c r="A17" s="434">
        <v>13</v>
      </c>
      <c r="B17" s="435">
        <v>311000000059</v>
      </c>
      <c r="C17" s="428" t="s">
        <v>685</v>
      </c>
      <c r="D17" s="436">
        <v>147</v>
      </c>
      <c r="E17" s="217">
        <v>0.69387755102040816</v>
      </c>
      <c r="F17" s="217">
        <v>0.69387755102040816</v>
      </c>
      <c r="G17" s="217">
        <v>0.79999999999999993</v>
      </c>
      <c r="H17" s="217">
        <v>0.79999999999999993</v>
      </c>
      <c r="I17" s="217">
        <v>0.79999999999999993</v>
      </c>
      <c r="J17" s="217">
        <v>0.79999999999999993</v>
      </c>
      <c r="K17" s="217">
        <v>0.79999999999999993</v>
      </c>
      <c r="L17" s="217">
        <v>0.79999999999999993</v>
      </c>
      <c r="M17" s="217">
        <v>1</v>
      </c>
      <c r="N17" s="217">
        <v>1.2040816326530612</v>
      </c>
      <c r="O17" s="217">
        <v>0.79999999999999993</v>
      </c>
      <c r="P17" s="217">
        <v>0.79999999999999993</v>
      </c>
      <c r="Q17" s="437">
        <f t="shared" si="0"/>
        <v>0.8326530612244899</v>
      </c>
      <c r="R17" s="217">
        <v>0.79999999999999993</v>
      </c>
      <c r="S17" s="217">
        <v>0.79999999999999993</v>
      </c>
      <c r="T17" s="217">
        <v>0.79999999999999993</v>
      </c>
      <c r="U17" s="217">
        <v>0.79999999999999993</v>
      </c>
      <c r="V17" s="217">
        <v>0.79999999999999993</v>
      </c>
      <c r="W17" s="217">
        <v>0.79999999999999993</v>
      </c>
      <c r="X17" s="438">
        <f t="shared" si="1"/>
        <v>0.79999999999999993</v>
      </c>
    </row>
    <row r="18" spans="1:24" s="441" customFormat="1" ht="18" customHeight="1">
      <c r="A18" s="434">
        <v>14</v>
      </c>
      <c r="B18" s="435">
        <v>211000000048</v>
      </c>
      <c r="C18" s="319" t="s">
        <v>904</v>
      </c>
      <c r="D18" s="440">
        <v>145</v>
      </c>
      <c r="E18" s="217">
        <v>0</v>
      </c>
      <c r="F18" s="217">
        <v>0</v>
      </c>
      <c r="G18" s="217">
        <v>0</v>
      </c>
      <c r="H18" s="217">
        <v>0</v>
      </c>
      <c r="I18" s="217">
        <v>0</v>
      </c>
      <c r="J18" s="217">
        <v>0</v>
      </c>
      <c r="K18" s="217">
        <v>0</v>
      </c>
      <c r="L18" s="217">
        <v>0</v>
      </c>
      <c r="M18" s="217">
        <v>0.8</v>
      </c>
      <c r="N18" s="217">
        <v>0.8</v>
      </c>
      <c r="O18" s="217">
        <v>0.8</v>
      </c>
      <c r="P18" s="217">
        <v>1.151448275862069</v>
      </c>
      <c r="Q18" s="437">
        <f t="shared" si="0"/>
        <v>0.29595402298850576</v>
      </c>
      <c r="R18" s="217">
        <v>1.0951724137931036</v>
      </c>
      <c r="S18" s="217">
        <v>1.1575172413793104</v>
      </c>
      <c r="T18" s="217">
        <v>1.0206896551724138</v>
      </c>
      <c r="U18" s="217">
        <v>1</v>
      </c>
      <c r="V18" s="217">
        <v>1</v>
      </c>
      <c r="W18" s="217">
        <v>1</v>
      </c>
      <c r="X18" s="438">
        <f t="shared" si="1"/>
        <v>1.0455632183908048</v>
      </c>
    </row>
    <row r="19" spans="1:24" ht="18" customHeight="1">
      <c r="A19" s="434">
        <v>15</v>
      </c>
      <c r="B19" s="435">
        <v>713000000013</v>
      </c>
      <c r="C19" s="428" t="s">
        <v>702</v>
      </c>
      <c r="D19" s="436">
        <v>285.56</v>
      </c>
      <c r="E19" s="217">
        <v>0.74240089648410146</v>
      </c>
      <c r="F19" s="217">
        <v>0.76691413363216132</v>
      </c>
      <c r="G19" s="217">
        <v>0.80000700378204226</v>
      </c>
      <c r="H19" s="217">
        <v>0.80000700378204226</v>
      </c>
      <c r="I19" s="217">
        <v>0.80000700378204226</v>
      </c>
      <c r="J19" s="217">
        <v>0.80000700378204226</v>
      </c>
      <c r="K19" s="217">
        <v>0.80000700378204226</v>
      </c>
      <c r="L19" s="217">
        <v>0.80000700378204226</v>
      </c>
      <c r="M19" s="217">
        <v>0.80000700378204226</v>
      </c>
      <c r="N19" s="217">
        <v>0.80000700378204226</v>
      </c>
      <c r="O19" s="217">
        <v>0.80000700378204226</v>
      </c>
      <c r="P19" s="217">
        <v>0.8</v>
      </c>
      <c r="Q19" s="437">
        <f t="shared" si="0"/>
        <v>0.79244817201288698</v>
      </c>
      <c r="R19" s="217">
        <v>0.8</v>
      </c>
      <c r="S19" s="217">
        <v>0.8</v>
      </c>
      <c r="T19" s="217">
        <v>0.8</v>
      </c>
      <c r="U19" s="217">
        <v>0.8</v>
      </c>
      <c r="V19" s="217">
        <v>0.8</v>
      </c>
      <c r="W19" s="217">
        <v>0.8</v>
      </c>
      <c r="X19" s="438">
        <f t="shared" si="1"/>
        <v>0.79999999999999993</v>
      </c>
    </row>
    <row r="20" spans="1:24" ht="18" customHeight="1">
      <c r="A20" s="434">
        <v>16</v>
      </c>
      <c r="B20" s="435">
        <v>714000000026</v>
      </c>
      <c r="C20" s="428" t="s">
        <v>428</v>
      </c>
      <c r="D20" s="436">
        <v>156</v>
      </c>
      <c r="E20" s="217">
        <v>1.2326923076923078</v>
      </c>
      <c r="F20" s="217">
        <v>1.2070512820512822</v>
      </c>
      <c r="G20" s="217">
        <v>1.1044871794871796</v>
      </c>
      <c r="H20" s="217">
        <v>1.078846153846154</v>
      </c>
      <c r="I20" s="217">
        <v>1.328846153846154</v>
      </c>
      <c r="J20" s="217">
        <v>1.0532051282051282</v>
      </c>
      <c r="K20" s="217">
        <v>1.0532051282051282</v>
      </c>
      <c r="L20" s="217">
        <v>1.0596153846153846</v>
      </c>
      <c r="M20" s="217">
        <v>0.94423076923076932</v>
      </c>
      <c r="N20" s="217">
        <v>0.79999999999999993</v>
      </c>
      <c r="O20" s="217">
        <v>0.96525641025641029</v>
      </c>
      <c r="P20" s="217">
        <v>1.0088461538461537</v>
      </c>
      <c r="Q20" s="437">
        <f t="shared" si="0"/>
        <v>1.0696901709401709</v>
      </c>
      <c r="R20" s="217">
        <v>1.0371794871794873</v>
      </c>
      <c r="S20" s="217">
        <v>1.0923076923076924</v>
      </c>
      <c r="T20" s="217">
        <v>1.1176923076923078</v>
      </c>
      <c r="U20" s="217">
        <v>1.0684615384615386</v>
      </c>
      <c r="V20" s="217">
        <v>0.80961538461538463</v>
      </c>
      <c r="W20" s="217">
        <v>0.80769230769230771</v>
      </c>
      <c r="X20" s="438">
        <f t="shared" si="1"/>
        <v>0.98882478632478643</v>
      </c>
    </row>
    <row r="21" spans="1:24" ht="18" customHeight="1">
      <c r="A21" s="434">
        <v>17</v>
      </c>
      <c r="B21" s="435">
        <v>214000000010</v>
      </c>
      <c r="C21" s="428" t="s">
        <v>825</v>
      </c>
      <c r="D21" s="436">
        <v>180</v>
      </c>
      <c r="E21" s="217">
        <v>0</v>
      </c>
      <c r="F21" s="217">
        <v>0</v>
      </c>
      <c r="G21" s="217">
        <v>0</v>
      </c>
      <c r="H21" s="217">
        <v>0</v>
      </c>
      <c r="I21" s="217">
        <v>0</v>
      </c>
      <c r="J21" s="217">
        <v>0.21600000000000003</v>
      </c>
      <c r="K21" s="217">
        <v>0.9</v>
      </c>
      <c r="L21" s="217">
        <v>0.9</v>
      </c>
      <c r="M21" s="217">
        <v>0.8</v>
      </c>
      <c r="N21" s="217">
        <v>0.8</v>
      </c>
      <c r="O21" s="217">
        <v>0.8</v>
      </c>
      <c r="P21" s="217">
        <v>1</v>
      </c>
      <c r="Q21" s="437">
        <f t="shared" si="0"/>
        <v>0.45133333333333331</v>
      </c>
      <c r="R21" s="217">
        <v>1</v>
      </c>
      <c r="S21" s="217">
        <v>1</v>
      </c>
      <c r="T21" s="217">
        <v>1</v>
      </c>
      <c r="U21" s="217">
        <v>1</v>
      </c>
      <c r="V21" s="217">
        <v>1</v>
      </c>
      <c r="W21" s="217">
        <v>1</v>
      </c>
      <c r="X21" s="438">
        <f t="shared" si="1"/>
        <v>1</v>
      </c>
    </row>
    <row r="22" spans="1:24" ht="18" customHeight="1">
      <c r="A22" s="434">
        <v>18</v>
      </c>
      <c r="B22" s="435">
        <v>353000000003</v>
      </c>
      <c r="C22" s="428" t="s">
        <v>370</v>
      </c>
      <c r="D22" s="436">
        <v>116.66</v>
      </c>
      <c r="E22" s="217">
        <v>1</v>
      </c>
      <c r="F22" s="217">
        <v>1</v>
      </c>
      <c r="G22" s="217">
        <v>1</v>
      </c>
      <c r="H22" s="217">
        <v>1</v>
      </c>
      <c r="I22" s="217">
        <v>1</v>
      </c>
      <c r="J22" s="217">
        <v>1</v>
      </c>
      <c r="K22" s="217">
        <v>1</v>
      </c>
      <c r="L22" s="217">
        <v>1</v>
      </c>
      <c r="M22" s="217">
        <v>1</v>
      </c>
      <c r="N22" s="217">
        <v>1</v>
      </c>
      <c r="O22" s="217">
        <v>1</v>
      </c>
      <c r="P22" s="217">
        <v>0.8</v>
      </c>
      <c r="Q22" s="437">
        <f t="shared" si="0"/>
        <v>0.98333333333333339</v>
      </c>
      <c r="R22" s="217">
        <v>0.8</v>
      </c>
      <c r="S22" s="217">
        <v>0.8</v>
      </c>
      <c r="T22" s="217">
        <v>0.8</v>
      </c>
      <c r="U22" s="217">
        <v>0.8</v>
      </c>
      <c r="V22" s="217">
        <v>0.8</v>
      </c>
      <c r="W22" s="217">
        <v>0.8</v>
      </c>
      <c r="X22" s="438">
        <f t="shared" si="1"/>
        <v>0.79999999999999993</v>
      </c>
    </row>
    <row r="23" spans="1:24" ht="18" customHeight="1">
      <c r="A23" s="434">
        <v>19</v>
      </c>
      <c r="B23" s="435">
        <v>311000000047</v>
      </c>
      <c r="C23" s="428" t="s">
        <v>776</v>
      </c>
      <c r="D23" s="436">
        <v>294</v>
      </c>
      <c r="E23" s="217">
        <v>5.4421768707482991E-2</v>
      </c>
      <c r="F23" s="217">
        <v>1.1700680272108843</v>
      </c>
      <c r="G23" s="217">
        <v>0.79999999999999993</v>
      </c>
      <c r="H23" s="217">
        <v>0.79999999999999993</v>
      </c>
      <c r="I23" s="217">
        <v>0.79999999999999993</v>
      </c>
      <c r="J23" s="217">
        <v>0.79999999999999993</v>
      </c>
      <c r="K23" s="217">
        <v>0.79999999999999993</v>
      </c>
      <c r="L23" s="217">
        <v>0.79999999999999993</v>
      </c>
      <c r="M23" s="217">
        <v>0.79999999999999993</v>
      </c>
      <c r="N23" s="217">
        <v>0.79999999999999993</v>
      </c>
      <c r="O23" s="217">
        <v>0.79999999999999993</v>
      </c>
      <c r="P23" s="217">
        <v>0.79999999999999993</v>
      </c>
      <c r="Q23" s="437">
        <f t="shared" si="0"/>
        <v>0.76870748299319736</v>
      </c>
      <c r="R23" s="217">
        <v>0.79999999999999993</v>
      </c>
      <c r="S23" s="217">
        <v>0.79999999999999993</v>
      </c>
      <c r="T23" s="217">
        <v>0.79999999999999993</v>
      </c>
      <c r="U23" s="217">
        <v>0.79999999999999993</v>
      </c>
      <c r="V23" s="217">
        <v>0.79999999999999993</v>
      </c>
      <c r="W23" s="217">
        <v>0.79999999999999993</v>
      </c>
      <c r="X23" s="438">
        <f t="shared" si="1"/>
        <v>0.79999999999999993</v>
      </c>
    </row>
    <row r="24" spans="1:24" ht="18" customHeight="1">
      <c r="A24" s="434">
        <v>20</v>
      </c>
      <c r="B24" s="435">
        <v>211000000059</v>
      </c>
      <c r="C24" s="318" t="s">
        <v>905</v>
      </c>
      <c r="D24" s="219">
        <v>156</v>
      </c>
      <c r="E24" s="217">
        <v>0</v>
      </c>
      <c r="F24" s="217">
        <v>0</v>
      </c>
      <c r="G24" s="217">
        <v>0</v>
      </c>
      <c r="H24" s="217">
        <v>0</v>
      </c>
      <c r="I24" s="217">
        <v>0</v>
      </c>
      <c r="J24" s="217">
        <v>0</v>
      </c>
      <c r="K24" s="217">
        <v>0</v>
      </c>
      <c r="L24" s="217">
        <v>0</v>
      </c>
      <c r="M24" s="217">
        <v>0</v>
      </c>
      <c r="N24" s="217">
        <v>0</v>
      </c>
      <c r="O24" s="217">
        <v>0</v>
      </c>
      <c r="P24" s="217">
        <v>0</v>
      </c>
      <c r="Q24" s="437">
        <f t="shared" si="0"/>
        <v>0</v>
      </c>
      <c r="R24" s="217">
        <v>0</v>
      </c>
      <c r="S24" s="217">
        <v>0</v>
      </c>
      <c r="T24" s="217">
        <v>0</v>
      </c>
      <c r="U24" s="217">
        <v>0</v>
      </c>
      <c r="V24" s="217">
        <v>0</v>
      </c>
      <c r="W24" s="217">
        <v>1</v>
      </c>
      <c r="X24" s="438">
        <f t="shared" si="1"/>
        <v>0.16666666666666666</v>
      </c>
    </row>
    <row r="25" spans="1:24" ht="18" customHeight="1">
      <c r="A25" s="434">
        <v>21</v>
      </c>
      <c r="B25" s="435">
        <v>714000000046</v>
      </c>
      <c r="C25" s="318" t="s">
        <v>906</v>
      </c>
      <c r="D25" s="219">
        <v>277.77</v>
      </c>
      <c r="E25" s="217">
        <v>0</v>
      </c>
      <c r="F25" s="217">
        <v>0</v>
      </c>
      <c r="G25" s="217">
        <v>0</v>
      </c>
      <c r="H25" s="217">
        <v>0</v>
      </c>
      <c r="I25" s="217">
        <v>0</v>
      </c>
      <c r="J25" s="217">
        <v>0</v>
      </c>
      <c r="K25" s="217">
        <v>0</v>
      </c>
      <c r="L25" s="217">
        <v>0</v>
      </c>
      <c r="M25" s="217">
        <v>1.2645354069913959</v>
      </c>
      <c r="N25" s="217">
        <v>0.80001440040321137</v>
      </c>
      <c r="O25" s="217">
        <v>0.80001440040321137</v>
      </c>
      <c r="P25" s="217">
        <v>0.8</v>
      </c>
      <c r="Q25" s="437">
        <f t="shared" si="0"/>
        <v>0.30538035064981822</v>
      </c>
      <c r="R25" s="217">
        <v>0.8</v>
      </c>
      <c r="S25" s="217">
        <v>0.8</v>
      </c>
      <c r="T25" s="217">
        <v>0.8</v>
      </c>
      <c r="U25" s="217">
        <v>0.8</v>
      </c>
      <c r="V25" s="217">
        <v>0.8</v>
      </c>
      <c r="W25" s="217">
        <v>0.8</v>
      </c>
      <c r="X25" s="438">
        <f t="shared" si="1"/>
        <v>0.79999999999999993</v>
      </c>
    </row>
    <row r="26" spans="1:24" ht="18" customHeight="1">
      <c r="A26" s="434">
        <v>22</v>
      </c>
      <c r="B26" s="435">
        <v>343000000041</v>
      </c>
      <c r="C26" s="428" t="s">
        <v>351</v>
      </c>
      <c r="D26" s="436">
        <v>220</v>
      </c>
      <c r="E26" s="217">
        <v>0.65454545454545454</v>
      </c>
      <c r="F26" s="217">
        <v>0.61818181818181817</v>
      </c>
      <c r="G26" s="217">
        <v>0.8</v>
      </c>
      <c r="H26" s="217">
        <v>0.8</v>
      </c>
      <c r="I26" s="217">
        <v>0.8</v>
      </c>
      <c r="J26" s="217">
        <v>0.8</v>
      </c>
      <c r="K26" s="217">
        <v>0.8</v>
      </c>
      <c r="L26" s="217">
        <v>0.8</v>
      </c>
      <c r="M26" s="217">
        <v>0.8</v>
      </c>
      <c r="N26" s="217">
        <v>0.8</v>
      </c>
      <c r="O26" s="217">
        <v>0.8</v>
      </c>
      <c r="P26" s="217">
        <v>0.8</v>
      </c>
      <c r="Q26" s="437">
        <f t="shared" si="0"/>
        <v>0.77272727272727282</v>
      </c>
      <c r="R26" s="217">
        <v>0.8</v>
      </c>
      <c r="S26" s="217">
        <v>0.8</v>
      </c>
      <c r="T26" s="217">
        <v>0.8</v>
      </c>
      <c r="U26" s="217">
        <v>0.8</v>
      </c>
      <c r="V26" s="217">
        <v>0.8</v>
      </c>
      <c r="W26" s="217">
        <v>0.8</v>
      </c>
      <c r="X26" s="438">
        <f t="shared" si="1"/>
        <v>0.79999999999999993</v>
      </c>
    </row>
    <row r="27" spans="1:24" ht="18" customHeight="1">
      <c r="A27" s="434">
        <v>23</v>
      </c>
      <c r="B27" s="435">
        <v>343000000042</v>
      </c>
      <c r="C27" s="428" t="s">
        <v>738</v>
      </c>
      <c r="D27" s="436">
        <v>222</v>
      </c>
      <c r="E27" s="217">
        <v>0.33333333333333331</v>
      </c>
      <c r="F27" s="217">
        <v>0.2927927927927928</v>
      </c>
      <c r="G27" s="217">
        <v>0.79999999999999993</v>
      </c>
      <c r="H27" s="217">
        <v>0.79999999999999993</v>
      </c>
      <c r="I27" s="217">
        <v>0.79999999999999993</v>
      </c>
      <c r="J27" s="217">
        <v>0.79999999999999993</v>
      </c>
      <c r="K27" s="217">
        <v>0.79999999999999993</v>
      </c>
      <c r="L27" s="217">
        <v>0.79999999999999993</v>
      </c>
      <c r="M27" s="217">
        <v>0.79999999999999993</v>
      </c>
      <c r="N27" s="217">
        <v>0.79999999999999993</v>
      </c>
      <c r="O27" s="217">
        <v>0.79999999999999993</v>
      </c>
      <c r="P27" s="217">
        <v>1</v>
      </c>
      <c r="Q27" s="437">
        <f t="shared" si="0"/>
        <v>0.73551051051051042</v>
      </c>
      <c r="R27" s="217">
        <v>1</v>
      </c>
      <c r="S27" s="217">
        <v>1</v>
      </c>
      <c r="T27" s="217">
        <v>1</v>
      </c>
      <c r="U27" s="217">
        <v>1</v>
      </c>
      <c r="V27" s="217">
        <v>1</v>
      </c>
      <c r="W27" s="217">
        <v>1</v>
      </c>
      <c r="X27" s="438">
        <f t="shared" si="1"/>
        <v>1</v>
      </c>
    </row>
    <row r="28" spans="1:24" ht="18" customHeight="1">
      <c r="A28" s="434">
        <v>24</v>
      </c>
      <c r="B28" s="435">
        <v>313000000005</v>
      </c>
      <c r="C28" s="428" t="s">
        <v>624</v>
      </c>
      <c r="D28" s="436">
        <v>122</v>
      </c>
      <c r="E28" s="217">
        <v>0.29508196721311475</v>
      </c>
      <c r="F28" s="217">
        <v>0.31967213114754101</v>
      </c>
      <c r="G28" s="217">
        <v>0.79999999999999993</v>
      </c>
      <c r="H28" s="217">
        <v>0.79999999999999993</v>
      </c>
      <c r="I28" s="217">
        <v>0.79999999999999993</v>
      </c>
      <c r="J28" s="217">
        <v>0.79999999999999993</v>
      </c>
      <c r="K28" s="217">
        <v>0.79999999999999993</v>
      </c>
      <c r="L28" s="217">
        <v>0.79999999999999993</v>
      </c>
      <c r="M28" s="217">
        <v>0.79999999999999993</v>
      </c>
      <c r="N28" s="217">
        <v>0.79999999999999993</v>
      </c>
      <c r="O28" s="217">
        <v>0.79999999999999993</v>
      </c>
      <c r="P28" s="217">
        <v>1</v>
      </c>
      <c r="Q28" s="437">
        <f t="shared" si="0"/>
        <v>0.73456284153005458</v>
      </c>
      <c r="R28" s="217">
        <v>1</v>
      </c>
      <c r="S28" s="217">
        <v>1</v>
      </c>
      <c r="T28" s="217">
        <v>1</v>
      </c>
      <c r="U28" s="217">
        <v>1</v>
      </c>
      <c r="V28" s="217">
        <v>1</v>
      </c>
      <c r="W28" s="217">
        <v>1</v>
      </c>
      <c r="X28" s="438">
        <f t="shared" si="1"/>
        <v>1</v>
      </c>
    </row>
    <row r="29" spans="1:24" ht="18" customHeight="1">
      <c r="A29" s="434">
        <v>25</v>
      </c>
      <c r="B29" s="435">
        <v>352000000004</v>
      </c>
      <c r="C29" s="428" t="s">
        <v>841</v>
      </c>
      <c r="D29" s="436">
        <v>306</v>
      </c>
      <c r="E29" s="217">
        <v>0</v>
      </c>
      <c r="F29" s="217">
        <v>0</v>
      </c>
      <c r="G29" s="217">
        <v>0</v>
      </c>
      <c r="H29" s="217">
        <v>0.38709150326797387</v>
      </c>
      <c r="I29" s="217">
        <v>0.91973856209150329</v>
      </c>
      <c r="J29" s="217">
        <v>0.88941176470588246</v>
      </c>
      <c r="K29" s="217">
        <v>0.82352941176470584</v>
      </c>
      <c r="L29" s="217">
        <v>0.82352941176470584</v>
      </c>
      <c r="M29" s="217">
        <v>1.093856209150327</v>
      </c>
      <c r="N29" s="217">
        <v>1.0483660130718955</v>
      </c>
      <c r="O29" s="217">
        <v>1.0243137254901962</v>
      </c>
      <c r="P29" s="217">
        <v>0.99398692810457523</v>
      </c>
      <c r="Q29" s="437">
        <f t="shared" si="0"/>
        <v>0.66698529411764707</v>
      </c>
      <c r="R29" s="217">
        <v>0.87633986928104579</v>
      </c>
      <c r="S29" s="217">
        <v>0.95633986928104575</v>
      </c>
      <c r="T29" s="217">
        <v>0.95738562091503265</v>
      </c>
      <c r="U29" s="217">
        <v>0.94954248366013072</v>
      </c>
      <c r="V29" s="217">
        <v>1.0070588235294118</v>
      </c>
      <c r="W29" s="217">
        <v>1.0196078431372548</v>
      </c>
      <c r="X29" s="438">
        <f t="shared" si="1"/>
        <v>0.96104575163398698</v>
      </c>
    </row>
    <row r="30" spans="1:24" ht="18" customHeight="1">
      <c r="A30" s="434">
        <v>26</v>
      </c>
      <c r="B30" s="435">
        <v>714000000008</v>
      </c>
      <c r="C30" s="428" t="s">
        <v>415</v>
      </c>
      <c r="D30" s="436">
        <v>400</v>
      </c>
      <c r="E30" s="217">
        <v>0.54</v>
      </c>
      <c r="F30" s="217">
        <v>0.52500000000000002</v>
      </c>
      <c r="G30" s="217">
        <v>0.8</v>
      </c>
      <c r="H30" s="217">
        <v>0.8</v>
      </c>
      <c r="I30" s="217">
        <v>0.8</v>
      </c>
      <c r="J30" s="217">
        <v>0.8</v>
      </c>
      <c r="K30" s="217">
        <v>0.8</v>
      </c>
      <c r="L30" s="217">
        <v>0.8</v>
      </c>
      <c r="M30" s="217">
        <v>0.8</v>
      </c>
      <c r="N30" s="217">
        <v>0.8</v>
      </c>
      <c r="O30" s="217">
        <v>0.8</v>
      </c>
      <c r="P30" s="217">
        <v>0.8</v>
      </c>
      <c r="Q30" s="437">
        <f t="shared" si="0"/>
        <v>0.75541666666666663</v>
      </c>
      <c r="R30" s="217">
        <v>0.8</v>
      </c>
      <c r="S30" s="217">
        <v>0.8</v>
      </c>
      <c r="T30" s="217">
        <v>0.8</v>
      </c>
      <c r="U30" s="217">
        <v>0.8</v>
      </c>
      <c r="V30" s="217">
        <v>0.8</v>
      </c>
      <c r="W30" s="217">
        <v>0.8</v>
      </c>
      <c r="X30" s="438">
        <f t="shared" si="1"/>
        <v>0.79999999999999993</v>
      </c>
    </row>
    <row r="31" spans="1:24" ht="18" customHeight="1">
      <c r="A31" s="434">
        <v>27</v>
      </c>
      <c r="B31" s="435">
        <v>311000000060</v>
      </c>
      <c r="C31" s="428" t="s">
        <v>686</v>
      </c>
      <c r="D31" s="436">
        <v>112</v>
      </c>
      <c r="E31" s="217">
        <v>0.66875000000000007</v>
      </c>
      <c r="F31" s="217">
        <v>0.74196428571428563</v>
      </c>
      <c r="G31" s="217">
        <v>0.81160714285714286</v>
      </c>
      <c r="H31" s="217">
        <v>0.79999999999999993</v>
      </c>
      <c r="I31" s="217">
        <v>0.79999999999999993</v>
      </c>
      <c r="J31" s="217">
        <v>1.0678571428571428</v>
      </c>
      <c r="K31" s="217">
        <v>1</v>
      </c>
      <c r="L31" s="217">
        <v>1.0607142857142857</v>
      </c>
      <c r="M31" s="217">
        <v>1.0973214285714286</v>
      </c>
      <c r="N31" s="217">
        <v>2.2374999999999998</v>
      </c>
      <c r="O31" s="217">
        <v>0.9642857142857143</v>
      </c>
      <c r="P31" s="217">
        <v>1.0357142857142858</v>
      </c>
      <c r="Q31" s="437">
        <f t="shared" si="0"/>
        <v>1.0238095238095237</v>
      </c>
      <c r="R31" s="217">
        <v>1.1142857142857143</v>
      </c>
      <c r="S31" s="217">
        <v>1.0050000000000001</v>
      </c>
      <c r="T31" s="217">
        <v>0.96285714285714286</v>
      </c>
      <c r="U31" s="217">
        <v>0.90714285714285714</v>
      </c>
      <c r="V31" s="217">
        <v>0.83499999999999996</v>
      </c>
      <c r="W31" s="217">
        <v>0.96714285714285708</v>
      </c>
      <c r="X31" s="438">
        <f t="shared" si="1"/>
        <v>0.96523809523809534</v>
      </c>
    </row>
    <row r="32" spans="1:24" ht="18" customHeight="1">
      <c r="A32" s="434">
        <v>28</v>
      </c>
      <c r="B32" s="435">
        <v>343000000038</v>
      </c>
      <c r="C32" s="318" t="s">
        <v>349</v>
      </c>
      <c r="D32" s="218">
        <v>161.11000000000001</v>
      </c>
      <c r="E32" s="217">
        <v>0</v>
      </c>
      <c r="F32" s="217">
        <v>0</v>
      </c>
      <c r="G32" s="217">
        <v>0.80001241387871624</v>
      </c>
      <c r="H32" s="217">
        <v>0.80001241387871624</v>
      </c>
      <c r="I32" s="217">
        <v>0.80001241387871624</v>
      </c>
      <c r="J32" s="217">
        <v>0.80001241387871624</v>
      </c>
      <c r="K32" s="217">
        <v>0.88635094035131279</v>
      </c>
      <c r="L32" s="217">
        <v>0.80001241387871624</v>
      </c>
      <c r="M32" s="217">
        <v>0.80001241387871624</v>
      </c>
      <c r="N32" s="217">
        <v>0.80001241387871624</v>
      </c>
      <c r="O32" s="217">
        <v>0.80001241387871624</v>
      </c>
      <c r="P32" s="217">
        <v>0.79999999999999993</v>
      </c>
      <c r="Q32" s="437">
        <f t="shared" si="0"/>
        <v>0.67387085428175342</v>
      </c>
      <c r="R32" s="217">
        <v>0.79999999999999993</v>
      </c>
      <c r="S32" s="217">
        <v>0.79999999999999993</v>
      </c>
      <c r="T32" s="217">
        <v>0.79999999999999993</v>
      </c>
      <c r="U32" s="217">
        <v>0.79999999999999993</v>
      </c>
      <c r="V32" s="217">
        <v>0.79999999999999993</v>
      </c>
      <c r="W32" s="217">
        <v>0.79999999999999993</v>
      </c>
      <c r="X32" s="438">
        <f t="shared" si="1"/>
        <v>0.79999999999999993</v>
      </c>
    </row>
    <row r="33" spans="1:24" ht="18" customHeight="1">
      <c r="A33" s="434">
        <v>29</v>
      </c>
      <c r="B33" s="435">
        <v>341000000078</v>
      </c>
      <c r="C33" s="318" t="s">
        <v>288</v>
      </c>
      <c r="D33" s="218">
        <v>110</v>
      </c>
      <c r="E33" s="217">
        <v>1</v>
      </c>
      <c r="F33" s="217">
        <v>1</v>
      </c>
      <c r="G33" s="217">
        <v>1</v>
      </c>
      <c r="H33" s="217">
        <v>1</v>
      </c>
      <c r="I33" s="217">
        <v>1</v>
      </c>
      <c r="J33" s="217">
        <v>1</v>
      </c>
      <c r="K33" s="217">
        <v>1</v>
      </c>
      <c r="L33" s="217">
        <v>1</v>
      </c>
      <c r="M33" s="217">
        <v>1</v>
      </c>
      <c r="N33" s="217">
        <v>1</v>
      </c>
      <c r="O33" s="217">
        <v>1</v>
      </c>
      <c r="P33" s="217">
        <v>2.2941818181818183</v>
      </c>
      <c r="Q33" s="437">
        <f t="shared" si="0"/>
        <v>1.1078484848484849</v>
      </c>
      <c r="R33" s="217">
        <v>2.8680000000000003</v>
      </c>
      <c r="S33" s="217">
        <v>0.8</v>
      </c>
      <c r="T33" s="217">
        <v>0.8640000000000001</v>
      </c>
      <c r="U33" s="217">
        <v>1.1192727272727274</v>
      </c>
      <c r="V33" s="217">
        <v>1.1863636363636363</v>
      </c>
      <c r="W33" s="217">
        <v>1.8436363636363637</v>
      </c>
      <c r="X33" s="438">
        <f t="shared" si="1"/>
        <v>1.4468787878787879</v>
      </c>
    </row>
    <row r="34" spans="1:24" ht="18" customHeight="1">
      <c r="A34" s="434">
        <v>30</v>
      </c>
      <c r="B34" s="435">
        <v>714000000025</v>
      </c>
      <c r="C34" s="318" t="s">
        <v>427</v>
      </c>
      <c r="D34" s="218">
        <v>250</v>
      </c>
      <c r="E34" s="217">
        <v>0.876</v>
      </c>
      <c r="F34" s="217">
        <v>0.876</v>
      </c>
      <c r="G34" s="217">
        <v>0.876</v>
      </c>
      <c r="H34" s="217">
        <v>0.89760000000000006</v>
      </c>
      <c r="I34" s="217">
        <v>0.9264</v>
      </c>
      <c r="J34" s="217">
        <v>0.90720000000000001</v>
      </c>
      <c r="K34" s="217">
        <v>0.8</v>
      </c>
      <c r="L34" s="217">
        <v>0.8</v>
      </c>
      <c r="M34" s="217">
        <v>0.8</v>
      </c>
      <c r="N34" s="217">
        <v>0.8</v>
      </c>
      <c r="O34" s="217">
        <v>0.8</v>
      </c>
      <c r="P34" s="217">
        <v>0.8</v>
      </c>
      <c r="Q34" s="437">
        <f t="shared" si="0"/>
        <v>0.84660000000000002</v>
      </c>
      <c r="R34" s="217">
        <v>0.81840000000000002</v>
      </c>
      <c r="S34" s="217">
        <v>0.98399999999999999</v>
      </c>
      <c r="T34" s="217">
        <v>0.8448</v>
      </c>
      <c r="U34" s="217">
        <v>0.8</v>
      </c>
      <c r="V34" s="217">
        <v>0.8</v>
      </c>
      <c r="W34" s="217">
        <v>0.8</v>
      </c>
      <c r="X34" s="438">
        <f t="shared" si="1"/>
        <v>0.84119999999999984</v>
      </c>
    </row>
    <row r="35" spans="1:24" ht="18" customHeight="1">
      <c r="A35" s="434">
        <v>31</v>
      </c>
      <c r="B35" s="435">
        <v>311000000037</v>
      </c>
      <c r="C35" s="428" t="s">
        <v>262</v>
      </c>
      <c r="D35" s="436">
        <v>167</v>
      </c>
      <c r="E35" s="217">
        <v>0.17964071856287425</v>
      </c>
      <c r="F35" s="217">
        <v>0.15568862275449102</v>
      </c>
      <c r="G35" s="217">
        <v>0.79999999999999993</v>
      </c>
      <c r="H35" s="217">
        <v>0.79999999999999993</v>
      </c>
      <c r="I35" s="217">
        <v>0.79999999999999993</v>
      </c>
      <c r="J35" s="217">
        <v>0.79999999999999993</v>
      </c>
      <c r="K35" s="217">
        <v>0.79999999999999993</v>
      </c>
      <c r="L35" s="217">
        <v>0.79999999999999993</v>
      </c>
      <c r="M35" s="217">
        <v>0.79999999999999993</v>
      </c>
      <c r="N35" s="217">
        <v>0.79999999999999993</v>
      </c>
      <c r="O35" s="217">
        <v>0.79999999999999993</v>
      </c>
      <c r="P35" s="217">
        <v>0.79999999999999993</v>
      </c>
      <c r="Q35" s="437">
        <f t="shared" si="0"/>
        <v>0.69461077844311359</v>
      </c>
      <c r="R35" s="217">
        <v>0.79999999999999993</v>
      </c>
      <c r="S35" s="217">
        <v>0.79999999999999993</v>
      </c>
      <c r="T35" s="217">
        <v>0.79999999999999993</v>
      </c>
      <c r="U35" s="217">
        <v>0.79999999999999993</v>
      </c>
      <c r="V35" s="217">
        <v>0.79999999999999993</v>
      </c>
      <c r="W35" s="217">
        <v>0.79999999999999993</v>
      </c>
      <c r="X35" s="438">
        <f t="shared" si="1"/>
        <v>0.79999999999999993</v>
      </c>
    </row>
    <row r="36" spans="1:24" ht="18" customHeight="1">
      <c r="A36" s="434">
        <v>32</v>
      </c>
      <c r="B36" s="435">
        <v>291000000011</v>
      </c>
      <c r="C36" s="428" t="s">
        <v>681</v>
      </c>
      <c r="D36" s="436">
        <v>408</v>
      </c>
      <c r="E36" s="217">
        <v>8.4832904884318772E-2</v>
      </c>
      <c r="F36" s="217">
        <v>0.94117647058823528</v>
      </c>
      <c r="G36" s="217">
        <v>1.0049019607843137</v>
      </c>
      <c r="H36" s="217">
        <v>1.0049019607843137</v>
      </c>
      <c r="I36" s="217">
        <v>0.97058823529411764</v>
      </c>
      <c r="J36" s="217">
        <v>0.79999999999999993</v>
      </c>
      <c r="K36" s="217">
        <v>1.1127450980392157</v>
      </c>
      <c r="L36" s="217">
        <v>1.088235294117647</v>
      </c>
      <c r="M36" s="217">
        <v>1.1274509803921569</v>
      </c>
      <c r="N36" s="217">
        <v>1.079656862745098</v>
      </c>
      <c r="O36" s="217">
        <v>1.0551470588235294</v>
      </c>
      <c r="P36" s="217">
        <v>1.0845588235294117</v>
      </c>
      <c r="Q36" s="437">
        <f t="shared" si="0"/>
        <v>0.94618297083186309</v>
      </c>
      <c r="R36" s="217">
        <v>1.1470588235294117</v>
      </c>
      <c r="S36" s="217">
        <v>1.0392156862745099</v>
      </c>
      <c r="T36" s="217">
        <v>0.92647058823529416</v>
      </c>
      <c r="U36" s="217">
        <v>1.0784313725490196</v>
      </c>
      <c r="V36" s="217">
        <v>1.0294117647058822</v>
      </c>
      <c r="W36" s="217">
        <v>1.0098039215686274</v>
      </c>
      <c r="X36" s="438">
        <f t="shared" si="1"/>
        <v>1.0383986928104576</v>
      </c>
    </row>
    <row r="37" spans="1:24" ht="18" customHeight="1">
      <c r="A37" s="434">
        <v>33</v>
      </c>
      <c r="B37" s="435">
        <v>311000000063</v>
      </c>
      <c r="C37" s="428" t="s">
        <v>726</v>
      </c>
      <c r="D37" s="436">
        <v>182</v>
      </c>
      <c r="E37" s="217">
        <v>0.9000098902185738</v>
      </c>
      <c r="F37" s="217">
        <v>0.9000098902185738</v>
      </c>
      <c r="G37" s="217">
        <v>0.9000098902185738</v>
      </c>
      <c r="H37" s="217">
        <v>0.9000098902185738</v>
      </c>
      <c r="I37" s="217">
        <v>0.9000098902185738</v>
      </c>
      <c r="J37" s="217">
        <v>0.9000098902185738</v>
      </c>
      <c r="K37" s="217">
        <v>0.9000098902185738</v>
      </c>
      <c r="L37" s="217">
        <v>0.9000098902185738</v>
      </c>
      <c r="M37" s="217">
        <v>0.79999999999999993</v>
      </c>
      <c r="N37" s="217">
        <v>0.79999999999999993</v>
      </c>
      <c r="O37" s="217">
        <v>0.79999999999999993</v>
      </c>
      <c r="P37" s="217">
        <v>0.79999999999999993</v>
      </c>
      <c r="Q37" s="437">
        <f t="shared" si="0"/>
        <v>0.866673260145716</v>
      </c>
      <c r="R37" s="217">
        <v>0.79999999999999993</v>
      </c>
      <c r="S37" s="217">
        <v>0.79999999999999993</v>
      </c>
      <c r="T37" s="217">
        <v>0.79999999999999993</v>
      </c>
      <c r="U37" s="217">
        <v>0.79999999999999993</v>
      </c>
      <c r="V37" s="217">
        <v>0.79999999999999993</v>
      </c>
      <c r="W37" s="217">
        <v>0.79999999999999993</v>
      </c>
      <c r="X37" s="438">
        <f t="shared" si="1"/>
        <v>0.79999999999999993</v>
      </c>
    </row>
    <row r="38" spans="1:24" ht="18" customHeight="1">
      <c r="A38" s="434">
        <v>34</v>
      </c>
      <c r="B38" s="435">
        <v>711000000068</v>
      </c>
      <c r="C38" s="428" t="s">
        <v>746</v>
      </c>
      <c r="D38" s="436">
        <v>115</v>
      </c>
      <c r="E38" s="217">
        <v>0.64695652173913043</v>
      </c>
      <c r="F38" s="217">
        <v>0.88260869565217392</v>
      </c>
      <c r="G38" s="217">
        <v>1.2121739130434783</v>
      </c>
      <c r="H38" s="217">
        <v>1.1869565217391305</v>
      </c>
      <c r="I38" s="217">
        <v>1.4478260869565218</v>
      </c>
      <c r="J38" s="217">
        <v>1.3269565217391304</v>
      </c>
      <c r="K38" s="217">
        <v>1.1513043478260869</v>
      </c>
      <c r="L38" s="217">
        <v>0.8</v>
      </c>
      <c r="M38" s="217">
        <v>0.8</v>
      </c>
      <c r="N38" s="217">
        <v>0.8</v>
      </c>
      <c r="O38" s="217">
        <v>0.87130434782608701</v>
      </c>
      <c r="P38" s="217">
        <v>0.8295652173913044</v>
      </c>
      <c r="Q38" s="437">
        <f t="shared" si="0"/>
        <v>0.99630434782608701</v>
      </c>
      <c r="R38" s="217">
        <v>0.87826086956521743</v>
      </c>
      <c r="S38" s="217">
        <v>0.9147826086956522</v>
      </c>
      <c r="T38" s="217">
        <v>0.86086956521739133</v>
      </c>
      <c r="U38" s="217">
        <v>0.8</v>
      </c>
      <c r="V38" s="217">
        <v>0.8</v>
      </c>
      <c r="W38" s="217">
        <v>0.8</v>
      </c>
      <c r="X38" s="438">
        <f t="shared" si="1"/>
        <v>0.84231884057971007</v>
      </c>
    </row>
    <row r="39" spans="1:24" ht="18" customHeight="1">
      <c r="A39" s="434">
        <v>35</v>
      </c>
      <c r="B39" s="435">
        <v>341000000080</v>
      </c>
      <c r="C39" s="428" t="s">
        <v>318</v>
      </c>
      <c r="D39" s="436">
        <v>250</v>
      </c>
      <c r="E39" s="217">
        <v>1</v>
      </c>
      <c r="F39" s="217">
        <v>1</v>
      </c>
      <c r="G39" s="217">
        <v>1</v>
      </c>
      <c r="H39" s="217">
        <v>1</v>
      </c>
      <c r="I39" s="217">
        <v>1</v>
      </c>
      <c r="J39" s="217">
        <v>1</v>
      </c>
      <c r="K39" s="217">
        <v>1</v>
      </c>
      <c r="L39" s="217">
        <v>1</v>
      </c>
      <c r="M39" s="217">
        <v>1</v>
      </c>
      <c r="N39" s="217">
        <v>1</v>
      </c>
      <c r="O39" s="217">
        <v>1</v>
      </c>
      <c r="P39" s="217">
        <v>0.8</v>
      </c>
      <c r="Q39" s="437">
        <f t="shared" si="0"/>
        <v>0.98333333333333339</v>
      </c>
      <c r="R39" s="217">
        <v>0.8</v>
      </c>
      <c r="S39" s="217">
        <v>0.8</v>
      </c>
      <c r="T39" s="217">
        <v>0.8</v>
      </c>
      <c r="U39" s="217">
        <v>0.8</v>
      </c>
      <c r="V39" s="217">
        <v>0.8</v>
      </c>
      <c r="W39" s="217">
        <v>0.8</v>
      </c>
      <c r="X39" s="438">
        <f t="shared" si="1"/>
        <v>0.79999999999999993</v>
      </c>
    </row>
    <row r="40" spans="1:24" ht="18" customHeight="1">
      <c r="A40" s="434">
        <v>36</v>
      </c>
      <c r="B40" s="435">
        <v>714000000038</v>
      </c>
      <c r="C40" s="428" t="s">
        <v>802</v>
      </c>
      <c r="D40" s="436">
        <v>111.11</v>
      </c>
      <c r="E40" s="217">
        <v>1</v>
      </c>
      <c r="F40" s="217">
        <v>1</v>
      </c>
      <c r="G40" s="217">
        <v>1</v>
      </c>
      <c r="H40" s="217">
        <v>1</v>
      </c>
      <c r="I40" s="217">
        <v>1</v>
      </c>
      <c r="J40" s="217">
        <v>1</v>
      </c>
      <c r="K40" s="217">
        <v>1</v>
      </c>
      <c r="L40" s="217">
        <v>1</v>
      </c>
      <c r="M40" s="217">
        <v>1</v>
      </c>
      <c r="N40" s="217">
        <v>1</v>
      </c>
      <c r="O40" s="217">
        <v>1</v>
      </c>
      <c r="P40" s="217">
        <v>0.8</v>
      </c>
      <c r="Q40" s="437">
        <f t="shared" si="0"/>
        <v>0.98333333333333339</v>
      </c>
      <c r="R40" s="217">
        <v>0.8</v>
      </c>
      <c r="S40" s="217">
        <v>0.8</v>
      </c>
      <c r="T40" s="217">
        <v>0.8</v>
      </c>
      <c r="U40" s="217">
        <v>0.8</v>
      </c>
      <c r="V40" s="217">
        <v>0.8</v>
      </c>
      <c r="W40" s="217">
        <v>0.8</v>
      </c>
      <c r="X40" s="438">
        <f t="shared" si="1"/>
        <v>0.79999999999999993</v>
      </c>
    </row>
    <row r="41" spans="1:24" ht="18" customHeight="1">
      <c r="A41" s="434">
        <v>37</v>
      </c>
      <c r="B41" s="435">
        <v>343000000068</v>
      </c>
      <c r="C41" s="428" t="s">
        <v>634</v>
      </c>
      <c r="D41" s="436">
        <v>344</v>
      </c>
      <c r="E41" s="217">
        <v>0.69767441860465118</v>
      </c>
      <c r="F41" s="217">
        <v>0.80232558139534882</v>
      </c>
      <c r="G41" s="217">
        <v>0.79999999999999993</v>
      </c>
      <c r="H41" s="217">
        <v>0.79999999999999993</v>
      </c>
      <c r="I41" s="217">
        <v>0.79999999999999993</v>
      </c>
      <c r="J41" s="217">
        <v>0.79999999999999993</v>
      </c>
      <c r="K41" s="217">
        <v>0.79999999999999993</v>
      </c>
      <c r="L41" s="217">
        <v>0.79999999999999993</v>
      </c>
      <c r="M41" s="217">
        <v>0.79999999999999993</v>
      </c>
      <c r="N41" s="217">
        <v>0.79999999999999993</v>
      </c>
      <c r="O41" s="217">
        <v>0.83720930232558144</v>
      </c>
      <c r="P41" s="217">
        <v>0.79999999999999993</v>
      </c>
      <c r="Q41" s="437">
        <f t="shared" si="0"/>
        <v>0.794767441860465</v>
      </c>
      <c r="R41" s="217">
        <v>0.82534883720930241</v>
      </c>
      <c r="S41" s="217">
        <v>0.79999999999999993</v>
      </c>
      <c r="T41" s="217">
        <v>0.79999999999999993</v>
      </c>
      <c r="U41" s="217">
        <v>0.79999999999999993</v>
      </c>
      <c r="V41" s="217">
        <v>0.79999999999999993</v>
      </c>
      <c r="W41" s="217">
        <v>0.79999999999999993</v>
      </c>
      <c r="X41" s="438">
        <f t="shared" si="1"/>
        <v>0.80422480620155035</v>
      </c>
    </row>
    <row r="42" spans="1:24" ht="18" customHeight="1">
      <c r="A42" s="434">
        <v>38</v>
      </c>
      <c r="B42" s="435">
        <v>211000000028</v>
      </c>
      <c r="C42" s="428" t="s">
        <v>710</v>
      </c>
      <c r="D42" s="436">
        <v>217</v>
      </c>
      <c r="E42" s="217">
        <v>1.5675675675675675</v>
      </c>
      <c r="F42" s="217">
        <v>1.5945945945945945</v>
      </c>
      <c r="G42" s="217">
        <v>0.79999999999999993</v>
      </c>
      <c r="H42" s="217">
        <v>0.79999999999999993</v>
      </c>
      <c r="I42" s="217">
        <v>0.79999999999999993</v>
      </c>
      <c r="J42" s="217">
        <v>0.79999999999999993</v>
      </c>
      <c r="K42" s="217">
        <v>0.79999999999999993</v>
      </c>
      <c r="L42" s="217">
        <v>0.79999999999999993</v>
      </c>
      <c r="M42" s="217">
        <v>0.79999999999999993</v>
      </c>
      <c r="N42" s="217">
        <v>0.79999999999999993</v>
      </c>
      <c r="O42" s="217">
        <v>0.79999999999999993</v>
      </c>
      <c r="P42" s="217">
        <v>1.0584331797235023</v>
      </c>
      <c r="Q42" s="437">
        <f t="shared" si="0"/>
        <v>0.95171627849047213</v>
      </c>
      <c r="R42" s="217">
        <v>1.0849769585253457</v>
      </c>
      <c r="S42" s="217">
        <v>0.97327188940092157</v>
      </c>
      <c r="T42" s="217">
        <v>0.89087557603686629</v>
      </c>
      <c r="U42" s="217">
        <v>0.79999999999999993</v>
      </c>
      <c r="V42" s="217">
        <v>0.79999999999999993</v>
      </c>
      <c r="W42" s="217">
        <v>0.79999999999999993</v>
      </c>
      <c r="X42" s="438">
        <f t="shared" si="1"/>
        <v>0.89152073732718884</v>
      </c>
    </row>
    <row r="43" spans="1:24" s="205" customFormat="1" ht="18" customHeight="1">
      <c r="A43" s="434">
        <v>39</v>
      </c>
      <c r="B43" s="435">
        <v>311000000051</v>
      </c>
      <c r="C43" s="442" t="s">
        <v>270</v>
      </c>
      <c r="D43" s="220">
        <v>111</v>
      </c>
      <c r="E43" s="217">
        <v>0.1981981981981982</v>
      </c>
      <c r="F43" s="217">
        <v>0.81801801801801799</v>
      </c>
      <c r="G43" s="217">
        <v>0.79999999999999993</v>
      </c>
      <c r="H43" s="217">
        <v>0.79999999999999993</v>
      </c>
      <c r="I43" s="217">
        <v>0.79999999999999993</v>
      </c>
      <c r="J43" s="217">
        <v>0.79999999999999993</v>
      </c>
      <c r="K43" s="217">
        <v>0.79999999999999993</v>
      </c>
      <c r="L43" s="217">
        <v>0.79999999999999993</v>
      </c>
      <c r="M43" s="217">
        <v>0.79999999999999993</v>
      </c>
      <c r="N43" s="217">
        <v>0.79999999999999993</v>
      </c>
      <c r="O43" s="217">
        <v>0.79999999999999993</v>
      </c>
      <c r="P43" s="217">
        <v>0.79999999999999993</v>
      </c>
      <c r="Q43" s="437">
        <f t="shared" si="0"/>
        <v>0.75135135135135134</v>
      </c>
      <c r="R43" s="217">
        <v>0.79999999999999993</v>
      </c>
      <c r="S43" s="217">
        <v>0.79999999999999993</v>
      </c>
      <c r="T43" s="217">
        <v>0.79999999999999993</v>
      </c>
      <c r="U43" s="217">
        <v>0.79999999999999993</v>
      </c>
      <c r="V43" s="217">
        <v>0.79999999999999993</v>
      </c>
      <c r="W43" s="217">
        <v>0.79999999999999993</v>
      </c>
      <c r="X43" s="438">
        <f t="shared" si="1"/>
        <v>0.79999999999999993</v>
      </c>
    </row>
    <row r="44" spans="1:24" ht="18" customHeight="1">
      <c r="A44" s="434">
        <v>40</v>
      </c>
      <c r="B44" s="435">
        <v>714000000045</v>
      </c>
      <c r="C44" s="428" t="s">
        <v>856</v>
      </c>
      <c r="D44" s="436">
        <v>211.11</v>
      </c>
      <c r="E44" s="217">
        <v>0</v>
      </c>
      <c r="F44" s="217">
        <v>0</v>
      </c>
      <c r="G44" s="217">
        <v>0</v>
      </c>
      <c r="H44" s="217">
        <v>0.98062621382217796</v>
      </c>
      <c r="I44" s="217">
        <v>0.80000947373407216</v>
      </c>
      <c r="J44" s="217">
        <v>0.80000947373407216</v>
      </c>
      <c r="K44" s="217">
        <v>0.80000947373407216</v>
      </c>
      <c r="L44" s="217">
        <v>0.80000947373407216</v>
      </c>
      <c r="M44" s="217">
        <v>0.80000947373407216</v>
      </c>
      <c r="N44" s="217">
        <v>0.80000947373407216</v>
      </c>
      <c r="O44" s="217">
        <v>0.80000947373407216</v>
      </c>
      <c r="P44" s="217">
        <v>0.79999999999999993</v>
      </c>
      <c r="Q44" s="437">
        <f t="shared" si="0"/>
        <v>0.61505771083005689</v>
      </c>
      <c r="R44" s="217">
        <v>0.79999999999999993</v>
      </c>
      <c r="S44" s="217">
        <v>0.79999999999999993</v>
      </c>
      <c r="T44" s="217">
        <v>0.79999999999999993</v>
      </c>
      <c r="U44" s="217">
        <v>0.79999999999999993</v>
      </c>
      <c r="V44" s="217">
        <v>0.79999999999999993</v>
      </c>
      <c r="W44" s="217">
        <v>0.79999999999999993</v>
      </c>
      <c r="X44" s="438">
        <f t="shared" si="1"/>
        <v>0.79999999999999993</v>
      </c>
    </row>
    <row r="45" spans="1:24" ht="18" customHeight="1">
      <c r="A45" s="434">
        <v>41</v>
      </c>
      <c r="B45" s="435">
        <v>211000000032</v>
      </c>
      <c r="C45" s="428" t="s">
        <v>713</v>
      </c>
      <c r="D45" s="436">
        <v>178</v>
      </c>
      <c r="E45" s="217">
        <v>1</v>
      </c>
      <c r="F45" s="217">
        <v>1</v>
      </c>
      <c r="G45" s="217">
        <v>1</v>
      </c>
      <c r="H45" s="217">
        <v>1</v>
      </c>
      <c r="I45" s="217">
        <v>1</v>
      </c>
      <c r="J45" s="217">
        <v>1</v>
      </c>
      <c r="K45" s="217">
        <v>1</v>
      </c>
      <c r="L45" s="217">
        <v>1</v>
      </c>
      <c r="M45" s="217">
        <v>1</v>
      </c>
      <c r="N45" s="217">
        <v>1</v>
      </c>
      <c r="O45" s="217">
        <v>1</v>
      </c>
      <c r="P45" s="217">
        <v>1</v>
      </c>
      <c r="Q45" s="437">
        <f t="shared" si="0"/>
        <v>1</v>
      </c>
      <c r="R45" s="217">
        <v>1</v>
      </c>
      <c r="S45" s="217">
        <v>1</v>
      </c>
      <c r="T45" s="217">
        <v>1</v>
      </c>
      <c r="U45" s="217">
        <v>1</v>
      </c>
      <c r="V45" s="217">
        <v>1</v>
      </c>
      <c r="W45" s="217">
        <v>1</v>
      </c>
      <c r="X45" s="438">
        <f t="shared" si="1"/>
        <v>1</v>
      </c>
    </row>
    <row r="46" spans="1:24" ht="18" customHeight="1">
      <c r="A46" s="434">
        <v>42</v>
      </c>
      <c r="B46" s="435">
        <v>313000000006</v>
      </c>
      <c r="C46" s="428" t="s">
        <v>625</v>
      </c>
      <c r="D46" s="436">
        <v>167</v>
      </c>
      <c r="E46" s="217">
        <v>0.79041916167664672</v>
      </c>
      <c r="F46" s="217">
        <v>1.0299401197604789</v>
      </c>
      <c r="G46" s="217">
        <v>1.2694610778443114</v>
      </c>
      <c r="H46" s="217">
        <v>1.0059880239520957</v>
      </c>
      <c r="I46" s="217">
        <v>1.0658682634730539</v>
      </c>
      <c r="J46" s="217">
        <v>0.79999999999999993</v>
      </c>
      <c r="K46" s="217">
        <v>0.79999999999999993</v>
      </c>
      <c r="L46" s="217">
        <v>0.79999999999999993</v>
      </c>
      <c r="M46" s="217">
        <v>0.79999999999999993</v>
      </c>
      <c r="N46" s="217">
        <v>0.79999999999999993</v>
      </c>
      <c r="O46" s="217">
        <v>1.437125748502994</v>
      </c>
      <c r="P46" s="217">
        <v>1.474491017964072</v>
      </c>
      <c r="Q46" s="437">
        <f t="shared" si="0"/>
        <v>1.0061077844311377</v>
      </c>
      <c r="R46" s="217">
        <v>1.1851497005988023</v>
      </c>
      <c r="S46" s="217">
        <v>1.1851497005988023</v>
      </c>
      <c r="T46" s="217">
        <v>0.79999999999999993</v>
      </c>
      <c r="U46" s="217">
        <v>0.79999999999999993</v>
      </c>
      <c r="V46" s="217">
        <v>0.97916167664670661</v>
      </c>
      <c r="W46" s="217">
        <v>0.93221556886227552</v>
      </c>
      <c r="X46" s="438">
        <f t="shared" si="1"/>
        <v>0.98027944111776444</v>
      </c>
    </row>
    <row r="47" spans="1:24" ht="18" customHeight="1">
      <c r="A47" s="434">
        <v>43</v>
      </c>
      <c r="B47" s="435">
        <v>343000000069</v>
      </c>
      <c r="C47" s="428" t="s">
        <v>696</v>
      </c>
      <c r="D47" s="436">
        <v>110</v>
      </c>
      <c r="E47" s="217">
        <v>3.4545454545454546E-2</v>
      </c>
      <c r="F47" s="217">
        <v>0.18636363636363637</v>
      </c>
      <c r="G47" s="217">
        <v>0.8</v>
      </c>
      <c r="H47" s="217">
        <v>0.8</v>
      </c>
      <c r="I47" s="217">
        <v>0.8</v>
      </c>
      <c r="J47" s="217">
        <v>0.8</v>
      </c>
      <c r="K47" s="217">
        <v>0.8</v>
      </c>
      <c r="L47" s="217">
        <v>0.8</v>
      </c>
      <c r="M47" s="217">
        <v>0.8</v>
      </c>
      <c r="N47" s="217">
        <v>0.8</v>
      </c>
      <c r="O47" s="217">
        <v>0.8</v>
      </c>
      <c r="P47" s="217">
        <v>0.8</v>
      </c>
      <c r="Q47" s="437">
        <f t="shared" si="0"/>
        <v>0.68507575757575756</v>
      </c>
      <c r="R47" s="217">
        <v>0.8</v>
      </c>
      <c r="S47" s="217">
        <v>0.8</v>
      </c>
      <c r="T47" s="217">
        <v>0.8</v>
      </c>
      <c r="U47" s="217">
        <v>0.8</v>
      </c>
      <c r="V47" s="217">
        <v>0.8</v>
      </c>
      <c r="W47" s="217">
        <v>0.8</v>
      </c>
      <c r="X47" s="438">
        <f t="shared" si="1"/>
        <v>0.79999999999999993</v>
      </c>
    </row>
    <row r="48" spans="1:24" ht="18" customHeight="1">
      <c r="A48" s="434">
        <v>44</v>
      </c>
      <c r="B48" s="435">
        <v>343000000011</v>
      </c>
      <c r="C48" s="428" t="s">
        <v>335</v>
      </c>
      <c r="D48" s="436">
        <v>154.44</v>
      </c>
      <c r="E48" s="217">
        <v>0.3897953897953898</v>
      </c>
      <c r="F48" s="217">
        <v>0.28490028490028491</v>
      </c>
      <c r="G48" s="217">
        <v>0.79998704998704995</v>
      </c>
      <c r="H48" s="217">
        <v>0.79998704998704995</v>
      </c>
      <c r="I48" s="217">
        <v>0.79998704998704995</v>
      </c>
      <c r="J48" s="217">
        <v>0.79998704998704995</v>
      </c>
      <c r="K48" s="217">
        <v>0.79998704998704995</v>
      </c>
      <c r="L48" s="217">
        <v>0.79998704998704995</v>
      </c>
      <c r="M48" s="217">
        <v>0.79998704998704995</v>
      </c>
      <c r="N48" s="217">
        <v>0.79998704998704995</v>
      </c>
      <c r="O48" s="217">
        <v>0.79998704998704995</v>
      </c>
      <c r="P48" s="217">
        <v>0.8</v>
      </c>
      <c r="Q48" s="437">
        <f t="shared" si="0"/>
        <v>0.722881593714927</v>
      </c>
      <c r="R48" s="217">
        <v>0.8</v>
      </c>
      <c r="S48" s="217">
        <v>0.8</v>
      </c>
      <c r="T48" s="217">
        <v>0.8</v>
      </c>
      <c r="U48" s="217">
        <v>0.8</v>
      </c>
      <c r="V48" s="217">
        <v>0.8</v>
      </c>
      <c r="W48" s="217">
        <v>0.8</v>
      </c>
      <c r="X48" s="438">
        <f t="shared" si="1"/>
        <v>0.79999999999999993</v>
      </c>
    </row>
    <row r="49" spans="1:24" ht="18" customHeight="1">
      <c r="A49" s="434">
        <v>45</v>
      </c>
      <c r="B49" s="435">
        <v>343000000052</v>
      </c>
      <c r="C49" s="428" t="s">
        <v>356</v>
      </c>
      <c r="D49" s="436">
        <v>150</v>
      </c>
      <c r="E49" s="217">
        <v>0.67199999999999993</v>
      </c>
      <c r="F49" s="217">
        <v>0.64</v>
      </c>
      <c r="G49" s="217">
        <v>0.8</v>
      </c>
      <c r="H49" s="217">
        <v>0.8</v>
      </c>
      <c r="I49" s="217">
        <v>0.8</v>
      </c>
      <c r="J49" s="217">
        <v>0.84</v>
      </c>
      <c r="K49" s="217">
        <v>0.9</v>
      </c>
      <c r="L49" s="217">
        <v>0.98</v>
      </c>
      <c r="M49" s="217">
        <v>0.8</v>
      </c>
      <c r="N49" s="217">
        <v>0.8</v>
      </c>
      <c r="O49" s="217">
        <v>0.8</v>
      </c>
      <c r="P49" s="217">
        <v>0.8</v>
      </c>
      <c r="Q49" s="437">
        <f t="shared" si="0"/>
        <v>0.80266666666666675</v>
      </c>
      <c r="R49" s="217">
        <v>0.8</v>
      </c>
      <c r="S49" s="217">
        <v>0.8</v>
      </c>
      <c r="T49" s="217">
        <v>0.8</v>
      </c>
      <c r="U49" s="217">
        <v>0.8</v>
      </c>
      <c r="V49" s="217">
        <v>0.8</v>
      </c>
      <c r="W49" s="217">
        <v>0.8</v>
      </c>
      <c r="X49" s="438">
        <f t="shared" si="1"/>
        <v>0.79999999999999993</v>
      </c>
    </row>
    <row r="50" spans="1:24" ht="18" customHeight="1">
      <c r="A50" s="434">
        <v>46</v>
      </c>
      <c r="B50" s="435">
        <v>341000000098</v>
      </c>
      <c r="C50" s="428" t="s">
        <v>787</v>
      </c>
      <c r="D50" s="436">
        <v>136</v>
      </c>
      <c r="E50" s="217">
        <v>0.13235294117647059</v>
      </c>
      <c r="F50" s="217">
        <v>0.68382352941176472</v>
      </c>
      <c r="G50" s="217">
        <v>0.79999999999999993</v>
      </c>
      <c r="H50" s="217">
        <v>0.79999999999999993</v>
      </c>
      <c r="I50" s="217">
        <v>0.79999999999999993</v>
      </c>
      <c r="J50" s="217">
        <v>0.79999999999999993</v>
      </c>
      <c r="K50" s="217">
        <v>0.79999999999999993</v>
      </c>
      <c r="L50" s="217">
        <v>0.79999999999999993</v>
      </c>
      <c r="M50" s="217">
        <v>0.79999999999999993</v>
      </c>
      <c r="N50" s="217">
        <v>0.79999999999999993</v>
      </c>
      <c r="O50" s="217">
        <v>0.79999999999999993</v>
      </c>
      <c r="P50" s="217">
        <v>0.79999999999999993</v>
      </c>
      <c r="Q50" s="437">
        <f t="shared" si="0"/>
        <v>0.73468137254901966</v>
      </c>
      <c r="R50" s="217">
        <v>0.79999999999999993</v>
      </c>
      <c r="S50" s="217">
        <v>0.79999999999999993</v>
      </c>
      <c r="T50" s="217">
        <v>0.79999999999999993</v>
      </c>
      <c r="U50" s="217">
        <v>0.79999999999999993</v>
      </c>
      <c r="V50" s="217">
        <v>0.79999999999999993</v>
      </c>
      <c r="W50" s="217">
        <v>0.79999999999999993</v>
      </c>
      <c r="X50" s="438">
        <f t="shared" si="1"/>
        <v>0.79999999999999993</v>
      </c>
    </row>
    <row r="51" spans="1:24" ht="18" customHeight="1">
      <c r="A51" s="434">
        <v>47</v>
      </c>
      <c r="B51" s="435">
        <v>714000000049</v>
      </c>
      <c r="C51" s="428" t="s">
        <v>907</v>
      </c>
      <c r="D51" s="436">
        <v>222</v>
      </c>
      <c r="E51" s="217">
        <v>0</v>
      </c>
      <c r="F51" s="217">
        <v>0</v>
      </c>
      <c r="G51" s="217">
        <v>0</v>
      </c>
      <c r="H51" s="217">
        <v>0</v>
      </c>
      <c r="I51" s="217">
        <v>0</v>
      </c>
      <c r="J51" s="217">
        <v>0</v>
      </c>
      <c r="K51" s="217">
        <v>0</v>
      </c>
      <c r="L51" s="217">
        <v>0</v>
      </c>
      <c r="M51" s="217">
        <v>0</v>
      </c>
      <c r="N51" s="217">
        <v>0</v>
      </c>
      <c r="O51" s="217">
        <v>0</v>
      </c>
      <c r="P51" s="217">
        <v>0</v>
      </c>
      <c r="Q51" s="437">
        <f t="shared" si="0"/>
        <v>0</v>
      </c>
      <c r="R51" s="217">
        <v>0</v>
      </c>
      <c r="S51" s="217">
        <v>0.79999999999999993</v>
      </c>
      <c r="T51" s="217">
        <v>0.79999999999999993</v>
      </c>
      <c r="U51" s="217">
        <v>0.79999999999999993</v>
      </c>
      <c r="V51" s="217">
        <v>0.79999999999999993</v>
      </c>
      <c r="W51" s="217">
        <v>0.79999999999999993</v>
      </c>
      <c r="X51" s="438">
        <f t="shared" si="1"/>
        <v>0.66666666666666663</v>
      </c>
    </row>
    <row r="52" spans="1:24" ht="18" customHeight="1">
      <c r="A52" s="434">
        <v>48</v>
      </c>
      <c r="B52" s="435">
        <v>711000000075</v>
      </c>
      <c r="C52" s="428" t="s">
        <v>845</v>
      </c>
      <c r="D52" s="436">
        <v>130</v>
      </c>
      <c r="E52" s="217">
        <v>0</v>
      </c>
      <c r="F52" s="217">
        <v>0</v>
      </c>
      <c r="G52" s="217">
        <v>0.8</v>
      </c>
      <c r="H52" s="217">
        <v>0.8</v>
      </c>
      <c r="I52" s="217">
        <v>0.8</v>
      </c>
      <c r="J52" s="217">
        <v>0.8</v>
      </c>
      <c r="K52" s="217">
        <v>0.8</v>
      </c>
      <c r="L52" s="217">
        <v>0.8</v>
      </c>
      <c r="M52" s="217">
        <v>0.8</v>
      </c>
      <c r="N52" s="217">
        <v>0.8</v>
      </c>
      <c r="O52" s="217">
        <v>0.8</v>
      </c>
      <c r="P52" s="217">
        <v>0.8</v>
      </c>
      <c r="Q52" s="437">
        <f t="shared" si="0"/>
        <v>0.66666666666666663</v>
      </c>
      <c r="R52" s="217">
        <v>0.8</v>
      </c>
      <c r="S52" s="217">
        <v>0.8</v>
      </c>
      <c r="T52" s="217">
        <v>0.8</v>
      </c>
      <c r="U52" s="217">
        <v>0.8</v>
      </c>
      <c r="V52" s="217">
        <v>0.8</v>
      </c>
      <c r="W52" s="217">
        <v>0.8</v>
      </c>
      <c r="X52" s="438">
        <f t="shared" si="1"/>
        <v>0.79999999999999993</v>
      </c>
    </row>
    <row r="53" spans="1:24" ht="18" customHeight="1">
      <c r="A53" s="434">
        <v>49</v>
      </c>
      <c r="B53" s="435">
        <v>291000000015</v>
      </c>
      <c r="C53" s="443" t="s">
        <v>760</v>
      </c>
      <c r="D53" s="436">
        <v>712</v>
      </c>
      <c r="E53" s="217">
        <v>0</v>
      </c>
      <c r="F53" s="217">
        <v>0</v>
      </c>
      <c r="G53" s="217">
        <v>0.8</v>
      </c>
      <c r="H53" s="217">
        <v>0.8</v>
      </c>
      <c r="I53" s="217">
        <v>0.8</v>
      </c>
      <c r="J53" s="217">
        <v>0.8</v>
      </c>
      <c r="K53" s="217">
        <v>0.8</v>
      </c>
      <c r="L53" s="217">
        <v>0.8</v>
      </c>
      <c r="M53" s="217">
        <v>0.8</v>
      </c>
      <c r="N53" s="217">
        <v>0.8</v>
      </c>
      <c r="O53" s="217">
        <v>0.8</v>
      </c>
      <c r="P53" s="217">
        <v>1</v>
      </c>
      <c r="Q53" s="437">
        <f t="shared" si="0"/>
        <v>0.68333333333333324</v>
      </c>
      <c r="R53" s="217">
        <v>1</v>
      </c>
      <c r="S53" s="217">
        <v>1</v>
      </c>
      <c r="T53" s="217">
        <v>1</v>
      </c>
      <c r="U53" s="217">
        <v>1</v>
      </c>
      <c r="V53" s="217">
        <v>1</v>
      </c>
      <c r="W53" s="217">
        <v>1</v>
      </c>
      <c r="X53" s="438">
        <f t="shared" si="1"/>
        <v>1</v>
      </c>
    </row>
    <row r="54" spans="1:24" ht="18" customHeight="1">
      <c r="A54" s="434">
        <v>50</v>
      </c>
      <c r="B54" s="435">
        <v>342000000039</v>
      </c>
      <c r="C54" s="443" t="s">
        <v>628</v>
      </c>
      <c r="D54" s="436">
        <v>134</v>
      </c>
      <c r="E54" s="217">
        <v>2.9850746268656716E-2</v>
      </c>
      <c r="F54" s="217">
        <v>0.82089552238805974</v>
      </c>
      <c r="G54" s="217">
        <v>0.82089552238805974</v>
      </c>
      <c r="H54" s="217">
        <v>0.86567164179104472</v>
      </c>
      <c r="I54" s="217">
        <v>0.88059701492537312</v>
      </c>
      <c r="J54" s="217">
        <v>0.92537313432835822</v>
      </c>
      <c r="K54" s="217">
        <v>0.91044776119402981</v>
      </c>
      <c r="L54" s="217">
        <v>0.88059701492537312</v>
      </c>
      <c r="M54" s="217">
        <v>0.91044776119402981</v>
      </c>
      <c r="N54" s="217">
        <v>0.9850746268656716</v>
      </c>
      <c r="O54" s="217">
        <v>0.91044776119402981</v>
      </c>
      <c r="P54" s="217">
        <v>0.86805970149253731</v>
      </c>
      <c r="Q54" s="437">
        <f t="shared" si="0"/>
        <v>0.81736318407960207</v>
      </c>
      <c r="R54" s="217">
        <v>0.88059701492537312</v>
      </c>
      <c r="S54" s="217">
        <v>0.8017910447761194</v>
      </c>
      <c r="T54" s="217">
        <v>0.8</v>
      </c>
      <c r="U54" s="217">
        <v>0.86268656716417902</v>
      </c>
      <c r="V54" s="217">
        <v>0.8107462686567164</v>
      </c>
      <c r="W54" s="217">
        <v>0.8</v>
      </c>
      <c r="X54" s="438">
        <f t="shared" si="1"/>
        <v>0.82597014925373136</v>
      </c>
    </row>
    <row r="55" spans="1:24" ht="18" customHeight="1">
      <c r="A55" s="434">
        <v>51</v>
      </c>
      <c r="B55" s="435">
        <v>343000000065</v>
      </c>
      <c r="C55" s="428" t="s">
        <v>632</v>
      </c>
      <c r="D55" s="436">
        <v>139</v>
      </c>
      <c r="E55" s="217">
        <v>3.5971223021582732E-2</v>
      </c>
      <c r="F55" s="217">
        <v>3.5971223021582732E-2</v>
      </c>
      <c r="G55" s="217">
        <v>0.8</v>
      </c>
      <c r="H55" s="217">
        <v>0.8</v>
      </c>
      <c r="I55" s="217">
        <v>0.8</v>
      </c>
      <c r="J55" s="217">
        <v>0.8</v>
      </c>
      <c r="K55" s="217">
        <v>0.8</v>
      </c>
      <c r="L55" s="217">
        <v>0.8</v>
      </c>
      <c r="M55" s="217">
        <v>0.8</v>
      </c>
      <c r="N55" s="217">
        <v>0.8</v>
      </c>
      <c r="O55" s="217">
        <v>0.8</v>
      </c>
      <c r="P55" s="217">
        <v>0.8</v>
      </c>
      <c r="Q55" s="437">
        <f t="shared" si="0"/>
        <v>0.67266187050359705</v>
      </c>
      <c r="R55" s="217">
        <v>0.8</v>
      </c>
      <c r="S55" s="217">
        <v>0.8</v>
      </c>
      <c r="T55" s="217">
        <v>0.8</v>
      </c>
      <c r="U55" s="217">
        <v>0.8</v>
      </c>
      <c r="V55" s="217">
        <v>0.8</v>
      </c>
      <c r="W55" s="217">
        <v>0.8</v>
      </c>
      <c r="X55" s="438">
        <f t="shared" si="1"/>
        <v>0.79999999999999993</v>
      </c>
    </row>
    <row r="56" spans="1:24" ht="18" customHeight="1">
      <c r="A56" s="434">
        <v>52</v>
      </c>
      <c r="B56" s="435">
        <v>351000000019</v>
      </c>
      <c r="C56" s="443" t="s">
        <v>908</v>
      </c>
      <c r="D56" s="436">
        <v>222</v>
      </c>
      <c r="E56" s="217">
        <v>0</v>
      </c>
      <c r="F56" s="217">
        <v>0</v>
      </c>
      <c r="G56" s="217">
        <v>0</v>
      </c>
      <c r="H56" s="217">
        <v>0</v>
      </c>
      <c r="I56" s="217">
        <v>0</v>
      </c>
      <c r="J56" s="217">
        <v>0</v>
      </c>
      <c r="K56" s="217">
        <v>0</v>
      </c>
      <c r="L56" s="217">
        <v>0</v>
      </c>
      <c r="M56" s="217">
        <v>0</v>
      </c>
      <c r="N56" s="217">
        <v>0</v>
      </c>
      <c r="O56" s="217">
        <v>0</v>
      </c>
      <c r="P56" s="217">
        <v>0</v>
      </c>
      <c r="Q56" s="437">
        <f t="shared" si="0"/>
        <v>0</v>
      </c>
      <c r="R56" s="217">
        <v>0</v>
      </c>
      <c r="S56" s="217">
        <v>0</v>
      </c>
      <c r="T56" s="217">
        <v>0</v>
      </c>
      <c r="U56" s="217">
        <v>0</v>
      </c>
      <c r="V56" s="217">
        <v>0.79999999999999993</v>
      </c>
      <c r="W56" s="217">
        <v>0.79999999999999993</v>
      </c>
      <c r="X56" s="438">
        <f t="shared" si="1"/>
        <v>0.26666666666666666</v>
      </c>
    </row>
    <row r="57" spans="1:24" ht="18" customHeight="1">
      <c r="A57" s="434">
        <v>53</v>
      </c>
      <c r="B57" s="435">
        <v>711000000070</v>
      </c>
      <c r="C57" s="428" t="s">
        <v>748</v>
      </c>
      <c r="D57" s="436">
        <v>211</v>
      </c>
      <c r="E57" s="217">
        <v>0.62180094786729856</v>
      </c>
      <c r="F57" s="217">
        <v>0.62180094786729856</v>
      </c>
      <c r="G57" s="217">
        <v>0.8</v>
      </c>
      <c r="H57" s="217">
        <v>0.8</v>
      </c>
      <c r="I57" s="217">
        <v>0.8</v>
      </c>
      <c r="J57" s="217">
        <v>0.8</v>
      </c>
      <c r="K57" s="217">
        <v>0.8</v>
      </c>
      <c r="L57" s="217">
        <v>0.8</v>
      </c>
      <c r="M57" s="217">
        <v>0.8</v>
      </c>
      <c r="N57" s="217">
        <v>0.8</v>
      </c>
      <c r="O57" s="217">
        <v>0.8</v>
      </c>
      <c r="P57" s="217">
        <v>1</v>
      </c>
      <c r="Q57" s="437">
        <f t="shared" si="0"/>
        <v>0.7869668246445497</v>
      </c>
      <c r="R57" s="217">
        <v>1</v>
      </c>
      <c r="S57" s="217">
        <v>1</v>
      </c>
      <c r="T57" s="217">
        <v>1</v>
      </c>
      <c r="U57" s="217">
        <v>1</v>
      </c>
      <c r="V57" s="217">
        <v>1</v>
      </c>
      <c r="W57" s="217">
        <v>1</v>
      </c>
      <c r="X57" s="438">
        <f t="shared" si="1"/>
        <v>1</v>
      </c>
    </row>
    <row r="58" spans="1:24" ht="18" customHeight="1">
      <c r="A58" s="434">
        <v>54</v>
      </c>
      <c r="B58" s="435">
        <v>211000000038</v>
      </c>
      <c r="C58" s="428" t="s">
        <v>766</v>
      </c>
      <c r="D58" s="436">
        <v>120</v>
      </c>
      <c r="E58" s="217">
        <v>0.35</v>
      </c>
      <c r="F58" s="217">
        <v>0.76933333333333331</v>
      </c>
      <c r="G58" s="217">
        <v>0.94133333333333324</v>
      </c>
      <c r="H58" s="217">
        <v>0.91666666666666663</v>
      </c>
      <c r="I58" s="217">
        <v>0.9</v>
      </c>
      <c r="J58" s="217">
        <v>0.86</v>
      </c>
      <c r="K58" s="217">
        <v>0.8</v>
      </c>
      <c r="L58" s="217">
        <v>0.8</v>
      </c>
      <c r="M58" s="217">
        <v>0.92933333333333334</v>
      </c>
      <c r="N58" s="217">
        <v>0.93266666666666664</v>
      </c>
      <c r="O58" s="217">
        <v>0.8</v>
      </c>
      <c r="P58" s="217">
        <v>0.83799999999999997</v>
      </c>
      <c r="Q58" s="437">
        <f t="shared" si="0"/>
        <v>0.81977777777777761</v>
      </c>
      <c r="R58" s="217">
        <v>0.82866666666666666</v>
      </c>
      <c r="S58" s="217">
        <v>0.8</v>
      </c>
      <c r="T58" s="217">
        <v>0.8</v>
      </c>
      <c r="U58" s="217">
        <v>0.80066666666666664</v>
      </c>
      <c r="V58" s="217">
        <v>0.8</v>
      </c>
      <c r="W58" s="217">
        <v>0.8</v>
      </c>
      <c r="X58" s="438">
        <f t="shared" si="1"/>
        <v>0.80488888888888876</v>
      </c>
    </row>
    <row r="59" spans="1:24" ht="18" customHeight="1">
      <c r="A59" s="434">
        <v>55</v>
      </c>
      <c r="B59" s="435">
        <v>292000000010</v>
      </c>
      <c r="C59" s="428" t="s">
        <v>720</v>
      </c>
      <c r="D59" s="436">
        <v>111</v>
      </c>
      <c r="E59" s="217">
        <v>1</v>
      </c>
      <c r="F59" s="217">
        <v>1</v>
      </c>
      <c r="G59" s="217">
        <v>1</v>
      </c>
      <c r="H59" s="217">
        <v>1</v>
      </c>
      <c r="I59" s="217">
        <v>1</v>
      </c>
      <c r="J59" s="217">
        <v>1</v>
      </c>
      <c r="K59" s="217">
        <v>1</v>
      </c>
      <c r="L59" s="217">
        <v>1</v>
      </c>
      <c r="M59" s="217">
        <v>1</v>
      </c>
      <c r="N59" s="217">
        <v>1</v>
      </c>
      <c r="O59" s="217">
        <v>1</v>
      </c>
      <c r="P59" s="217">
        <v>0.79999999999999993</v>
      </c>
      <c r="Q59" s="437">
        <f t="shared" si="0"/>
        <v>0.98333333333333339</v>
      </c>
      <c r="R59" s="217">
        <v>0.79999999999999993</v>
      </c>
      <c r="S59" s="217">
        <v>0.79999999999999993</v>
      </c>
      <c r="T59" s="217">
        <v>0.79999999999999993</v>
      </c>
      <c r="U59" s="217">
        <v>0.79999999999999993</v>
      </c>
      <c r="V59" s="217">
        <v>0.79999999999999993</v>
      </c>
      <c r="W59" s="217">
        <v>0.79999999999999993</v>
      </c>
      <c r="X59" s="438">
        <f t="shared" si="1"/>
        <v>0.79999999999999993</v>
      </c>
    </row>
    <row r="60" spans="1:24" ht="18" customHeight="1">
      <c r="A60" s="434">
        <v>56</v>
      </c>
      <c r="B60" s="435">
        <v>341000000038</v>
      </c>
      <c r="C60" s="428" t="s">
        <v>298</v>
      </c>
      <c r="D60" s="436">
        <v>143.33000000000001</v>
      </c>
      <c r="E60" s="217">
        <v>1</v>
      </c>
      <c r="F60" s="217">
        <v>1</v>
      </c>
      <c r="G60" s="217">
        <v>1</v>
      </c>
      <c r="H60" s="217">
        <v>1</v>
      </c>
      <c r="I60" s="217">
        <v>1</v>
      </c>
      <c r="J60" s="217">
        <v>1</v>
      </c>
      <c r="K60" s="217">
        <v>1</v>
      </c>
      <c r="L60" s="217">
        <v>1</v>
      </c>
      <c r="M60" s="217">
        <v>1</v>
      </c>
      <c r="N60" s="217">
        <v>1</v>
      </c>
      <c r="O60" s="217">
        <v>1</v>
      </c>
      <c r="P60" s="217">
        <v>0.79999999999999993</v>
      </c>
      <c r="Q60" s="437">
        <f t="shared" si="0"/>
        <v>0.98333333333333339</v>
      </c>
      <c r="R60" s="217">
        <v>0.88676480848391814</v>
      </c>
      <c r="S60" s="217">
        <v>0.79999999999999993</v>
      </c>
      <c r="T60" s="217">
        <v>0.79999999999999993</v>
      </c>
      <c r="U60" s="217">
        <v>0.79999999999999993</v>
      </c>
      <c r="V60" s="217">
        <v>0.87239238121816787</v>
      </c>
      <c r="W60" s="217">
        <v>0.81448405776878519</v>
      </c>
      <c r="X60" s="438">
        <f t="shared" si="1"/>
        <v>0.82894020791181189</v>
      </c>
    </row>
    <row r="61" spans="1:24" ht="18" customHeight="1">
      <c r="A61" s="434">
        <v>57</v>
      </c>
      <c r="B61" s="435">
        <v>714000000014</v>
      </c>
      <c r="C61" s="428" t="s">
        <v>418</v>
      </c>
      <c r="D61" s="436">
        <v>900</v>
      </c>
      <c r="E61" s="217">
        <v>0.8666666666666667</v>
      </c>
      <c r="F61" s="217">
        <v>0.88444444444444448</v>
      </c>
      <c r="G61" s="217">
        <v>0.81777777777777783</v>
      </c>
      <c r="H61" s="217">
        <v>0.80888888888888888</v>
      </c>
      <c r="I61" s="217">
        <v>0.80888888888888888</v>
      </c>
      <c r="J61" s="217">
        <v>0.86222222222222222</v>
      </c>
      <c r="K61" s="217">
        <v>0.85777777777777775</v>
      </c>
      <c r="L61" s="217">
        <v>0.85777777777777775</v>
      </c>
      <c r="M61" s="217">
        <v>0.85777777777777775</v>
      </c>
      <c r="N61" s="217">
        <v>0.8</v>
      </c>
      <c r="O61" s="217">
        <v>0.8</v>
      </c>
      <c r="P61" s="217">
        <v>0.8</v>
      </c>
      <c r="Q61" s="437">
        <f t="shared" si="0"/>
        <v>0.83518518518518536</v>
      </c>
      <c r="R61" s="217">
        <v>0.8</v>
      </c>
      <c r="S61" s="217">
        <v>0.81599999999999995</v>
      </c>
      <c r="T61" s="217">
        <v>0.80711111111111111</v>
      </c>
      <c r="U61" s="217">
        <v>0.82844444444444443</v>
      </c>
      <c r="V61" s="217">
        <v>0.83555555555555561</v>
      </c>
      <c r="W61" s="217">
        <v>0.8</v>
      </c>
      <c r="X61" s="438">
        <f t="shared" si="1"/>
        <v>0.81451851851851853</v>
      </c>
    </row>
    <row r="62" spans="1:24" ht="18" customHeight="1">
      <c r="A62" s="434">
        <v>58</v>
      </c>
      <c r="B62" s="435">
        <v>714000000028</v>
      </c>
      <c r="C62" s="428" t="s">
        <v>430</v>
      </c>
      <c r="D62" s="436">
        <v>650</v>
      </c>
      <c r="E62" s="217">
        <v>0.21846153846153846</v>
      </c>
      <c r="F62" s="217">
        <v>0.24153846153846154</v>
      </c>
      <c r="G62" s="217">
        <v>0.8</v>
      </c>
      <c r="H62" s="217">
        <v>0.8</v>
      </c>
      <c r="I62" s="217">
        <v>0.8</v>
      </c>
      <c r="J62" s="217">
        <v>0.8</v>
      </c>
      <c r="K62" s="217">
        <v>0.8</v>
      </c>
      <c r="L62" s="217">
        <v>0.8</v>
      </c>
      <c r="M62" s="217">
        <v>0.8</v>
      </c>
      <c r="N62" s="217">
        <v>0.8</v>
      </c>
      <c r="O62" s="217">
        <v>0.8</v>
      </c>
      <c r="P62" s="217">
        <v>0.8</v>
      </c>
      <c r="Q62" s="437">
        <f t="shared" si="0"/>
        <v>0.70499999999999996</v>
      </c>
      <c r="R62" s="217">
        <v>0.8</v>
      </c>
      <c r="S62" s="217">
        <v>0.8</v>
      </c>
      <c r="T62" s="217">
        <v>0.8</v>
      </c>
      <c r="U62" s="217">
        <v>0.8</v>
      </c>
      <c r="V62" s="217">
        <v>0.8</v>
      </c>
      <c r="W62" s="217">
        <v>0.8</v>
      </c>
      <c r="X62" s="438">
        <f t="shared" si="1"/>
        <v>0.79999999999999993</v>
      </c>
    </row>
    <row r="63" spans="1:24" ht="18" customHeight="1">
      <c r="A63" s="434">
        <v>59</v>
      </c>
      <c r="B63" s="435">
        <v>313000000004</v>
      </c>
      <c r="C63" s="428" t="s">
        <v>281</v>
      </c>
      <c r="D63" s="436">
        <v>420</v>
      </c>
      <c r="E63" s="217">
        <v>0.68571428571428572</v>
      </c>
      <c r="F63" s="217">
        <v>2.1428571428571429E-2</v>
      </c>
      <c r="G63" s="217">
        <v>0.8</v>
      </c>
      <c r="H63" s="217">
        <v>0.8</v>
      </c>
      <c r="I63" s="217">
        <v>0.8</v>
      </c>
      <c r="J63" s="217">
        <v>0.8</v>
      </c>
      <c r="K63" s="217">
        <v>0.8</v>
      </c>
      <c r="L63" s="217">
        <v>0.8</v>
      </c>
      <c r="M63" s="217">
        <v>0.94285714285714284</v>
      </c>
      <c r="N63" s="217">
        <v>0.83571428571428574</v>
      </c>
      <c r="O63" s="217">
        <v>0.8</v>
      </c>
      <c r="P63" s="217">
        <v>0.8</v>
      </c>
      <c r="Q63" s="437">
        <f t="shared" si="0"/>
        <v>0.74047619047619051</v>
      </c>
      <c r="R63" s="217">
        <v>0.8</v>
      </c>
      <c r="S63" s="217">
        <v>0.8</v>
      </c>
      <c r="T63" s="217">
        <v>0.8</v>
      </c>
      <c r="U63" s="217">
        <v>0.8</v>
      </c>
      <c r="V63" s="217">
        <v>0.8</v>
      </c>
      <c r="W63" s="217">
        <v>0.8</v>
      </c>
      <c r="X63" s="438">
        <f t="shared" si="1"/>
        <v>0.79999999999999993</v>
      </c>
    </row>
    <row r="64" spans="1:24" ht="18" customHeight="1">
      <c r="A64" s="434">
        <v>60</v>
      </c>
      <c r="B64" s="435">
        <v>714000000027</v>
      </c>
      <c r="C64" s="428" t="s">
        <v>429</v>
      </c>
      <c r="D64" s="436">
        <v>139</v>
      </c>
      <c r="E64" s="217">
        <v>1.0438848920863308</v>
      </c>
      <c r="F64" s="217">
        <v>0.83597122302158278</v>
      </c>
      <c r="G64" s="217">
        <v>0.8</v>
      </c>
      <c r="H64" s="217">
        <v>1.3489208633093526</v>
      </c>
      <c r="I64" s="217">
        <v>0.8</v>
      </c>
      <c r="J64" s="217">
        <v>1.0453237410071943</v>
      </c>
      <c r="K64" s="217">
        <v>1.2215827338129497</v>
      </c>
      <c r="L64" s="217">
        <v>0.80575539568345322</v>
      </c>
      <c r="M64" s="217">
        <v>0.99582733812949631</v>
      </c>
      <c r="N64" s="217">
        <v>1.0960431654676259</v>
      </c>
      <c r="O64" s="217">
        <v>1.1701438848920864</v>
      </c>
      <c r="P64" s="217">
        <v>1.2370503597122302</v>
      </c>
      <c r="Q64" s="437">
        <f t="shared" si="0"/>
        <v>1.0333752997601917</v>
      </c>
      <c r="R64" s="217">
        <v>1.2442446043165467</v>
      </c>
      <c r="S64" s="217">
        <v>1.2012230215827338</v>
      </c>
      <c r="T64" s="217">
        <v>1.118345323741007</v>
      </c>
      <c r="U64" s="217">
        <v>1.2245323741007195</v>
      </c>
      <c r="V64" s="217">
        <v>1.2314388489208632</v>
      </c>
      <c r="W64" s="217">
        <v>1.247841726618705</v>
      </c>
      <c r="X64" s="438">
        <f t="shared" si="1"/>
        <v>1.2112709832134292</v>
      </c>
    </row>
    <row r="65" spans="1:24" ht="18" customHeight="1">
      <c r="A65" s="434">
        <v>61</v>
      </c>
      <c r="B65" s="435">
        <v>343000000053</v>
      </c>
      <c r="C65" s="428" t="s">
        <v>357</v>
      </c>
      <c r="D65" s="436">
        <v>278</v>
      </c>
      <c r="E65" s="217">
        <v>0.20143884892086331</v>
      </c>
      <c r="F65" s="217">
        <v>0.6690647482014388</v>
      </c>
      <c r="G65" s="217">
        <v>0.8</v>
      </c>
      <c r="H65" s="217">
        <v>0.8920863309352518</v>
      </c>
      <c r="I65" s="217">
        <v>1.1726618705035972</v>
      </c>
      <c r="J65" s="217">
        <v>0.94964028776978415</v>
      </c>
      <c r="K65" s="217">
        <v>0.8</v>
      </c>
      <c r="L65" s="217">
        <v>0.8</v>
      </c>
      <c r="M65" s="217">
        <v>0.8</v>
      </c>
      <c r="N65" s="217">
        <v>0.8</v>
      </c>
      <c r="O65" s="217">
        <v>0.8</v>
      </c>
      <c r="P65" s="217">
        <v>1</v>
      </c>
      <c r="Q65" s="437">
        <f t="shared" si="0"/>
        <v>0.80707434052757787</v>
      </c>
      <c r="R65" s="217">
        <v>1</v>
      </c>
      <c r="S65" s="217">
        <v>1</v>
      </c>
      <c r="T65" s="217">
        <v>1</v>
      </c>
      <c r="U65" s="217">
        <v>1</v>
      </c>
      <c r="V65" s="217">
        <v>1</v>
      </c>
      <c r="W65" s="217">
        <v>1</v>
      </c>
      <c r="X65" s="438">
        <f t="shared" si="1"/>
        <v>1</v>
      </c>
    </row>
    <row r="66" spans="1:24" ht="18" customHeight="1">
      <c r="A66" s="434">
        <v>62</v>
      </c>
      <c r="B66" s="435">
        <v>714000000022</v>
      </c>
      <c r="C66" s="428" t="s">
        <v>853</v>
      </c>
      <c r="D66" s="436">
        <v>151</v>
      </c>
      <c r="E66" s="217">
        <v>0</v>
      </c>
      <c r="F66" s="217">
        <v>0</v>
      </c>
      <c r="G66" s="217">
        <v>0</v>
      </c>
      <c r="H66" s="217">
        <v>0.9290066225165563</v>
      </c>
      <c r="I66" s="217">
        <v>0.79999999999999993</v>
      </c>
      <c r="J66" s="217">
        <v>0.79999999999999993</v>
      </c>
      <c r="K66" s="217">
        <v>0.79999999999999993</v>
      </c>
      <c r="L66" s="217">
        <v>0.79999999999999993</v>
      </c>
      <c r="M66" s="217">
        <v>0.79999999999999993</v>
      </c>
      <c r="N66" s="217">
        <v>0.79999999999999993</v>
      </c>
      <c r="O66" s="217">
        <v>0.79999999999999993</v>
      </c>
      <c r="P66" s="217">
        <v>0.79999999999999993</v>
      </c>
      <c r="Q66" s="437">
        <f t="shared" si="0"/>
        <v>0.61075055187637961</v>
      </c>
      <c r="R66" s="217">
        <v>0.79999999999999993</v>
      </c>
      <c r="S66" s="217">
        <v>0.79999999999999993</v>
      </c>
      <c r="T66" s="217">
        <v>0.79999999999999993</v>
      </c>
      <c r="U66" s="217">
        <v>0.79999999999999993</v>
      </c>
      <c r="V66" s="217">
        <v>0.79999999999999993</v>
      </c>
      <c r="W66" s="217">
        <v>0.79999999999999993</v>
      </c>
      <c r="X66" s="438">
        <f t="shared" si="1"/>
        <v>0.79999999999999993</v>
      </c>
    </row>
    <row r="67" spans="1:24" ht="18" customHeight="1">
      <c r="A67" s="434">
        <v>63</v>
      </c>
      <c r="B67" s="435">
        <v>714000000016</v>
      </c>
      <c r="C67" s="428" t="s">
        <v>419</v>
      </c>
      <c r="D67" s="436">
        <v>450</v>
      </c>
      <c r="E67" s="217">
        <v>1.0088888888888889</v>
      </c>
      <c r="F67" s="217">
        <v>0.98444444444444446</v>
      </c>
      <c r="G67" s="217">
        <v>1.0022222222222221</v>
      </c>
      <c r="H67" s="217">
        <v>1.1200000000000001</v>
      </c>
      <c r="I67" s="217">
        <v>0.88444444444444448</v>
      </c>
      <c r="J67" s="217">
        <v>0.88666666666666671</v>
      </c>
      <c r="K67" s="217">
        <v>0.88666666666666671</v>
      </c>
      <c r="L67" s="217">
        <v>0.87777777777777777</v>
      </c>
      <c r="M67" s="217">
        <v>0.87333333333333329</v>
      </c>
      <c r="N67" s="217">
        <v>0.9044444444444445</v>
      </c>
      <c r="O67" s="217">
        <v>0.87555555555555553</v>
      </c>
      <c r="P67" s="217">
        <v>0.87733333333333341</v>
      </c>
      <c r="Q67" s="437">
        <f t="shared" si="0"/>
        <v>0.93181481481481476</v>
      </c>
      <c r="R67" s="217">
        <v>0.87733333333333341</v>
      </c>
      <c r="S67" s="217">
        <v>0.96088888888888879</v>
      </c>
      <c r="T67" s="217">
        <v>0.87377777777777776</v>
      </c>
      <c r="U67" s="217">
        <v>0.86755555555555552</v>
      </c>
      <c r="V67" s="217">
        <v>0.88622222222222224</v>
      </c>
      <c r="W67" s="217">
        <v>0.86044444444444446</v>
      </c>
      <c r="X67" s="438">
        <f t="shared" si="1"/>
        <v>0.88770370370370355</v>
      </c>
    </row>
    <row r="68" spans="1:24" ht="18" customHeight="1">
      <c r="A68" s="434">
        <v>64</v>
      </c>
      <c r="B68" s="435">
        <v>341000000023</v>
      </c>
      <c r="C68" s="428" t="s">
        <v>288</v>
      </c>
      <c r="D68" s="436">
        <v>166.67</v>
      </c>
      <c r="E68" s="217">
        <v>0.89999460014039634</v>
      </c>
      <c r="F68" s="217">
        <v>0.89999460014039634</v>
      </c>
      <c r="G68" s="217">
        <v>0.89999460014039634</v>
      </c>
      <c r="H68" s="217">
        <v>0.89999460014039634</v>
      </c>
      <c r="I68" s="217">
        <v>0.89999460014039634</v>
      </c>
      <c r="J68" s="217">
        <v>0.89999460014039634</v>
      </c>
      <c r="K68" s="217">
        <v>0.89999460014039634</v>
      </c>
      <c r="L68" s="217">
        <v>0.89999460014039634</v>
      </c>
      <c r="M68" s="217">
        <v>0.89999460014039634</v>
      </c>
      <c r="N68" s="217">
        <v>0.89999460014039634</v>
      </c>
      <c r="O68" s="217">
        <v>0.89999460014039634</v>
      </c>
      <c r="P68" s="217">
        <v>0.89998200035999287</v>
      </c>
      <c r="Q68" s="437">
        <f t="shared" si="0"/>
        <v>0.89999355015869587</v>
      </c>
      <c r="R68" s="217">
        <v>0.89998200035999287</v>
      </c>
      <c r="S68" s="217">
        <v>0.89998200035999287</v>
      </c>
      <c r="T68" s="217">
        <v>0.89998200035999287</v>
      </c>
      <c r="U68" s="217">
        <v>0.89998200035999287</v>
      </c>
      <c r="V68" s="217">
        <v>0.89998200035999287</v>
      </c>
      <c r="W68" s="217">
        <v>0.89998200035999287</v>
      </c>
      <c r="X68" s="438">
        <f t="shared" si="1"/>
        <v>0.89998200035999287</v>
      </c>
    </row>
    <row r="69" spans="1:24" ht="18" customHeight="1">
      <c r="A69" s="434">
        <v>65</v>
      </c>
      <c r="B69" s="435">
        <v>711000000042</v>
      </c>
      <c r="C69" s="428" t="s">
        <v>388</v>
      </c>
      <c r="D69" s="436">
        <v>183.33</v>
      </c>
      <c r="E69" s="217">
        <v>0.95238095238095233</v>
      </c>
      <c r="F69" s="217">
        <v>0.96219931271477654</v>
      </c>
      <c r="G69" s="217">
        <v>0.8411062019309441</v>
      </c>
      <c r="H69" s="217">
        <v>0.79997818142148036</v>
      </c>
      <c r="I69" s="217">
        <v>0.79997818142148036</v>
      </c>
      <c r="J69" s="217">
        <v>0.82474226804123696</v>
      </c>
      <c r="K69" s="217">
        <v>0.87056128293241686</v>
      </c>
      <c r="L69" s="217">
        <v>0.79997818142148036</v>
      </c>
      <c r="M69" s="217">
        <v>0.79997818142148036</v>
      </c>
      <c r="N69" s="217">
        <v>0.79997818142148036</v>
      </c>
      <c r="O69" s="217">
        <v>0.80837833415152993</v>
      </c>
      <c r="P69" s="217">
        <v>0.79999999999999982</v>
      </c>
      <c r="Q69" s="437">
        <f t="shared" si="0"/>
        <v>0.83827160493827135</v>
      </c>
      <c r="R69" s="217">
        <v>0.79999999999999982</v>
      </c>
      <c r="S69" s="217">
        <v>0.79999999999999982</v>
      </c>
      <c r="T69" s="217">
        <v>0.80183276059564712</v>
      </c>
      <c r="U69" s="217">
        <v>0.83456062837506129</v>
      </c>
      <c r="V69" s="217">
        <v>0.79999999999999982</v>
      </c>
      <c r="W69" s="217">
        <v>0.79999999999999982</v>
      </c>
      <c r="X69" s="438">
        <f t="shared" si="1"/>
        <v>0.80606556482845126</v>
      </c>
    </row>
    <row r="70" spans="1:24" ht="18" customHeight="1">
      <c r="A70" s="434">
        <v>66</v>
      </c>
      <c r="B70" s="435">
        <v>211000000049</v>
      </c>
      <c r="C70" s="428" t="s">
        <v>909</v>
      </c>
      <c r="D70" s="436">
        <v>118</v>
      </c>
      <c r="E70" s="217">
        <v>0</v>
      </c>
      <c r="F70" s="217">
        <v>0</v>
      </c>
      <c r="G70" s="217">
        <v>0</v>
      </c>
      <c r="H70" s="217">
        <v>0</v>
      </c>
      <c r="I70" s="217">
        <v>0</v>
      </c>
      <c r="J70" s="217">
        <v>0</v>
      </c>
      <c r="K70" s="217">
        <v>0</v>
      </c>
      <c r="L70" s="217">
        <v>0</v>
      </c>
      <c r="M70" s="217">
        <v>0.8</v>
      </c>
      <c r="N70" s="217">
        <v>0.8</v>
      </c>
      <c r="O70" s="217">
        <v>0.8</v>
      </c>
      <c r="P70" s="217">
        <v>1</v>
      </c>
      <c r="Q70" s="437">
        <f t="shared" ref="Q70:Q133" si="2">AVERAGE(E70:P70)</f>
        <v>0.28333333333333338</v>
      </c>
      <c r="R70" s="217">
        <v>1</v>
      </c>
      <c r="S70" s="217">
        <v>1</v>
      </c>
      <c r="T70" s="217">
        <v>1</v>
      </c>
      <c r="U70" s="217">
        <v>1</v>
      </c>
      <c r="V70" s="217">
        <v>1</v>
      </c>
      <c r="W70" s="217">
        <v>1</v>
      </c>
      <c r="X70" s="438">
        <f t="shared" ref="X70:X133" si="3">AVERAGE(R70:W70)</f>
        <v>1</v>
      </c>
    </row>
    <row r="71" spans="1:24" ht="18" customHeight="1">
      <c r="A71" s="434">
        <v>67</v>
      </c>
      <c r="B71" s="435">
        <v>342000000034</v>
      </c>
      <c r="C71" s="428" t="s">
        <v>329</v>
      </c>
      <c r="D71" s="436">
        <v>136</v>
      </c>
      <c r="E71" s="217">
        <v>0.58235294117647063</v>
      </c>
      <c r="F71" s="217">
        <v>0.57941176470588229</v>
      </c>
      <c r="G71" s="217">
        <v>0.79999999999999993</v>
      </c>
      <c r="H71" s="217">
        <v>0.79999999999999993</v>
      </c>
      <c r="I71" s="217">
        <v>0.79999999999999993</v>
      </c>
      <c r="J71" s="217">
        <v>0.79999999999999993</v>
      </c>
      <c r="K71" s="217">
        <v>0.79999999999999993</v>
      </c>
      <c r="L71" s="217">
        <v>0.79999999999999993</v>
      </c>
      <c r="M71" s="217">
        <v>0.79999999999999993</v>
      </c>
      <c r="N71" s="217">
        <v>0.79999999999999993</v>
      </c>
      <c r="O71" s="217">
        <v>0.79999999999999993</v>
      </c>
      <c r="P71" s="217">
        <v>0.79999999999999993</v>
      </c>
      <c r="Q71" s="437">
        <f t="shared" si="2"/>
        <v>0.76348039215686281</v>
      </c>
      <c r="R71" s="217">
        <v>0.79999999999999993</v>
      </c>
      <c r="S71" s="217">
        <v>0</v>
      </c>
      <c r="T71" s="217">
        <v>0.79999999999999993</v>
      </c>
      <c r="U71" s="217">
        <v>0.79999999999999993</v>
      </c>
      <c r="V71" s="217">
        <v>0.79999999999999993</v>
      </c>
      <c r="W71" s="217">
        <v>0.79999999999999993</v>
      </c>
      <c r="X71" s="438">
        <f t="shared" si="3"/>
        <v>0.66666666666666663</v>
      </c>
    </row>
    <row r="72" spans="1:24" ht="18" customHeight="1">
      <c r="A72" s="434">
        <v>68</v>
      </c>
      <c r="B72" s="435">
        <v>343000000082</v>
      </c>
      <c r="C72" s="428" t="s">
        <v>834</v>
      </c>
      <c r="D72" s="436">
        <v>220</v>
      </c>
      <c r="E72" s="217">
        <v>0.65454545454545454</v>
      </c>
      <c r="F72" s="217">
        <v>0.69090909090909092</v>
      </c>
      <c r="G72" s="217">
        <v>0.8</v>
      </c>
      <c r="H72" s="217">
        <v>0.8</v>
      </c>
      <c r="I72" s="217">
        <v>0.8</v>
      </c>
      <c r="J72" s="217">
        <v>0.8</v>
      </c>
      <c r="K72" s="217">
        <v>0.8</v>
      </c>
      <c r="L72" s="217">
        <v>0.8</v>
      </c>
      <c r="M72" s="217">
        <v>0.8</v>
      </c>
      <c r="N72" s="217">
        <v>0.8</v>
      </c>
      <c r="O72" s="217">
        <v>0.8</v>
      </c>
      <c r="P72" s="217">
        <v>0.8</v>
      </c>
      <c r="Q72" s="437">
        <f t="shared" si="2"/>
        <v>0.77878787878787881</v>
      </c>
      <c r="R72" s="217">
        <v>0.8</v>
      </c>
      <c r="S72" s="217">
        <v>0.8</v>
      </c>
      <c r="T72" s="217">
        <v>0.8</v>
      </c>
      <c r="U72" s="217">
        <v>0.8</v>
      </c>
      <c r="V72" s="217">
        <v>0.8</v>
      </c>
      <c r="W72" s="217">
        <v>0.8</v>
      </c>
      <c r="X72" s="438">
        <f t="shared" si="3"/>
        <v>0.79999999999999993</v>
      </c>
    </row>
    <row r="73" spans="1:24" ht="18" customHeight="1">
      <c r="A73" s="434">
        <v>69</v>
      </c>
      <c r="B73" s="435">
        <v>343000000078</v>
      </c>
      <c r="C73" s="428" t="s">
        <v>288</v>
      </c>
      <c r="D73" s="436">
        <v>283</v>
      </c>
      <c r="E73" s="217">
        <v>1</v>
      </c>
      <c r="F73" s="217">
        <v>1</v>
      </c>
      <c r="G73" s="217">
        <v>1</v>
      </c>
      <c r="H73" s="217">
        <v>1</v>
      </c>
      <c r="I73" s="217">
        <v>1</v>
      </c>
      <c r="J73" s="217">
        <v>1</v>
      </c>
      <c r="K73" s="217">
        <v>1</v>
      </c>
      <c r="L73" s="217">
        <v>1</v>
      </c>
      <c r="M73" s="217">
        <v>1</v>
      </c>
      <c r="N73" s="217">
        <v>1</v>
      </c>
      <c r="O73" s="217">
        <v>1</v>
      </c>
      <c r="P73" s="217">
        <v>0.8</v>
      </c>
      <c r="Q73" s="437">
        <f t="shared" si="2"/>
        <v>0.98333333333333339</v>
      </c>
      <c r="R73" s="217">
        <v>0.8</v>
      </c>
      <c r="S73" s="217">
        <v>0.8</v>
      </c>
      <c r="T73" s="217">
        <v>0.8</v>
      </c>
      <c r="U73" s="217">
        <v>0.8</v>
      </c>
      <c r="V73" s="217">
        <v>0.8</v>
      </c>
      <c r="W73" s="217">
        <v>0.8</v>
      </c>
      <c r="X73" s="438">
        <f t="shared" si="3"/>
        <v>0.79999999999999993</v>
      </c>
    </row>
    <row r="74" spans="1:24" ht="18" customHeight="1">
      <c r="A74" s="434">
        <v>70</v>
      </c>
      <c r="B74" s="435">
        <v>215000000008</v>
      </c>
      <c r="C74" s="428" t="s">
        <v>679</v>
      </c>
      <c r="D74" s="436">
        <v>356</v>
      </c>
      <c r="E74" s="217">
        <v>0.4887640449438202</v>
      </c>
      <c r="F74" s="217">
        <v>0.5393258426966292</v>
      </c>
      <c r="G74" s="217">
        <v>0.8</v>
      </c>
      <c r="H74" s="217">
        <v>0.8</v>
      </c>
      <c r="I74" s="217">
        <v>0.8</v>
      </c>
      <c r="J74" s="217">
        <v>0.8</v>
      </c>
      <c r="K74" s="217">
        <v>0.8</v>
      </c>
      <c r="L74" s="217">
        <v>0.8</v>
      </c>
      <c r="M74" s="217">
        <v>0.8</v>
      </c>
      <c r="N74" s="217">
        <v>0.86932584269662927</v>
      </c>
      <c r="O74" s="217">
        <v>0.8</v>
      </c>
      <c r="P74" s="217">
        <v>0.8</v>
      </c>
      <c r="Q74" s="437">
        <f t="shared" si="2"/>
        <v>0.75811797752808996</v>
      </c>
      <c r="R74" s="217">
        <v>0.8</v>
      </c>
      <c r="S74" s="217">
        <v>0.8</v>
      </c>
      <c r="T74" s="217">
        <v>0.8</v>
      </c>
      <c r="U74" s="217">
        <v>0.86898876404494385</v>
      </c>
      <c r="V74" s="217">
        <v>0.87471910112359541</v>
      </c>
      <c r="W74" s="217">
        <v>0.9353932584269663</v>
      </c>
      <c r="X74" s="438">
        <f t="shared" si="3"/>
        <v>0.84651685393258436</v>
      </c>
    </row>
    <row r="75" spans="1:24" ht="18" customHeight="1">
      <c r="A75" s="434">
        <v>71</v>
      </c>
      <c r="B75" s="435">
        <v>341000000060</v>
      </c>
      <c r="C75" s="428" t="s">
        <v>306</v>
      </c>
      <c r="D75" s="436">
        <v>283</v>
      </c>
      <c r="E75" s="217">
        <v>0.26501766784452296</v>
      </c>
      <c r="F75" s="217">
        <v>0.48409893992932862</v>
      </c>
      <c r="G75" s="217">
        <v>0.8</v>
      </c>
      <c r="H75" s="217">
        <v>0.8</v>
      </c>
      <c r="I75" s="217">
        <v>0.8</v>
      </c>
      <c r="J75" s="217">
        <v>0.8</v>
      </c>
      <c r="K75" s="217">
        <v>0.8</v>
      </c>
      <c r="L75" s="217">
        <v>0.8</v>
      </c>
      <c r="M75" s="217">
        <v>0.8</v>
      </c>
      <c r="N75" s="217">
        <v>0.8</v>
      </c>
      <c r="O75" s="217">
        <v>0.8</v>
      </c>
      <c r="P75" s="217">
        <v>0.8</v>
      </c>
      <c r="Q75" s="437">
        <f t="shared" si="2"/>
        <v>0.72909305064782093</v>
      </c>
      <c r="R75" s="217">
        <v>0.8</v>
      </c>
      <c r="S75" s="217">
        <v>0.8</v>
      </c>
      <c r="T75" s="217">
        <v>0.8</v>
      </c>
      <c r="U75" s="217">
        <v>0.8</v>
      </c>
      <c r="V75" s="217">
        <v>0.8</v>
      </c>
      <c r="W75" s="217">
        <v>0.8</v>
      </c>
      <c r="X75" s="438">
        <f t="shared" si="3"/>
        <v>0.79999999999999993</v>
      </c>
    </row>
    <row r="76" spans="1:24" ht="18" customHeight="1">
      <c r="A76" s="434">
        <v>72</v>
      </c>
      <c r="B76" s="435">
        <v>311000000018</v>
      </c>
      <c r="C76" s="428" t="s">
        <v>254</v>
      </c>
      <c r="D76" s="436">
        <v>250</v>
      </c>
      <c r="E76" s="217">
        <v>1</v>
      </c>
      <c r="F76" s="217">
        <v>1</v>
      </c>
      <c r="G76" s="217">
        <v>1</v>
      </c>
      <c r="H76" s="217">
        <v>1</v>
      </c>
      <c r="I76" s="217">
        <v>1</v>
      </c>
      <c r="J76" s="217">
        <v>1</v>
      </c>
      <c r="K76" s="217">
        <v>1</v>
      </c>
      <c r="L76" s="217">
        <v>1</v>
      </c>
      <c r="M76" s="217">
        <v>1</v>
      </c>
      <c r="N76" s="217">
        <v>1</v>
      </c>
      <c r="O76" s="217">
        <v>1</v>
      </c>
      <c r="P76" s="217">
        <v>0.8</v>
      </c>
      <c r="Q76" s="437">
        <f t="shared" si="2"/>
        <v>0.98333333333333339</v>
      </c>
      <c r="R76" s="217">
        <v>0</v>
      </c>
      <c r="S76" s="217">
        <v>0.8</v>
      </c>
      <c r="T76" s="217">
        <v>0.8</v>
      </c>
      <c r="U76" s="217">
        <v>0.8</v>
      </c>
      <c r="V76" s="217">
        <v>0.8</v>
      </c>
      <c r="W76" s="217">
        <v>0.8</v>
      </c>
      <c r="X76" s="438">
        <f t="shared" si="3"/>
        <v>0.66666666666666663</v>
      </c>
    </row>
    <row r="77" spans="1:24" ht="18" customHeight="1">
      <c r="A77" s="434">
        <v>73</v>
      </c>
      <c r="B77" s="435">
        <v>714000000033</v>
      </c>
      <c r="C77" s="428" t="s">
        <v>639</v>
      </c>
      <c r="D77" s="436">
        <v>188</v>
      </c>
      <c r="E77" s="217">
        <v>0.39361702127659576</v>
      </c>
      <c r="F77" s="217">
        <v>0.38297872340425532</v>
      </c>
      <c r="G77" s="217">
        <v>0.8</v>
      </c>
      <c r="H77" s="217">
        <v>0.8</v>
      </c>
      <c r="I77" s="217">
        <v>0.8</v>
      </c>
      <c r="J77" s="217">
        <v>0.8</v>
      </c>
      <c r="K77" s="217">
        <v>0.8</v>
      </c>
      <c r="L77" s="217">
        <v>0.8</v>
      </c>
      <c r="M77" s="217">
        <v>0.8</v>
      </c>
      <c r="N77" s="217">
        <v>0.8</v>
      </c>
      <c r="O77" s="217">
        <v>0.8</v>
      </c>
      <c r="P77" s="217">
        <v>0.8</v>
      </c>
      <c r="Q77" s="437">
        <f t="shared" si="2"/>
        <v>0.73138297872340419</v>
      </c>
      <c r="R77" s="217">
        <v>0.8</v>
      </c>
      <c r="S77" s="217">
        <v>0.8</v>
      </c>
      <c r="T77" s="217">
        <v>0.8</v>
      </c>
      <c r="U77" s="217">
        <v>0.8</v>
      </c>
      <c r="V77" s="217">
        <v>0.8</v>
      </c>
      <c r="W77" s="217">
        <v>0.8</v>
      </c>
      <c r="X77" s="438">
        <f t="shared" si="3"/>
        <v>0.79999999999999993</v>
      </c>
    </row>
    <row r="78" spans="1:24" ht="18" customHeight="1">
      <c r="A78" s="434">
        <v>74</v>
      </c>
      <c r="B78" s="435">
        <v>713000000005</v>
      </c>
      <c r="C78" s="428" t="s">
        <v>407</v>
      </c>
      <c r="D78" s="436">
        <v>129</v>
      </c>
      <c r="E78" s="217">
        <v>1.3193798449612402</v>
      </c>
      <c r="F78" s="217">
        <v>1.3627906976744186</v>
      </c>
      <c r="G78" s="217">
        <v>1.3627906976744186</v>
      </c>
      <c r="H78" s="217">
        <v>1.2325581395348837</v>
      </c>
      <c r="I78" s="217">
        <v>1.2325581395348837</v>
      </c>
      <c r="J78" s="217">
        <v>1.1581395348837209</v>
      </c>
      <c r="K78" s="217">
        <v>0.8</v>
      </c>
      <c r="L78" s="217">
        <v>0.8</v>
      </c>
      <c r="M78" s="217">
        <v>1.165891472868217</v>
      </c>
      <c r="N78" s="217">
        <v>1.187596899224806</v>
      </c>
      <c r="O78" s="217">
        <v>1.124031007751938</v>
      </c>
      <c r="P78" s="217">
        <v>1.2310077519379845</v>
      </c>
      <c r="Q78" s="437">
        <f t="shared" si="2"/>
        <v>1.1647286821705427</v>
      </c>
      <c r="R78" s="217">
        <v>1.2155038759689922</v>
      </c>
      <c r="S78" s="217">
        <v>1.1131782945736433</v>
      </c>
      <c r="T78" s="217">
        <v>1.187596899224806</v>
      </c>
      <c r="U78" s="217">
        <v>1.1689922480620156</v>
      </c>
      <c r="V78" s="217">
        <v>1.1069767441860465</v>
      </c>
      <c r="W78" s="217">
        <v>0.99534883720930234</v>
      </c>
      <c r="X78" s="438">
        <f t="shared" si="3"/>
        <v>1.131266149870801</v>
      </c>
    </row>
    <row r="79" spans="1:24" ht="18" customHeight="1">
      <c r="A79" s="434">
        <v>75</v>
      </c>
      <c r="B79" s="435">
        <v>313000000010</v>
      </c>
      <c r="C79" s="428" t="s">
        <v>236</v>
      </c>
      <c r="D79" s="436">
        <v>681</v>
      </c>
      <c r="E79" s="217">
        <v>0</v>
      </c>
      <c r="F79" s="217">
        <v>0</v>
      </c>
      <c r="G79" s="217">
        <v>0</v>
      </c>
      <c r="H79" s="217">
        <v>0</v>
      </c>
      <c r="I79" s="217">
        <v>0</v>
      </c>
      <c r="J79" s="217">
        <v>0</v>
      </c>
      <c r="K79" s="217">
        <v>0</v>
      </c>
      <c r="L79" s="217">
        <v>0</v>
      </c>
      <c r="M79" s="217">
        <v>0</v>
      </c>
      <c r="N79" s="217">
        <v>0</v>
      </c>
      <c r="O79" s="217">
        <v>0</v>
      </c>
      <c r="P79" s="217">
        <v>0</v>
      </c>
      <c r="Q79" s="437">
        <f t="shared" si="2"/>
        <v>0</v>
      </c>
      <c r="R79" s="217">
        <v>0</v>
      </c>
      <c r="S79" s="217">
        <v>0</v>
      </c>
      <c r="T79" s="217">
        <v>1</v>
      </c>
      <c r="U79" s="217">
        <v>1</v>
      </c>
      <c r="V79" s="217">
        <v>1</v>
      </c>
      <c r="W79" s="217">
        <v>1</v>
      </c>
      <c r="X79" s="438">
        <f t="shared" si="3"/>
        <v>0.66666666666666663</v>
      </c>
    </row>
    <row r="80" spans="1:24" ht="18" customHeight="1">
      <c r="A80" s="434">
        <v>76</v>
      </c>
      <c r="B80" s="435">
        <v>311000000056</v>
      </c>
      <c r="C80" s="428" t="s">
        <v>408</v>
      </c>
      <c r="D80" s="436">
        <v>111</v>
      </c>
      <c r="E80" s="217">
        <v>1</v>
      </c>
      <c r="F80" s="217">
        <v>1</v>
      </c>
      <c r="G80" s="217">
        <v>1</v>
      </c>
      <c r="H80" s="217">
        <v>1</v>
      </c>
      <c r="I80" s="217">
        <v>1</v>
      </c>
      <c r="J80" s="217">
        <v>1</v>
      </c>
      <c r="K80" s="217">
        <v>1</v>
      </c>
      <c r="L80" s="217">
        <v>1</v>
      </c>
      <c r="M80" s="217">
        <v>1</v>
      </c>
      <c r="N80" s="217">
        <v>1</v>
      </c>
      <c r="O80" s="217">
        <v>1</v>
      </c>
      <c r="P80" s="217">
        <v>0.79999999999999993</v>
      </c>
      <c r="Q80" s="437">
        <f t="shared" si="2"/>
        <v>0.98333333333333339</v>
      </c>
      <c r="R80" s="217">
        <v>0</v>
      </c>
      <c r="S80" s="217">
        <v>0.79999999999999993</v>
      </c>
      <c r="T80" s="217">
        <v>0.79999999999999993</v>
      </c>
      <c r="U80" s="217">
        <v>0.79999999999999993</v>
      </c>
      <c r="V80" s="217">
        <v>0.79999999999999993</v>
      </c>
      <c r="W80" s="217">
        <v>0.79999999999999993</v>
      </c>
      <c r="X80" s="438">
        <f t="shared" si="3"/>
        <v>0.66666666666666663</v>
      </c>
    </row>
    <row r="81" spans="1:24" ht="18" customHeight="1">
      <c r="A81" s="434">
        <v>77</v>
      </c>
      <c r="B81" s="435">
        <v>292000000012</v>
      </c>
      <c r="C81" s="428" t="s">
        <v>774</v>
      </c>
      <c r="D81" s="436">
        <v>200</v>
      </c>
      <c r="E81" s="217">
        <v>0.56999999999999995</v>
      </c>
      <c r="F81" s="217">
        <v>0.56999999999999995</v>
      </c>
      <c r="G81" s="217">
        <v>0.8</v>
      </c>
      <c r="H81" s="217">
        <v>0.8</v>
      </c>
      <c r="I81" s="217">
        <v>0.8</v>
      </c>
      <c r="J81" s="217">
        <v>0.8</v>
      </c>
      <c r="K81" s="217">
        <v>0.8</v>
      </c>
      <c r="L81" s="217">
        <v>0.8</v>
      </c>
      <c r="M81" s="217">
        <v>0.8</v>
      </c>
      <c r="N81" s="217">
        <v>0.8</v>
      </c>
      <c r="O81" s="217">
        <v>0.8</v>
      </c>
      <c r="P81" s="217">
        <v>0.8</v>
      </c>
      <c r="Q81" s="437">
        <f t="shared" si="2"/>
        <v>0.76166666666666671</v>
      </c>
      <c r="R81" s="217">
        <v>0.8</v>
      </c>
      <c r="S81" s="217">
        <v>0.8</v>
      </c>
      <c r="T81" s="217">
        <v>0.8</v>
      </c>
      <c r="U81" s="217">
        <v>0.8</v>
      </c>
      <c r="V81" s="217">
        <v>0.8</v>
      </c>
      <c r="W81" s="217">
        <v>0.8</v>
      </c>
      <c r="X81" s="438">
        <f t="shared" si="3"/>
        <v>0.79999999999999993</v>
      </c>
    </row>
    <row r="82" spans="1:24" ht="18" customHeight="1">
      <c r="A82" s="434">
        <v>78</v>
      </c>
      <c r="B82" s="435">
        <v>293000000002</v>
      </c>
      <c r="C82" s="428" t="s">
        <v>235</v>
      </c>
      <c r="D82" s="436">
        <v>336</v>
      </c>
      <c r="E82" s="217">
        <v>0.9046153846153846</v>
      </c>
      <c r="F82" s="217">
        <v>0.83076923076923082</v>
      </c>
      <c r="G82" s="217">
        <v>0.9464285714285714</v>
      </c>
      <c r="H82" s="217">
        <v>0.9464285714285714</v>
      </c>
      <c r="I82" s="217">
        <v>0.8928571428571429</v>
      </c>
      <c r="J82" s="217">
        <v>0.9107142857142857</v>
      </c>
      <c r="K82" s="217">
        <v>0.9642857142857143</v>
      </c>
      <c r="L82" s="217">
        <v>0.9285714285714286</v>
      </c>
      <c r="M82" s="217">
        <v>0.875</v>
      </c>
      <c r="N82" s="217">
        <v>0.9821428571428571</v>
      </c>
      <c r="O82" s="217">
        <v>0.8928571428571429</v>
      </c>
      <c r="P82" s="217">
        <v>0.91142857142857148</v>
      </c>
      <c r="Q82" s="437">
        <f t="shared" si="2"/>
        <v>0.91550824175824175</v>
      </c>
      <c r="R82" s="217">
        <v>0.9642857142857143</v>
      </c>
      <c r="S82" s="217">
        <v>1.0842857142857143</v>
      </c>
      <c r="T82" s="217">
        <v>1.0314285714285714</v>
      </c>
      <c r="U82" s="217">
        <v>0.80857142857142861</v>
      </c>
      <c r="V82" s="217">
        <v>0.8214285714285714</v>
      </c>
      <c r="W82" s="217">
        <v>1.0928571428571427</v>
      </c>
      <c r="X82" s="438">
        <f t="shared" si="3"/>
        <v>0.96714285714285708</v>
      </c>
    </row>
    <row r="83" spans="1:24" ht="18" customHeight="1">
      <c r="A83" s="434">
        <v>79</v>
      </c>
      <c r="B83" s="435">
        <v>712000000028</v>
      </c>
      <c r="C83" s="428" t="s">
        <v>850</v>
      </c>
      <c r="D83" s="436">
        <v>496</v>
      </c>
      <c r="E83" s="217">
        <v>0.85333333333333339</v>
      </c>
      <c r="F83" s="217">
        <v>0.55111111111111111</v>
      </c>
      <c r="G83" s="217">
        <v>0.8</v>
      </c>
      <c r="H83" s="217">
        <v>0.8</v>
      </c>
      <c r="I83" s="217">
        <v>0.8</v>
      </c>
      <c r="J83" s="217">
        <v>0.8</v>
      </c>
      <c r="K83" s="217">
        <v>0.8</v>
      </c>
      <c r="L83" s="217">
        <v>0.97777777777777775</v>
      </c>
      <c r="M83" s="217">
        <v>1.1022222222222222</v>
      </c>
      <c r="N83" s="217">
        <v>0.99555555555555553</v>
      </c>
      <c r="O83" s="217">
        <v>0.97777777777777775</v>
      </c>
      <c r="P83" s="217">
        <v>0.36290322580645162</v>
      </c>
      <c r="Q83" s="437">
        <f t="shared" si="2"/>
        <v>0.81839008363201904</v>
      </c>
      <c r="R83" s="217">
        <v>0.43774193548387097</v>
      </c>
      <c r="S83" s="217">
        <v>1.0219354838709678</v>
      </c>
      <c r="T83" s="217">
        <v>0.8</v>
      </c>
      <c r="U83" s="217">
        <v>0.8</v>
      </c>
      <c r="V83" s="217">
        <v>0.8</v>
      </c>
      <c r="W83" s="217">
        <v>0.8</v>
      </c>
      <c r="X83" s="438">
        <f t="shared" si="3"/>
        <v>0.77661290322580634</v>
      </c>
    </row>
    <row r="84" spans="1:24" ht="18" customHeight="1">
      <c r="A84" s="434">
        <v>80</v>
      </c>
      <c r="B84" s="435">
        <v>311000000066</v>
      </c>
      <c r="C84" s="428" t="s">
        <v>778</v>
      </c>
      <c r="D84" s="436">
        <v>289</v>
      </c>
      <c r="E84" s="217">
        <v>0.43598615916955019</v>
      </c>
      <c r="F84" s="217">
        <v>0.48788927335640137</v>
      </c>
      <c r="G84" s="217">
        <v>0.79999999999999993</v>
      </c>
      <c r="H84" s="217">
        <v>0.79999999999999993</v>
      </c>
      <c r="I84" s="217">
        <v>0.79999999999999993</v>
      </c>
      <c r="J84" s="217">
        <v>0.79999999999999993</v>
      </c>
      <c r="K84" s="217">
        <v>0.79999999999999993</v>
      </c>
      <c r="L84" s="217">
        <v>0.79999999999999993</v>
      </c>
      <c r="M84" s="217">
        <v>0.79999999999999993</v>
      </c>
      <c r="N84" s="217">
        <v>0.79999999999999993</v>
      </c>
      <c r="O84" s="217">
        <v>0.79999999999999993</v>
      </c>
      <c r="P84" s="217">
        <v>0.79999999999999993</v>
      </c>
      <c r="Q84" s="437">
        <f t="shared" si="2"/>
        <v>0.74365628604382927</v>
      </c>
      <c r="R84" s="217">
        <v>0.79999999999999993</v>
      </c>
      <c r="S84" s="217">
        <v>0.79999999999999993</v>
      </c>
      <c r="T84" s="217">
        <v>0.79999999999999993</v>
      </c>
      <c r="U84" s="217">
        <v>0.79999999999999993</v>
      </c>
      <c r="V84" s="217">
        <v>0.79999999999999993</v>
      </c>
      <c r="W84" s="217">
        <v>0.79999999999999993</v>
      </c>
      <c r="X84" s="438">
        <f t="shared" si="3"/>
        <v>0.79999999999999993</v>
      </c>
    </row>
    <row r="85" spans="1:24" ht="18" customHeight="1">
      <c r="A85" s="434">
        <v>81</v>
      </c>
      <c r="B85" s="435">
        <v>211000000036</v>
      </c>
      <c r="C85" s="428" t="s">
        <v>764</v>
      </c>
      <c r="D85" s="436">
        <v>211</v>
      </c>
      <c r="E85" s="217">
        <v>0.3981042654028436</v>
      </c>
      <c r="F85" s="217">
        <v>0.71601895734597165</v>
      </c>
      <c r="G85" s="217">
        <v>0.8</v>
      </c>
      <c r="H85" s="217">
        <v>0.8</v>
      </c>
      <c r="I85" s="217">
        <v>0.8</v>
      </c>
      <c r="J85" s="217">
        <v>0.8</v>
      </c>
      <c r="K85" s="217">
        <v>0.8</v>
      </c>
      <c r="L85" s="217">
        <v>0.8</v>
      </c>
      <c r="M85" s="217">
        <v>0.8</v>
      </c>
      <c r="N85" s="217">
        <v>0.8</v>
      </c>
      <c r="O85" s="217">
        <v>0.8</v>
      </c>
      <c r="P85" s="217">
        <v>0.8</v>
      </c>
      <c r="Q85" s="437">
        <f t="shared" si="2"/>
        <v>0.75951026856240134</v>
      </c>
      <c r="R85" s="217">
        <v>0.8</v>
      </c>
      <c r="S85" s="217">
        <v>0.8</v>
      </c>
      <c r="T85" s="217">
        <v>0.8</v>
      </c>
      <c r="U85" s="217">
        <v>0.8</v>
      </c>
      <c r="V85" s="217">
        <v>0.8</v>
      </c>
      <c r="W85" s="217">
        <v>0.8</v>
      </c>
      <c r="X85" s="438">
        <f t="shared" si="3"/>
        <v>0.79999999999999993</v>
      </c>
    </row>
    <row r="86" spans="1:24" ht="18" customHeight="1">
      <c r="A86" s="434">
        <v>82</v>
      </c>
      <c r="B86" s="435">
        <v>341000000063</v>
      </c>
      <c r="C86" s="428" t="s">
        <v>309</v>
      </c>
      <c r="D86" s="436">
        <v>110</v>
      </c>
      <c r="E86" s="217">
        <v>0.81818181818181823</v>
      </c>
      <c r="F86" s="217">
        <v>0.8545454545454545</v>
      </c>
      <c r="G86" s="217">
        <v>0.81818181818181823</v>
      </c>
      <c r="H86" s="217">
        <v>0.90909090909090906</v>
      </c>
      <c r="I86" s="217">
        <v>0.8</v>
      </c>
      <c r="J86" s="217">
        <v>0.8545454545454545</v>
      </c>
      <c r="K86" s="217">
        <v>0.83636363636363631</v>
      </c>
      <c r="L86" s="217">
        <v>1.0363636363636364</v>
      </c>
      <c r="M86" s="217">
        <v>0.90909090909090906</v>
      </c>
      <c r="N86" s="217">
        <v>1</v>
      </c>
      <c r="O86" s="217">
        <v>1.1090909090909091</v>
      </c>
      <c r="P86" s="217">
        <v>0.97490909090909084</v>
      </c>
      <c r="Q86" s="437">
        <f t="shared" si="2"/>
        <v>0.91003030303030297</v>
      </c>
      <c r="R86" s="217">
        <v>0.96800000000000008</v>
      </c>
      <c r="S86" s="217">
        <v>1.0290909090909091</v>
      </c>
      <c r="T86" s="217">
        <v>1.0538181818181818</v>
      </c>
      <c r="U86" s="217">
        <v>0.8</v>
      </c>
      <c r="V86" s="217">
        <v>0.8</v>
      </c>
      <c r="W86" s="217">
        <v>0.8</v>
      </c>
      <c r="X86" s="438">
        <f t="shared" si="3"/>
        <v>0.90848484848484834</v>
      </c>
    </row>
    <row r="87" spans="1:24" ht="18" customHeight="1">
      <c r="A87" s="434">
        <v>83</v>
      </c>
      <c r="B87" s="435">
        <v>211000000037</v>
      </c>
      <c r="C87" s="428" t="s">
        <v>765</v>
      </c>
      <c r="D87" s="436">
        <v>358</v>
      </c>
      <c r="E87" s="217">
        <v>3.3519553072625698E-2</v>
      </c>
      <c r="F87" s="217">
        <v>2.5139664804469275E-2</v>
      </c>
      <c r="G87" s="217">
        <v>0.79999999999999993</v>
      </c>
      <c r="H87" s="217">
        <v>0.79999999999999993</v>
      </c>
      <c r="I87" s="217">
        <v>0.79999999999999993</v>
      </c>
      <c r="J87" s="217">
        <v>0.79999999999999993</v>
      </c>
      <c r="K87" s="217">
        <v>0.79999999999999993</v>
      </c>
      <c r="L87" s="217">
        <v>0.79999999999999993</v>
      </c>
      <c r="M87" s="217">
        <v>0.79999999999999993</v>
      </c>
      <c r="N87" s="217">
        <v>0.79999999999999993</v>
      </c>
      <c r="O87" s="217">
        <v>0.79999999999999993</v>
      </c>
      <c r="P87" s="217">
        <v>1</v>
      </c>
      <c r="Q87" s="437">
        <f t="shared" si="2"/>
        <v>0.68822160148975786</v>
      </c>
      <c r="R87" s="217">
        <v>1</v>
      </c>
      <c r="S87" s="217">
        <v>1</v>
      </c>
      <c r="T87" s="217">
        <v>1</v>
      </c>
      <c r="U87" s="217">
        <v>1</v>
      </c>
      <c r="V87" s="217">
        <v>1</v>
      </c>
      <c r="W87" s="217">
        <v>1</v>
      </c>
      <c r="X87" s="438">
        <f t="shared" si="3"/>
        <v>1</v>
      </c>
    </row>
    <row r="88" spans="1:24" ht="18" customHeight="1">
      <c r="A88" s="434">
        <v>84</v>
      </c>
      <c r="B88" s="435">
        <v>215000000018</v>
      </c>
      <c r="C88" s="318" t="s">
        <v>828</v>
      </c>
      <c r="D88" s="218">
        <v>200</v>
      </c>
      <c r="E88" s="217">
        <v>0</v>
      </c>
      <c r="F88" s="217">
        <v>0</v>
      </c>
      <c r="G88" s="217">
        <v>0</v>
      </c>
      <c r="H88" s="217">
        <v>0</v>
      </c>
      <c r="I88" s="217">
        <v>0</v>
      </c>
      <c r="J88" s="217">
        <v>0.57600000000000007</v>
      </c>
      <c r="K88" s="217">
        <v>0.9</v>
      </c>
      <c r="L88" s="217">
        <v>0.9</v>
      </c>
      <c r="M88" s="217">
        <v>0.8</v>
      </c>
      <c r="N88" s="217">
        <v>0.8</v>
      </c>
      <c r="O88" s="217">
        <v>0.8</v>
      </c>
      <c r="P88" s="217">
        <v>1</v>
      </c>
      <c r="Q88" s="437">
        <f t="shared" si="2"/>
        <v>0.48133333333333334</v>
      </c>
      <c r="R88" s="217">
        <v>1</v>
      </c>
      <c r="S88" s="217">
        <v>1</v>
      </c>
      <c r="T88" s="217">
        <v>1</v>
      </c>
      <c r="U88" s="217">
        <v>1</v>
      </c>
      <c r="V88" s="217">
        <v>1</v>
      </c>
      <c r="W88" s="217">
        <v>1</v>
      </c>
      <c r="X88" s="438">
        <f t="shared" si="3"/>
        <v>1</v>
      </c>
    </row>
    <row r="89" spans="1:24" ht="18" customHeight="1">
      <c r="A89" s="434">
        <v>85</v>
      </c>
      <c r="B89" s="435">
        <v>711000000084</v>
      </c>
      <c r="C89" s="318" t="s">
        <v>910</v>
      </c>
      <c r="D89" s="218">
        <v>122.22</v>
      </c>
      <c r="E89" s="217">
        <v>0</v>
      </c>
      <c r="F89" s="217">
        <v>0</v>
      </c>
      <c r="G89" s="217">
        <v>0</v>
      </c>
      <c r="H89" s="217">
        <v>0</v>
      </c>
      <c r="I89" s="217">
        <v>0</v>
      </c>
      <c r="J89" s="217">
        <v>0</v>
      </c>
      <c r="K89" s="217">
        <v>0</v>
      </c>
      <c r="L89" s="217">
        <v>0</v>
      </c>
      <c r="M89" s="217">
        <v>0</v>
      </c>
      <c r="N89" s="217">
        <v>0</v>
      </c>
      <c r="O89" s="217">
        <v>0</v>
      </c>
      <c r="P89" s="217">
        <v>0</v>
      </c>
      <c r="Q89" s="437">
        <f t="shared" si="2"/>
        <v>0</v>
      </c>
      <c r="R89" s="217">
        <v>0.79999999999999993</v>
      </c>
      <c r="S89" s="217">
        <v>0.79999999999999993</v>
      </c>
      <c r="T89" s="217">
        <v>0.79999999999999993</v>
      </c>
      <c r="U89" s="217">
        <v>0.79999999999999993</v>
      </c>
      <c r="V89" s="217">
        <v>0.79999999999999993</v>
      </c>
      <c r="W89" s="217">
        <v>0.79999999999999993</v>
      </c>
      <c r="X89" s="438">
        <f t="shared" si="3"/>
        <v>0.79999999999999993</v>
      </c>
    </row>
    <row r="90" spans="1:24" ht="18" customHeight="1">
      <c r="A90" s="434">
        <v>86</v>
      </c>
      <c r="B90" s="435">
        <v>342000000035</v>
      </c>
      <c r="C90" s="318" t="s">
        <v>330</v>
      </c>
      <c r="D90" s="218">
        <v>110</v>
      </c>
      <c r="E90" s="217">
        <v>0.32727272727272727</v>
      </c>
      <c r="F90" s="217">
        <v>0.23636363636363636</v>
      </c>
      <c r="G90" s="217">
        <v>0.8</v>
      </c>
      <c r="H90" s="217">
        <v>0.8</v>
      </c>
      <c r="I90" s="217">
        <v>0.8</v>
      </c>
      <c r="J90" s="217">
        <v>0.8</v>
      </c>
      <c r="K90" s="217">
        <v>0.8</v>
      </c>
      <c r="L90" s="217">
        <v>0.8</v>
      </c>
      <c r="M90" s="217">
        <v>0.8</v>
      </c>
      <c r="N90" s="217">
        <v>0.8</v>
      </c>
      <c r="O90" s="217">
        <v>0.8</v>
      </c>
      <c r="P90" s="217">
        <v>0.8</v>
      </c>
      <c r="Q90" s="437">
        <f t="shared" si="2"/>
        <v>0.71363636363636351</v>
      </c>
      <c r="R90" s="217">
        <v>0.8</v>
      </c>
      <c r="S90" s="217">
        <v>0.8</v>
      </c>
      <c r="T90" s="217">
        <v>0.8</v>
      </c>
      <c r="U90" s="217">
        <v>0.8</v>
      </c>
      <c r="V90" s="217">
        <v>0.8</v>
      </c>
      <c r="W90" s="217">
        <v>0.8</v>
      </c>
      <c r="X90" s="438">
        <f t="shared" si="3"/>
        <v>0.79999999999999993</v>
      </c>
    </row>
    <row r="91" spans="1:24" ht="18" customHeight="1">
      <c r="A91" s="434">
        <v>87</v>
      </c>
      <c r="B91" s="435">
        <v>711000000088</v>
      </c>
      <c r="C91" s="318" t="s">
        <v>911</v>
      </c>
      <c r="D91" s="218">
        <v>133.33000000000001</v>
      </c>
      <c r="E91" s="217">
        <v>0</v>
      </c>
      <c r="F91" s="217">
        <v>0</v>
      </c>
      <c r="G91" s="217">
        <v>0</v>
      </c>
      <c r="H91" s="217">
        <v>0</v>
      </c>
      <c r="I91" s="217">
        <v>0</v>
      </c>
      <c r="J91" s="217">
        <v>0</v>
      </c>
      <c r="K91" s="217">
        <v>0</v>
      </c>
      <c r="L91" s="217">
        <v>0</v>
      </c>
      <c r="M91" s="217">
        <v>0</v>
      </c>
      <c r="N91" s="217">
        <v>0</v>
      </c>
      <c r="O91" s="217">
        <v>0</v>
      </c>
      <c r="P91" s="217">
        <v>0</v>
      </c>
      <c r="Q91" s="437">
        <f t="shared" si="2"/>
        <v>0</v>
      </c>
      <c r="R91" s="217">
        <v>0</v>
      </c>
      <c r="S91" s="217">
        <v>0</v>
      </c>
      <c r="T91" s="217">
        <v>0</v>
      </c>
      <c r="U91" s="217">
        <v>0</v>
      </c>
      <c r="V91" s="217">
        <v>0</v>
      </c>
      <c r="W91" s="217">
        <v>0.79999999999999993</v>
      </c>
      <c r="X91" s="438">
        <f t="shared" si="3"/>
        <v>0.13333333333333333</v>
      </c>
    </row>
    <row r="92" spans="1:24" ht="18" customHeight="1">
      <c r="A92" s="434">
        <v>88</v>
      </c>
      <c r="B92" s="435">
        <v>714000000042</v>
      </c>
      <c r="C92" s="318" t="s">
        <v>804</v>
      </c>
      <c r="D92" s="218">
        <v>167</v>
      </c>
      <c r="E92" s="217">
        <v>0.3592814371257485</v>
      </c>
      <c r="F92" s="217">
        <v>0.3592814371257485</v>
      </c>
      <c r="G92" s="217">
        <v>0.79999999999999993</v>
      </c>
      <c r="H92" s="217">
        <v>0.79999999999999993</v>
      </c>
      <c r="I92" s="217">
        <v>0.79999999999999993</v>
      </c>
      <c r="J92" s="217">
        <v>0.79999999999999993</v>
      </c>
      <c r="K92" s="217">
        <v>0.79999999999999993</v>
      </c>
      <c r="L92" s="217">
        <v>0.79999999999999993</v>
      </c>
      <c r="M92" s="217">
        <v>0.79999999999999993</v>
      </c>
      <c r="N92" s="217">
        <v>0.79999999999999993</v>
      </c>
      <c r="O92" s="217">
        <v>0.79999999999999993</v>
      </c>
      <c r="P92" s="217">
        <v>0.79999999999999993</v>
      </c>
      <c r="Q92" s="437">
        <f t="shared" si="2"/>
        <v>0.72654690618762474</v>
      </c>
      <c r="R92" s="217">
        <v>0.79999999999999993</v>
      </c>
      <c r="S92" s="217">
        <v>0.79999999999999993</v>
      </c>
      <c r="T92" s="217">
        <v>0.79999999999999993</v>
      </c>
      <c r="U92" s="217">
        <v>0.79999999999999993</v>
      </c>
      <c r="V92" s="217">
        <v>0.79999999999999993</v>
      </c>
      <c r="W92" s="217">
        <v>0.79999999999999993</v>
      </c>
      <c r="X92" s="438">
        <f t="shared" si="3"/>
        <v>0.79999999999999993</v>
      </c>
    </row>
    <row r="93" spans="1:24" ht="18" customHeight="1">
      <c r="A93" s="434">
        <v>89</v>
      </c>
      <c r="B93" s="435">
        <v>713000000014</v>
      </c>
      <c r="C93" s="318" t="s">
        <v>703</v>
      </c>
      <c r="D93" s="218">
        <v>186</v>
      </c>
      <c r="E93" s="217">
        <v>1.2758064516129033</v>
      </c>
      <c r="F93" s="217">
        <v>1.1629032258064518</v>
      </c>
      <c r="G93" s="217">
        <v>1.1521505376344086</v>
      </c>
      <c r="H93" s="217">
        <v>0.8</v>
      </c>
      <c r="I93" s="217">
        <v>0.8</v>
      </c>
      <c r="J93" s="217">
        <v>0.8</v>
      </c>
      <c r="K93" s="217">
        <v>0.8</v>
      </c>
      <c r="L93" s="217">
        <v>0.8</v>
      </c>
      <c r="M93" s="217">
        <v>0.8</v>
      </c>
      <c r="N93" s="217">
        <v>0.8</v>
      </c>
      <c r="O93" s="217">
        <v>0.8</v>
      </c>
      <c r="P93" s="217">
        <v>0.85903225806451611</v>
      </c>
      <c r="Q93" s="437">
        <f t="shared" si="2"/>
        <v>0.90415770609319013</v>
      </c>
      <c r="R93" s="217">
        <v>1.0181720430107526</v>
      </c>
      <c r="S93" s="217">
        <v>0.8</v>
      </c>
      <c r="T93" s="217">
        <v>0.8</v>
      </c>
      <c r="U93" s="217">
        <v>0.8</v>
      </c>
      <c r="V93" s="217">
        <v>0.8</v>
      </c>
      <c r="W93" s="217">
        <v>0.8</v>
      </c>
      <c r="X93" s="438">
        <f t="shared" si="3"/>
        <v>0.83636200716845865</v>
      </c>
    </row>
    <row r="94" spans="1:24" ht="18" customHeight="1">
      <c r="A94" s="434">
        <v>90</v>
      </c>
      <c r="B94" s="435">
        <v>713000000007</v>
      </c>
      <c r="C94" s="428" t="s">
        <v>408</v>
      </c>
      <c r="D94" s="436">
        <v>258.89</v>
      </c>
      <c r="E94" s="217">
        <v>1</v>
      </c>
      <c r="F94" s="217">
        <v>1</v>
      </c>
      <c r="G94" s="217">
        <v>1</v>
      </c>
      <c r="H94" s="217">
        <v>1</v>
      </c>
      <c r="I94" s="217">
        <v>1</v>
      </c>
      <c r="J94" s="217">
        <v>1</v>
      </c>
      <c r="K94" s="217">
        <v>1</v>
      </c>
      <c r="L94" s="217">
        <v>1</v>
      </c>
      <c r="M94" s="217">
        <v>1</v>
      </c>
      <c r="N94" s="217">
        <v>1</v>
      </c>
      <c r="O94" s="217">
        <v>1</v>
      </c>
      <c r="P94" s="217">
        <v>0.8</v>
      </c>
      <c r="Q94" s="437">
        <f t="shared" si="2"/>
        <v>0.98333333333333339</v>
      </c>
      <c r="R94" s="217">
        <v>0.8</v>
      </c>
      <c r="S94" s="217">
        <v>0.8</v>
      </c>
      <c r="T94" s="217">
        <v>0.8</v>
      </c>
      <c r="U94" s="217">
        <v>0.8</v>
      </c>
      <c r="V94" s="217">
        <v>0.8</v>
      </c>
      <c r="W94" s="217">
        <v>0.8</v>
      </c>
      <c r="X94" s="438">
        <f t="shared" si="3"/>
        <v>0.79999999999999993</v>
      </c>
    </row>
    <row r="95" spans="1:24" ht="18" customHeight="1">
      <c r="A95" s="434">
        <v>91</v>
      </c>
      <c r="B95" s="435">
        <v>293000000022</v>
      </c>
      <c r="C95" s="428" t="s">
        <v>912</v>
      </c>
      <c r="D95" s="436">
        <v>250</v>
      </c>
      <c r="E95" s="217">
        <v>0</v>
      </c>
      <c r="F95" s="217">
        <v>0</v>
      </c>
      <c r="G95" s="217">
        <v>0</v>
      </c>
      <c r="H95" s="217">
        <v>0</v>
      </c>
      <c r="I95" s="217">
        <v>0</v>
      </c>
      <c r="J95" s="217">
        <v>0</v>
      </c>
      <c r="K95" s="217">
        <v>0</v>
      </c>
      <c r="L95" s="217">
        <v>0</v>
      </c>
      <c r="M95" s="217">
        <v>0</v>
      </c>
      <c r="N95" s="217">
        <v>0</v>
      </c>
      <c r="O95" s="217">
        <v>0</v>
      </c>
      <c r="P95" s="217">
        <v>0.8</v>
      </c>
      <c r="Q95" s="437">
        <f t="shared" si="2"/>
        <v>6.6666666666666666E-2</v>
      </c>
      <c r="R95" s="217">
        <v>0.8</v>
      </c>
      <c r="S95" s="217">
        <v>0.8</v>
      </c>
      <c r="T95" s="217">
        <v>0.8</v>
      </c>
      <c r="U95" s="217">
        <v>0.8</v>
      </c>
      <c r="V95" s="217">
        <v>0.8</v>
      </c>
      <c r="W95" s="217">
        <v>0.8</v>
      </c>
      <c r="X95" s="438">
        <f t="shared" si="3"/>
        <v>0.79999999999999993</v>
      </c>
    </row>
    <row r="96" spans="1:24" ht="18" customHeight="1">
      <c r="A96" s="434">
        <v>92</v>
      </c>
      <c r="B96" s="435">
        <v>311000000072</v>
      </c>
      <c r="C96" s="428" t="s">
        <v>913</v>
      </c>
      <c r="D96" s="436">
        <v>200</v>
      </c>
      <c r="E96" s="217">
        <v>0</v>
      </c>
      <c r="F96" s="217">
        <v>0</v>
      </c>
      <c r="G96" s="217">
        <v>0</v>
      </c>
      <c r="H96" s="217">
        <v>0</v>
      </c>
      <c r="I96" s="217">
        <v>0</v>
      </c>
      <c r="J96" s="217">
        <v>0</v>
      </c>
      <c r="K96" s="217">
        <v>0</v>
      </c>
      <c r="L96" s="217">
        <v>0</v>
      </c>
      <c r="M96" s="217">
        <v>0.69680000000000009</v>
      </c>
      <c r="N96" s="217">
        <v>0.8</v>
      </c>
      <c r="O96" s="217">
        <v>0.8</v>
      </c>
      <c r="P96" s="217">
        <v>0.8</v>
      </c>
      <c r="Q96" s="437">
        <f t="shared" si="2"/>
        <v>0.25806666666666667</v>
      </c>
      <c r="R96" s="217">
        <v>0.8</v>
      </c>
      <c r="S96" s="217">
        <v>0.8</v>
      </c>
      <c r="T96" s="217">
        <v>0.8</v>
      </c>
      <c r="U96" s="217">
        <v>0.8</v>
      </c>
      <c r="V96" s="217">
        <v>0.8</v>
      </c>
      <c r="W96" s="217">
        <v>0.8</v>
      </c>
      <c r="X96" s="438">
        <f t="shared" si="3"/>
        <v>0.79999999999999993</v>
      </c>
    </row>
    <row r="97" spans="1:24" ht="18" customHeight="1">
      <c r="A97" s="434">
        <v>93</v>
      </c>
      <c r="B97" s="435">
        <v>343000000085</v>
      </c>
      <c r="C97" s="428" t="s">
        <v>836</v>
      </c>
      <c r="D97" s="436">
        <v>176</v>
      </c>
      <c r="E97" s="217">
        <v>2.4</v>
      </c>
      <c r="F97" s="217">
        <v>0.73863636363636365</v>
      </c>
      <c r="G97" s="217">
        <v>0.88068181818181823</v>
      </c>
      <c r="H97" s="217">
        <v>0.8</v>
      </c>
      <c r="I97" s="217">
        <v>0.8</v>
      </c>
      <c r="J97" s="217">
        <v>0.88068181818181823</v>
      </c>
      <c r="K97" s="217">
        <v>0.90909090909090906</v>
      </c>
      <c r="L97" s="217">
        <v>1.1647727272727273</v>
      </c>
      <c r="M97" s="217">
        <v>1.0795454545454546</v>
      </c>
      <c r="N97" s="217">
        <v>1.1079545454545454</v>
      </c>
      <c r="O97" s="217">
        <v>1.1363636363636365</v>
      </c>
      <c r="P97" s="217">
        <v>1.1465909090909092</v>
      </c>
      <c r="Q97" s="437">
        <f t="shared" si="2"/>
        <v>1.0870265151515153</v>
      </c>
      <c r="R97" s="217">
        <v>1.1102272727272728</v>
      </c>
      <c r="S97" s="217">
        <v>1.0965909090909092</v>
      </c>
      <c r="T97" s="217">
        <v>1.125</v>
      </c>
      <c r="U97" s="217">
        <v>1.053409090909091</v>
      </c>
      <c r="V97" s="217">
        <v>1.0795454545454546</v>
      </c>
      <c r="W97" s="217">
        <v>1.0784090909090909</v>
      </c>
      <c r="X97" s="438">
        <f t="shared" si="3"/>
        <v>1.0905303030303031</v>
      </c>
    </row>
    <row r="98" spans="1:24" ht="18" customHeight="1">
      <c r="A98" s="434">
        <v>94</v>
      </c>
      <c r="B98" s="435">
        <v>342000000030</v>
      </c>
      <c r="C98" s="428" t="s">
        <v>326</v>
      </c>
      <c r="D98" s="436">
        <v>125</v>
      </c>
      <c r="E98" s="217">
        <v>0.76160000000000005</v>
      </c>
      <c r="F98" s="217">
        <v>0.51360000000000006</v>
      </c>
      <c r="G98" s="217">
        <v>0.8</v>
      </c>
      <c r="H98" s="217">
        <v>0.8</v>
      </c>
      <c r="I98" s="217">
        <v>0.8</v>
      </c>
      <c r="J98" s="217">
        <v>0.89600000000000002</v>
      </c>
      <c r="K98" s="217">
        <v>0.97599999999999998</v>
      </c>
      <c r="L98" s="217">
        <v>0.96799999999999997</v>
      </c>
      <c r="M98" s="217">
        <v>0.97599999999999998</v>
      </c>
      <c r="N98" s="217">
        <v>0.88</v>
      </c>
      <c r="O98" s="217">
        <v>0.84799999999999998</v>
      </c>
      <c r="P98" s="217">
        <v>0.85439999999999994</v>
      </c>
      <c r="Q98" s="437">
        <f t="shared" si="2"/>
        <v>0.83946666666666669</v>
      </c>
      <c r="R98" s="217">
        <v>0.82399999999999995</v>
      </c>
      <c r="S98" s="217">
        <v>0.84960000000000002</v>
      </c>
      <c r="T98" s="217">
        <v>0.84</v>
      </c>
      <c r="U98" s="217">
        <v>0.8256</v>
      </c>
      <c r="V98" s="217">
        <v>0.84320000000000006</v>
      </c>
      <c r="W98" s="217">
        <v>0.86239999999999994</v>
      </c>
      <c r="X98" s="438">
        <f t="shared" si="3"/>
        <v>0.8408000000000001</v>
      </c>
    </row>
    <row r="99" spans="1:24" ht="18" customHeight="1">
      <c r="A99" s="434">
        <v>95</v>
      </c>
      <c r="B99" s="435">
        <v>341000000048</v>
      </c>
      <c r="C99" s="428" t="s">
        <v>301</v>
      </c>
      <c r="D99" s="436">
        <v>110</v>
      </c>
      <c r="E99" s="217">
        <v>0.90001636393388973</v>
      </c>
      <c r="F99" s="217">
        <v>0.90001636393388973</v>
      </c>
      <c r="G99" s="217">
        <v>0.90001636393388973</v>
      </c>
      <c r="H99" s="217">
        <v>0.90001636393388973</v>
      </c>
      <c r="I99" s="217">
        <v>0.90001636393388973</v>
      </c>
      <c r="J99" s="217">
        <v>0.90001636393388973</v>
      </c>
      <c r="K99" s="217">
        <v>0.90001636393388973</v>
      </c>
      <c r="L99" s="217">
        <v>0.90001636393388973</v>
      </c>
      <c r="M99" s="217">
        <v>0.90001636393388973</v>
      </c>
      <c r="N99" s="217">
        <v>0.90001636393388973</v>
      </c>
      <c r="O99" s="217">
        <v>0.90001636393388973</v>
      </c>
      <c r="P99" s="217">
        <v>0.9</v>
      </c>
      <c r="Q99" s="437">
        <f t="shared" si="2"/>
        <v>0.9000150002727324</v>
      </c>
      <c r="R99" s="217">
        <v>0.9</v>
      </c>
      <c r="S99" s="217">
        <v>0.9</v>
      </c>
      <c r="T99" s="217">
        <v>0.9</v>
      </c>
      <c r="U99" s="217">
        <v>1.0909090909090908</v>
      </c>
      <c r="V99" s="217">
        <v>1.009090909090909</v>
      </c>
      <c r="W99" s="217">
        <v>1.0181818181818181</v>
      </c>
      <c r="X99" s="438">
        <f t="shared" si="3"/>
        <v>0.96969696969696972</v>
      </c>
    </row>
    <row r="100" spans="1:24" ht="18" customHeight="1">
      <c r="A100" s="434">
        <v>96</v>
      </c>
      <c r="B100" s="435">
        <v>714000000009</v>
      </c>
      <c r="C100" s="428" t="s">
        <v>288</v>
      </c>
      <c r="D100" s="436">
        <v>111</v>
      </c>
      <c r="E100" s="217">
        <v>0.32432432432432434</v>
      </c>
      <c r="F100" s="217">
        <v>0.34234234234234234</v>
      </c>
      <c r="G100" s="217">
        <v>0.79999999999999993</v>
      </c>
      <c r="H100" s="217">
        <v>0.79999999999999993</v>
      </c>
      <c r="I100" s="217">
        <v>0.79999999999999993</v>
      </c>
      <c r="J100" s="217">
        <v>0.79999999999999993</v>
      </c>
      <c r="K100" s="217">
        <v>0.79999999999999993</v>
      </c>
      <c r="L100" s="217">
        <v>0.79999999999999993</v>
      </c>
      <c r="M100" s="217">
        <v>0.79999999999999993</v>
      </c>
      <c r="N100" s="217">
        <v>0.79999999999999993</v>
      </c>
      <c r="O100" s="217">
        <v>0.79999999999999993</v>
      </c>
      <c r="P100" s="217">
        <v>0.79999999999999993</v>
      </c>
      <c r="Q100" s="437">
        <f t="shared" si="2"/>
        <v>0.72222222222222221</v>
      </c>
      <c r="R100" s="217">
        <v>0.79999999999999993</v>
      </c>
      <c r="S100" s="217">
        <v>0.79999999999999993</v>
      </c>
      <c r="T100" s="217">
        <v>0.79999999999999993</v>
      </c>
      <c r="U100" s="217">
        <v>0.79999999999999993</v>
      </c>
      <c r="V100" s="217">
        <v>0.79999999999999993</v>
      </c>
      <c r="W100" s="217">
        <v>0.79999999999999993</v>
      </c>
      <c r="X100" s="438">
        <f t="shared" si="3"/>
        <v>0.79999999999999993</v>
      </c>
    </row>
    <row r="101" spans="1:24" ht="18" customHeight="1">
      <c r="A101" s="434">
        <v>97</v>
      </c>
      <c r="B101" s="435">
        <v>341000000086</v>
      </c>
      <c r="C101" s="428" t="s">
        <v>690</v>
      </c>
      <c r="D101" s="436">
        <v>294</v>
      </c>
      <c r="E101" s="217">
        <v>1</v>
      </c>
      <c r="F101" s="217">
        <v>1</v>
      </c>
      <c r="G101" s="217">
        <v>1</v>
      </c>
      <c r="H101" s="217">
        <v>1</v>
      </c>
      <c r="I101" s="217">
        <v>1</v>
      </c>
      <c r="J101" s="217">
        <v>1</v>
      </c>
      <c r="K101" s="217">
        <v>1</v>
      </c>
      <c r="L101" s="217">
        <v>1</v>
      </c>
      <c r="M101" s="217">
        <v>1</v>
      </c>
      <c r="N101" s="217">
        <v>1</v>
      </c>
      <c r="O101" s="217">
        <v>1</v>
      </c>
      <c r="P101" s="217">
        <v>0.79999999999999993</v>
      </c>
      <c r="Q101" s="437">
        <f t="shared" si="2"/>
        <v>0.98333333333333339</v>
      </c>
      <c r="R101" s="217">
        <v>0.79999999999999993</v>
      </c>
      <c r="S101" s="217">
        <v>0.79999999999999993</v>
      </c>
      <c r="T101" s="217">
        <v>0.79999999999999993</v>
      </c>
      <c r="U101" s="217">
        <v>0.79999999999999993</v>
      </c>
      <c r="V101" s="217">
        <v>0.79999999999999993</v>
      </c>
      <c r="W101" s="217">
        <v>2.3129251700680271</v>
      </c>
      <c r="X101" s="438">
        <f t="shared" si="3"/>
        <v>1.0521541950113378</v>
      </c>
    </row>
    <row r="102" spans="1:24" ht="18" customHeight="1">
      <c r="A102" s="434">
        <v>98</v>
      </c>
      <c r="B102" s="435">
        <v>313000000007</v>
      </c>
      <c r="C102" s="428" t="s">
        <v>730</v>
      </c>
      <c r="D102" s="436">
        <v>200</v>
      </c>
      <c r="E102" s="217">
        <v>0.8</v>
      </c>
      <c r="F102" s="217">
        <v>0.8</v>
      </c>
      <c r="G102" s="217">
        <v>0.8</v>
      </c>
      <c r="H102" s="217">
        <v>0.8</v>
      </c>
      <c r="I102" s="217">
        <v>0.8</v>
      </c>
      <c r="J102" s="217">
        <v>0.8</v>
      </c>
      <c r="K102" s="217">
        <v>0.8</v>
      </c>
      <c r="L102" s="217">
        <v>0.8</v>
      </c>
      <c r="M102" s="217">
        <v>0.8</v>
      </c>
      <c r="N102" s="217">
        <v>0.8</v>
      </c>
      <c r="O102" s="217">
        <v>0.8</v>
      </c>
      <c r="P102" s="217">
        <v>1.4</v>
      </c>
      <c r="Q102" s="437">
        <f t="shared" si="2"/>
        <v>0.85</v>
      </c>
      <c r="R102" s="217">
        <v>0.8</v>
      </c>
      <c r="S102" s="217">
        <v>0.8</v>
      </c>
      <c r="T102" s="217">
        <v>0.8</v>
      </c>
      <c r="U102" s="217">
        <v>0.8</v>
      </c>
      <c r="V102" s="217">
        <v>0.8</v>
      </c>
      <c r="W102" s="217">
        <v>0.8</v>
      </c>
      <c r="X102" s="438">
        <f t="shared" si="3"/>
        <v>0.79999999999999993</v>
      </c>
    </row>
    <row r="103" spans="1:24" ht="18" customHeight="1">
      <c r="A103" s="434">
        <v>99</v>
      </c>
      <c r="B103" s="435">
        <v>313000000011</v>
      </c>
      <c r="C103" s="442" t="s">
        <v>914</v>
      </c>
      <c r="D103" s="436">
        <v>681</v>
      </c>
      <c r="E103" s="217">
        <v>0</v>
      </c>
      <c r="F103" s="217">
        <v>0</v>
      </c>
      <c r="G103" s="217">
        <v>0</v>
      </c>
      <c r="H103" s="217">
        <v>0</v>
      </c>
      <c r="I103" s="217">
        <v>0</v>
      </c>
      <c r="J103" s="217">
        <v>0</v>
      </c>
      <c r="K103" s="217">
        <v>0</v>
      </c>
      <c r="L103" s="217">
        <v>0</v>
      </c>
      <c r="M103" s="217">
        <v>0</v>
      </c>
      <c r="N103" s="217">
        <v>0</v>
      </c>
      <c r="O103" s="217">
        <v>0</v>
      </c>
      <c r="P103" s="217">
        <v>0</v>
      </c>
      <c r="Q103" s="437">
        <f t="shared" si="2"/>
        <v>0</v>
      </c>
      <c r="R103" s="217">
        <v>0</v>
      </c>
      <c r="S103" s="217">
        <v>0</v>
      </c>
      <c r="T103" s="217">
        <v>0</v>
      </c>
      <c r="U103" s="217">
        <v>0</v>
      </c>
      <c r="V103" s="217">
        <v>0.79999999999999993</v>
      </c>
      <c r="W103" s="217">
        <v>1</v>
      </c>
      <c r="X103" s="438">
        <f t="shared" si="3"/>
        <v>0.3</v>
      </c>
    </row>
    <row r="104" spans="1:24" ht="18" customHeight="1">
      <c r="A104" s="434">
        <v>100</v>
      </c>
      <c r="B104" s="435">
        <v>713000000017</v>
      </c>
      <c r="C104" s="318" t="s">
        <v>800</v>
      </c>
      <c r="D104" s="221">
        <v>367</v>
      </c>
      <c r="E104" s="217">
        <v>0.61307901907356943</v>
      </c>
      <c r="F104" s="217">
        <v>0.69482288828337879</v>
      </c>
      <c r="G104" s="217">
        <v>0.8</v>
      </c>
      <c r="H104" s="217">
        <v>0.8</v>
      </c>
      <c r="I104" s="217">
        <v>0.8</v>
      </c>
      <c r="J104" s="217">
        <v>0.8</v>
      </c>
      <c r="K104" s="217">
        <v>0.8</v>
      </c>
      <c r="L104" s="217">
        <v>0.80381471389645776</v>
      </c>
      <c r="M104" s="217">
        <v>0.8</v>
      </c>
      <c r="N104" s="217">
        <v>0.8</v>
      </c>
      <c r="O104" s="217">
        <v>0.8</v>
      </c>
      <c r="P104" s="217">
        <v>0.8</v>
      </c>
      <c r="Q104" s="437">
        <f t="shared" si="2"/>
        <v>0.77597638510445055</v>
      </c>
      <c r="R104" s="217">
        <v>0.8</v>
      </c>
      <c r="S104" s="217">
        <v>0.8</v>
      </c>
      <c r="T104" s="217">
        <v>0.8</v>
      </c>
      <c r="U104" s="217">
        <v>0.8</v>
      </c>
      <c r="V104" s="217">
        <v>0.8</v>
      </c>
      <c r="W104" s="217">
        <v>0.8</v>
      </c>
      <c r="X104" s="438">
        <f t="shared" si="3"/>
        <v>0.79999999999999993</v>
      </c>
    </row>
    <row r="105" spans="1:24" ht="18" customHeight="1">
      <c r="A105" s="434">
        <v>101</v>
      </c>
      <c r="B105" s="435">
        <v>341000000058</v>
      </c>
      <c r="C105" s="428" t="s">
        <v>289</v>
      </c>
      <c r="D105" s="436">
        <v>166.67</v>
      </c>
      <c r="E105" s="217">
        <v>0.89999460014039634</v>
      </c>
      <c r="F105" s="217">
        <v>0.89999460014039634</v>
      </c>
      <c r="G105" s="217">
        <v>0.89999460014039634</v>
      </c>
      <c r="H105" s="217">
        <v>0.89999460014039634</v>
      </c>
      <c r="I105" s="217">
        <v>0.89999460014039634</v>
      </c>
      <c r="J105" s="217">
        <v>0.89999460014039634</v>
      </c>
      <c r="K105" s="217">
        <v>0.89999460014039634</v>
      </c>
      <c r="L105" s="217">
        <v>0.89999460014039634</v>
      </c>
      <c r="M105" s="217">
        <v>0.89999460014039634</v>
      </c>
      <c r="N105" s="217">
        <v>0.89999460014039634</v>
      </c>
      <c r="O105" s="217">
        <v>0.89999460014039634</v>
      </c>
      <c r="P105" s="217">
        <v>0.89998200035999287</v>
      </c>
      <c r="Q105" s="437">
        <f t="shared" si="2"/>
        <v>0.89999355015869587</v>
      </c>
      <c r="R105" s="217">
        <v>0.89998200035999287</v>
      </c>
      <c r="S105" s="217">
        <v>0.89998200035999287</v>
      </c>
      <c r="T105" s="217">
        <v>0.89998200035999287</v>
      </c>
      <c r="U105" s="217">
        <v>0.89998200035999287</v>
      </c>
      <c r="V105" s="217">
        <v>0.89998200035999287</v>
      </c>
      <c r="W105" s="217">
        <v>0.89998200035999287</v>
      </c>
      <c r="X105" s="438">
        <f t="shared" si="3"/>
        <v>0.89998200035999287</v>
      </c>
    </row>
    <row r="106" spans="1:24" ht="18" customHeight="1">
      <c r="A106" s="434">
        <v>102</v>
      </c>
      <c r="B106" s="435">
        <v>341000000106</v>
      </c>
      <c r="C106" s="428" t="s">
        <v>915</v>
      </c>
      <c r="D106" s="436">
        <v>110</v>
      </c>
      <c r="E106" s="217">
        <v>0</v>
      </c>
      <c r="F106" s="217">
        <v>0</v>
      </c>
      <c r="G106" s="217">
        <v>0</v>
      </c>
      <c r="H106" s="217">
        <v>0</v>
      </c>
      <c r="I106" s="217">
        <v>0</v>
      </c>
      <c r="J106" s="217">
        <v>0</v>
      </c>
      <c r="K106" s="217">
        <v>0</v>
      </c>
      <c r="L106" s="217">
        <v>0</v>
      </c>
      <c r="M106" s="217">
        <v>0</v>
      </c>
      <c r="N106" s="217">
        <v>0</v>
      </c>
      <c r="O106" s="217">
        <v>0.45718181818181819</v>
      </c>
      <c r="P106" s="217">
        <v>1.2129000000000001</v>
      </c>
      <c r="Q106" s="437">
        <f t="shared" si="2"/>
        <v>0.13917348484848485</v>
      </c>
      <c r="R106" s="217">
        <v>0.8</v>
      </c>
      <c r="S106" s="217">
        <v>0.8</v>
      </c>
      <c r="T106" s="217">
        <v>0.88727272727272721</v>
      </c>
      <c r="U106" s="217">
        <v>0.96727272727272728</v>
      </c>
      <c r="V106" s="217">
        <v>1.4800000000000002</v>
      </c>
      <c r="W106" s="217">
        <v>1.9963636363636363</v>
      </c>
      <c r="X106" s="438">
        <f t="shared" si="3"/>
        <v>1.155151515151515</v>
      </c>
    </row>
    <row r="107" spans="1:24" ht="18" customHeight="1">
      <c r="A107" s="434">
        <v>103</v>
      </c>
      <c r="B107" s="435">
        <v>711000000062</v>
      </c>
      <c r="C107" s="428" t="s">
        <v>399</v>
      </c>
      <c r="D107" s="436">
        <v>123</v>
      </c>
      <c r="E107" s="217">
        <v>1.065040650406504</v>
      </c>
      <c r="F107" s="217">
        <v>1.1951219512195121</v>
      </c>
      <c r="G107" s="217">
        <v>1.1951219512195121</v>
      </c>
      <c r="H107" s="217">
        <v>0.89430894308943087</v>
      </c>
      <c r="I107" s="217">
        <v>0.87804878048780488</v>
      </c>
      <c r="J107" s="217">
        <v>0.8</v>
      </c>
      <c r="K107" s="217">
        <v>0.8</v>
      </c>
      <c r="L107" s="217">
        <v>0.8</v>
      </c>
      <c r="M107" s="217">
        <v>0.88617886178861793</v>
      </c>
      <c r="N107" s="217">
        <v>1.024390243902439</v>
      </c>
      <c r="O107" s="217">
        <v>1.0162601626016261</v>
      </c>
      <c r="P107" s="217">
        <v>1.1079674796747967</v>
      </c>
      <c r="Q107" s="437">
        <f t="shared" si="2"/>
        <v>0.97186991869918693</v>
      </c>
      <c r="R107" s="217">
        <v>1.0533333333333335</v>
      </c>
      <c r="S107" s="217">
        <v>1.0842276422764228</v>
      </c>
      <c r="T107" s="217">
        <v>1.0318699186991871</v>
      </c>
      <c r="U107" s="217">
        <v>1.1814634146341463</v>
      </c>
      <c r="V107" s="217">
        <v>1.1975609756097563</v>
      </c>
      <c r="W107" s="217">
        <v>1.1016260162601625</v>
      </c>
      <c r="X107" s="438">
        <f t="shared" si="3"/>
        <v>1.1083468834688348</v>
      </c>
    </row>
    <row r="108" spans="1:24" ht="18" customHeight="1">
      <c r="A108" s="434">
        <v>104</v>
      </c>
      <c r="B108" s="435">
        <v>711000000045</v>
      </c>
      <c r="C108" s="428" t="s">
        <v>390</v>
      </c>
      <c r="D108" s="436">
        <v>110</v>
      </c>
      <c r="E108" s="217">
        <v>0.70363636363636373</v>
      </c>
      <c r="F108" s="217">
        <v>0.72</v>
      </c>
      <c r="G108" s="217">
        <v>0.8</v>
      </c>
      <c r="H108" s="217">
        <v>0.8</v>
      </c>
      <c r="I108" s="217">
        <v>0.8</v>
      </c>
      <c r="J108" s="217">
        <v>0.8</v>
      </c>
      <c r="K108" s="217">
        <v>0.8</v>
      </c>
      <c r="L108" s="217">
        <v>0.8</v>
      </c>
      <c r="M108" s="217">
        <v>0.8</v>
      </c>
      <c r="N108" s="217">
        <v>0.81909090909090909</v>
      </c>
      <c r="O108" s="217">
        <v>0.8</v>
      </c>
      <c r="P108" s="217">
        <v>0.8</v>
      </c>
      <c r="Q108" s="437">
        <f t="shared" si="2"/>
        <v>0.78689393939393948</v>
      </c>
      <c r="R108" s="217">
        <v>0.85509090909090912</v>
      </c>
      <c r="S108" s="217">
        <v>0.95599999999999996</v>
      </c>
      <c r="T108" s="217">
        <v>0.96390909090909094</v>
      </c>
      <c r="U108" s="217">
        <v>0.88690909090909098</v>
      </c>
      <c r="V108" s="217">
        <v>0.9239090909090909</v>
      </c>
      <c r="W108" s="217">
        <v>0.90027272727272734</v>
      </c>
      <c r="X108" s="438">
        <f t="shared" si="3"/>
        <v>0.91434848484848485</v>
      </c>
    </row>
    <row r="109" spans="1:24" ht="18" customHeight="1">
      <c r="A109" s="434">
        <v>105</v>
      </c>
      <c r="B109" s="435">
        <v>711000000043</v>
      </c>
      <c r="C109" s="428" t="s">
        <v>389</v>
      </c>
      <c r="D109" s="436">
        <v>110</v>
      </c>
      <c r="E109" s="217">
        <v>0.88181818181818183</v>
      </c>
      <c r="F109" s="217">
        <v>0.91454545454545444</v>
      </c>
      <c r="G109" s="217">
        <v>1.0181818181818181</v>
      </c>
      <c r="H109" s="217">
        <v>0.91454545454545444</v>
      </c>
      <c r="I109" s="217">
        <v>0.8</v>
      </c>
      <c r="J109" s="217">
        <v>0.8</v>
      </c>
      <c r="K109" s="217">
        <v>0.8</v>
      </c>
      <c r="L109" s="217">
        <v>0.8</v>
      </c>
      <c r="M109" s="217">
        <v>0.80727272727272725</v>
      </c>
      <c r="N109" s="217">
        <v>0.85818181818181827</v>
      </c>
      <c r="O109" s="217">
        <v>0.85818181818181827</v>
      </c>
      <c r="P109" s="217">
        <v>0.85818181818181827</v>
      </c>
      <c r="Q109" s="437">
        <f t="shared" si="2"/>
        <v>0.85924242424242403</v>
      </c>
      <c r="R109" s="217">
        <v>0.85636363636363644</v>
      </c>
      <c r="S109" s="217">
        <v>0.86</v>
      </c>
      <c r="T109" s="217">
        <v>0.8</v>
      </c>
      <c r="U109" s="217">
        <v>0.8</v>
      </c>
      <c r="V109" s="217">
        <v>0.8</v>
      </c>
      <c r="W109" s="217">
        <v>0.8</v>
      </c>
      <c r="X109" s="438">
        <f t="shared" si="3"/>
        <v>0.81939393939393934</v>
      </c>
    </row>
    <row r="110" spans="1:24" ht="18" customHeight="1">
      <c r="A110" s="434">
        <v>106</v>
      </c>
      <c r="B110" s="435">
        <v>215000000004</v>
      </c>
      <c r="C110" s="428" t="s">
        <v>365</v>
      </c>
      <c r="D110" s="436">
        <v>445</v>
      </c>
      <c r="E110" s="217">
        <v>0.75505617977528094</v>
      </c>
      <c r="F110" s="217">
        <v>0.75505617977528094</v>
      </c>
      <c r="G110" s="217">
        <v>0.8</v>
      </c>
      <c r="H110" s="217">
        <v>0.8</v>
      </c>
      <c r="I110" s="217">
        <v>0.8</v>
      </c>
      <c r="J110" s="217">
        <v>0.8</v>
      </c>
      <c r="K110" s="217">
        <v>0.8</v>
      </c>
      <c r="L110" s="217">
        <v>0.80521348314606744</v>
      </c>
      <c r="M110" s="217">
        <v>0.8</v>
      </c>
      <c r="N110" s="217">
        <v>0.8</v>
      </c>
      <c r="O110" s="217">
        <v>0.8</v>
      </c>
      <c r="P110" s="217">
        <v>0.8</v>
      </c>
      <c r="Q110" s="437">
        <f t="shared" si="2"/>
        <v>0.7929438202247191</v>
      </c>
      <c r="R110" s="217">
        <v>0.8073707865168539</v>
      </c>
      <c r="S110" s="217">
        <v>0.80521348314606744</v>
      </c>
      <c r="T110" s="217">
        <v>0.8</v>
      </c>
      <c r="U110" s="217">
        <v>0.8</v>
      </c>
      <c r="V110" s="217">
        <v>0.8</v>
      </c>
      <c r="W110" s="217">
        <v>0.8</v>
      </c>
      <c r="X110" s="438">
        <f t="shared" si="3"/>
        <v>0.80209737827715344</v>
      </c>
    </row>
    <row r="111" spans="1:24" ht="18" customHeight="1">
      <c r="A111" s="434">
        <v>107</v>
      </c>
      <c r="B111" s="435">
        <v>343000000031</v>
      </c>
      <c r="C111" s="428" t="s">
        <v>344</v>
      </c>
      <c r="D111" s="436">
        <v>300</v>
      </c>
      <c r="E111" s="217">
        <v>0.50671641791044786</v>
      </c>
      <c r="F111" s="217">
        <v>1.0752238805970151</v>
      </c>
      <c r="G111" s="217">
        <v>1.051492537313433</v>
      </c>
      <c r="H111" s="217">
        <v>1.2611940298507462</v>
      </c>
      <c r="I111" s="217">
        <v>1.2388059701492538</v>
      </c>
      <c r="J111" s="217">
        <v>1.1335820895522388</v>
      </c>
      <c r="K111" s="217">
        <v>1.1044776119402986</v>
      </c>
      <c r="L111" s="217">
        <v>1.2388059701492538</v>
      </c>
      <c r="M111" s="217">
        <v>1.2388059701492538</v>
      </c>
      <c r="N111" s="217">
        <v>1.1940298507462686</v>
      </c>
      <c r="O111" s="217">
        <v>1.4179104477611941</v>
      </c>
      <c r="P111" s="217">
        <v>0.59653333333333336</v>
      </c>
      <c r="Q111" s="437">
        <f t="shared" si="2"/>
        <v>1.0881315091210615</v>
      </c>
      <c r="R111" s="217">
        <v>0.58679999999999999</v>
      </c>
      <c r="S111" s="217">
        <v>0.8</v>
      </c>
      <c r="T111" s="217">
        <v>0.8</v>
      </c>
      <c r="U111" s="217">
        <v>0.8</v>
      </c>
      <c r="V111" s="217">
        <v>0.8</v>
      </c>
      <c r="W111" s="217">
        <v>0.8</v>
      </c>
      <c r="X111" s="438">
        <f t="shared" si="3"/>
        <v>0.76446666666666652</v>
      </c>
    </row>
    <row r="112" spans="1:24" ht="18" customHeight="1">
      <c r="A112" s="434">
        <v>108</v>
      </c>
      <c r="B112" s="435">
        <v>343000000080</v>
      </c>
      <c r="C112" s="428" t="s">
        <v>795</v>
      </c>
      <c r="D112" s="436">
        <v>178</v>
      </c>
      <c r="E112" s="217">
        <v>3.3707865168539325E-2</v>
      </c>
      <c r="F112" s="217">
        <v>0.6404494382022472</v>
      </c>
      <c r="G112" s="217">
        <v>0.8</v>
      </c>
      <c r="H112" s="217">
        <v>0.8</v>
      </c>
      <c r="I112" s="217">
        <v>0.8</v>
      </c>
      <c r="J112" s="217">
        <v>0.9943820224719101</v>
      </c>
      <c r="K112" s="217">
        <v>0.8258426966292135</v>
      </c>
      <c r="L112" s="217">
        <v>0.8258426966292135</v>
      </c>
      <c r="M112" s="217">
        <v>1.0786516853932584</v>
      </c>
      <c r="N112" s="217">
        <v>0.97752808988764039</v>
      </c>
      <c r="O112" s="217">
        <v>1.5842696629213484</v>
      </c>
      <c r="P112" s="217">
        <v>0.92224719101123598</v>
      </c>
      <c r="Q112" s="437">
        <f t="shared" si="2"/>
        <v>0.85691011235955061</v>
      </c>
      <c r="R112" s="217">
        <v>0.8</v>
      </c>
      <c r="S112" s="217">
        <v>0.8</v>
      </c>
      <c r="T112" s="217">
        <v>0.8</v>
      </c>
      <c r="U112" s="217">
        <v>0.83662921348314601</v>
      </c>
      <c r="V112" s="217">
        <v>0.8</v>
      </c>
      <c r="W112" s="217">
        <v>0.8</v>
      </c>
      <c r="X112" s="438">
        <f t="shared" si="3"/>
        <v>0.80610486891385769</v>
      </c>
    </row>
    <row r="113" spans="1:24" ht="18" customHeight="1">
      <c r="A113" s="434">
        <v>109</v>
      </c>
      <c r="B113" s="435">
        <v>351000000013</v>
      </c>
      <c r="C113" s="428" t="s">
        <v>636</v>
      </c>
      <c r="D113" s="436">
        <v>143</v>
      </c>
      <c r="E113" s="217">
        <v>1.0114685314685314</v>
      </c>
      <c r="F113" s="217">
        <v>0.94545454545454533</v>
      </c>
      <c r="G113" s="217">
        <v>0.94433566433566429</v>
      </c>
      <c r="H113" s="217">
        <v>1.0853146853146853</v>
      </c>
      <c r="I113" s="217">
        <v>0.91804195804195809</v>
      </c>
      <c r="J113" s="217">
        <v>0.91804195804195809</v>
      </c>
      <c r="K113" s="217">
        <v>0.90573426573426585</v>
      </c>
      <c r="L113" s="217">
        <v>0.9745454545454546</v>
      </c>
      <c r="M113" s="217">
        <v>0.81902097902097903</v>
      </c>
      <c r="N113" s="217">
        <v>2.6151048951048947</v>
      </c>
      <c r="O113" s="217">
        <v>0.8</v>
      </c>
      <c r="P113" s="217">
        <v>1</v>
      </c>
      <c r="Q113" s="437">
        <f t="shared" si="2"/>
        <v>1.0780885780885781</v>
      </c>
      <c r="R113" s="217">
        <v>1</v>
      </c>
      <c r="S113" s="217">
        <v>1.0142657342657342</v>
      </c>
      <c r="T113" s="217">
        <v>1.1725874125874127</v>
      </c>
      <c r="U113" s="217">
        <v>1.0075524475524475</v>
      </c>
      <c r="V113" s="217">
        <v>1.0853146853146853</v>
      </c>
      <c r="W113" s="217">
        <v>1.0909090909090908</v>
      </c>
      <c r="X113" s="438">
        <f t="shared" si="3"/>
        <v>1.0617715617715617</v>
      </c>
    </row>
    <row r="114" spans="1:24" ht="18" customHeight="1">
      <c r="A114" s="434">
        <v>110</v>
      </c>
      <c r="B114" s="435">
        <v>211000000034</v>
      </c>
      <c r="C114" s="442" t="s">
        <v>762</v>
      </c>
      <c r="D114" s="220">
        <v>134</v>
      </c>
      <c r="E114" s="217">
        <v>0.62686567164179108</v>
      </c>
      <c r="F114" s="217">
        <v>0.59701492537313428</v>
      </c>
      <c r="G114" s="217">
        <v>0.8</v>
      </c>
      <c r="H114" s="217">
        <v>0.8</v>
      </c>
      <c r="I114" s="217">
        <v>0.8</v>
      </c>
      <c r="J114" s="217">
        <v>0.8</v>
      </c>
      <c r="K114" s="217">
        <v>0.8</v>
      </c>
      <c r="L114" s="217">
        <v>0.8</v>
      </c>
      <c r="M114" s="217">
        <v>0.8</v>
      </c>
      <c r="N114" s="217">
        <v>0.8</v>
      </c>
      <c r="O114" s="217">
        <v>0.8</v>
      </c>
      <c r="P114" s="217">
        <v>0.8</v>
      </c>
      <c r="Q114" s="437">
        <f t="shared" si="2"/>
        <v>0.76865671641791045</v>
      </c>
      <c r="R114" s="217">
        <v>0.8</v>
      </c>
      <c r="S114" s="217">
        <v>0.8</v>
      </c>
      <c r="T114" s="217">
        <v>0.8</v>
      </c>
      <c r="U114" s="217">
        <v>0.8</v>
      </c>
      <c r="V114" s="217">
        <v>0.8</v>
      </c>
      <c r="W114" s="217">
        <v>0.8</v>
      </c>
      <c r="X114" s="438">
        <f t="shared" si="3"/>
        <v>0.79999999999999993</v>
      </c>
    </row>
    <row r="115" spans="1:24" ht="18" customHeight="1">
      <c r="A115" s="434">
        <v>111</v>
      </c>
      <c r="B115" s="435">
        <v>714000000036</v>
      </c>
      <c r="C115" s="428" t="s">
        <v>705</v>
      </c>
      <c r="D115" s="436">
        <v>111</v>
      </c>
      <c r="E115" s="217">
        <v>1.8396396396396395</v>
      </c>
      <c r="F115" s="217">
        <v>1.8108108108108107</v>
      </c>
      <c r="G115" s="217">
        <v>1.6738738738738739</v>
      </c>
      <c r="H115" s="217">
        <v>1.7207207207207207</v>
      </c>
      <c r="I115" s="217">
        <v>1.7171171171171171</v>
      </c>
      <c r="J115" s="217">
        <v>1.8144144144144145</v>
      </c>
      <c r="K115" s="217">
        <v>1.8252252252252252</v>
      </c>
      <c r="L115" s="217">
        <v>1.7891891891891891</v>
      </c>
      <c r="M115" s="217">
        <v>1.7891891891891891</v>
      </c>
      <c r="N115" s="217">
        <v>1.6905405405405405</v>
      </c>
      <c r="O115" s="217">
        <v>1.7027027027027026</v>
      </c>
      <c r="P115" s="217">
        <v>0.79999999999999993</v>
      </c>
      <c r="Q115" s="437">
        <f t="shared" si="2"/>
        <v>1.6811186186186184</v>
      </c>
      <c r="R115" s="217">
        <v>0.79999999999999993</v>
      </c>
      <c r="S115" s="217">
        <v>0.79999999999999993</v>
      </c>
      <c r="T115" s="217">
        <v>1.8432432432432433</v>
      </c>
      <c r="U115" s="217">
        <v>1.8497297297297297</v>
      </c>
      <c r="V115" s="217">
        <v>1.7070270270270269</v>
      </c>
      <c r="W115" s="217">
        <v>1.8081081081081081</v>
      </c>
      <c r="X115" s="438">
        <f t="shared" si="3"/>
        <v>1.468018018018018</v>
      </c>
    </row>
    <row r="116" spans="1:24" ht="18" customHeight="1">
      <c r="A116" s="434">
        <v>112</v>
      </c>
      <c r="B116" s="435">
        <v>341000000029</v>
      </c>
      <c r="C116" s="428" t="s">
        <v>292</v>
      </c>
      <c r="D116" s="436">
        <v>183.33</v>
      </c>
      <c r="E116" s="217">
        <v>1</v>
      </c>
      <c r="F116" s="217">
        <v>1</v>
      </c>
      <c r="G116" s="217">
        <v>1</v>
      </c>
      <c r="H116" s="217">
        <v>1</v>
      </c>
      <c r="I116" s="217">
        <v>1</v>
      </c>
      <c r="J116" s="217">
        <v>1</v>
      </c>
      <c r="K116" s="217">
        <v>1</v>
      </c>
      <c r="L116" s="217">
        <v>1</v>
      </c>
      <c r="M116" s="217">
        <v>1</v>
      </c>
      <c r="N116" s="217">
        <v>1</v>
      </c>
      <c r="O116" s="217">
        <v>1</v>
      </c>
      <c r="P116" s="217">
        <v>0.95358097419953081</v>
      </c>
      <c r="Q116" s="437">
        <f t="shared" si="2"/>
        <v>0.99613174784996084</v>
      </c>
      <c r="R116" s="217">
        <v>1.0412916598483608</v>
      </c>
      <c r="S116" s="217">
        <v>0.95358097419953081</v>
      </c>
      <c r="T116" s="217">
        <v>0.97583592428953247</v>
      </c>
      <c r="U116" s="217">
        <v>1.0452190039818905</v>
      </c>
      <c r="V116" s="217">
        <v>1.0779468717613048</v>
      </c>
      <c r="W116" s="217">
        <v>1.1002018218513063</v>
      </c>
      <c r="X116" s="438">
        <f t="shared" si="3"/>
        <v>1.0323460426553208</v>
      </c>
    </row>
    <row r="117" spans="1:24" ht="18" customHeight="1">
      <c r="A117" s="434">
        <v>113</v>
      </c>
      <c r="B117" s="435">
        <v>341000000099</v>
      </c>
      <c r="C117" s="442" t="s">
        <v>788</v>
      </c>
      <c r="D117" s="220">
        <v>133</v>
      </c>
      <c r="E117" s="217">
        <v>0.15789473684210525</v>
      </c>
      <c r="F117" s="217">
        <v>0.13533834586466165</v>
      </c>
      <c r="G117" s="217">
        <v>0.8</v>
      </c>
      <c r="H117" s="217">
        <v>0.8</v>
      </c>
      <c r="I117" s="217">
        <v>0.8</v>
      </c>
      <c r="J117" s="217">
        <v>0.8</v>
      </c>
      <c r="K117" s="217">
        <v>0.8</v>
      </c>
      <c r="L117" s="217">
        <v>0.8</v>
      </c>
      <c r="M117" s="217">
        <v>0.8</v>
      </c>
      <c r="N117" s="217">
        <v>0.8</v>
      </c>
      <c r="O117" s="217">
        <v>0.8</v>
      </c>
      <c r="P117" s="217">
        <v>0.8</v>
      </c>
      <c r="Q117" s="437">
        <f t="shared" si="2"/>
        <v>0.69110275689223055</v>
      </c>
      <c r="R117" s="217">
        <v>0.8</v>
      </c>
      <c r="S117" s="217">
        <v>0.8</v>
      </c>
      <c r="T117" s="217">
        <v>0.8</v>
      </c>
      <c r="U117" s="217">
        <v>0.8</v>
      </c>
      <c r="V117" s="217">
        <v>0.8</v>
      </c>
      <c r="W117" s="217">
        <v>0.8</v>
      </c>
      <c r="X117" s="438">
        <f t="shared" si="3"/>
        <v>0.79999999999999993</v>
      </c>
    </row>
    <row r="118" spans="1:24" ht="18" customHeight="1">
      <c r="A118" s="434">
        <v>114</v>
      </c>
      <c r="B118" s="435">
        <v>711000000009</v>
      </c>
      <c r="C118" s="442" t="s">
        <v>916</v>
      </c>
      <c r="D118" s="220">
        <v>600</v>
      </c>
      <c r="E118" s="217">
        <v>0.09</v>
      </c>
      <c r="F118" s="217">
        <v>7.1999999999999995E-2</v>
      </c>
      <c r="G118" s="217">
        <v>0.8</v>
      </c>
      <c r="H118" s="217">
        <v>0.8</v>
      </c>
      <c r="I118" s="217">
        <v>0.8</v>
      </c>
      <c r="J118" s="217">
        <v>0.8</v>
      </c>
      <c r="K118" s="217">
        <v>0.8</v>
      </c>
      <c r="L118" s="217">
        <v>0.8</v>
      </c>
      <c r="M118" s="217">
        <v>0.8</v>
      </c>
      <c r="N118" s="217">
        <v>0.8</v>
      </c>
      <c r="O118" s="217">
        <v>0.8</v>
      </c>
      <c r="P118" s="217">
        <v>5.333333333333333</v>
      </c>
      <c r="Q118" s="437">
        <f t="shared" si="2"/>
        <v>1.0579444444444444</v>
      </c>
      <c r="R118" s="217">
        <v>0.8</v>
      </c>
      <c r="S118" s="217">
        <v>0.8</v>
      </c>
      <c r="T118" s="217">
        <v>0.8</v>
      </c>
      <c r="U118" s="217">
        <v>0.9920000000000001</v>
      </c>
      <c r="V118" s="217">
        <v>0.8</v>
      </c>
      <c r="W118" s="217">
        <v>1.0479999999999998</v>
      </c>
      <c r="X118" s="438">
        <f t="shared" si="3"/>
        <v>0.87333333333333341</v>
      </c>
    </row>
    <row r="119" spans="1:24" ht="18" customHeight="1">
      <c r="A119" s="434">
        <v>115</v>
      </c>
      <c r="B119" s="435">
        <v>343000000076</v>
      </c>
      <c r="C119" s="428" t="s">
        <v>792</v>
      </c>
      <c r="D119" s="436">
        <v>578</v>
      </c>
      <c r="E119" s="217">
        <v>0.20761245674740483</v>
      </c>
      <c r="F119" s="217">
        <v>0.18685121107266436</v>
      </c>
      <c r="G119" s="217">
        <v>0.79999999999999993</v>
      </c>
      <c r="H119" s="217">
        <v>0.79999999999999993</v>
      </c>
      <c r="I119" s="217">
        <v>0.79999999999999993</v>
      </c>
      <c r="J119" s="217">
        <v>0.79999999999999993</v>
      </c>
      <c r="K119" s="217">
        <v>0.79999999999999993</v>
      </c>
      <c r="L119" s="217">
        <v>0.79999999999999993</v>
      </c>
      <c r="M119" s="217">
        <v>0.79999999999999993</v>
      </c>
      <c r="N119" s="217">
        <v>0.79999999999999993</v>
      </c>
      <c r="O119" s="217">
        <v>0.79999999999999993</v>
      </c>
      <c r="P119" s="217">
        <v>0.79999999999999993</v>
      </c>
      <c r="Q119" s="437">
        <f t="shared" si="2"/>
        <v>0.69953863898500568</v>
      </c>
      <c r="R119" s="217">
        <v>0.79999999999999993</v>
      </c>
      <c r="S119" s="217">
        <v>0.79999999999999993</v>
      </c>
      <c r="T119" s="217">
        <v>0.79999999999999993</v>
      </c>
      <c r="U119" s="217">
        <v>0.79999999999999993</v>
      </c>
      <c r="V119" s="217">
        <v>0.79999999999999993</v>
      </c>
      <c r="W119" s="217">
        <v>0.79999999999999993</v>
      </c>
      <c r="X119" s="438">
        <f t="shared" si="3"/>
        <v>0.79999999999999993</v>
      </c>
    </row>
    <row r="120" spans="1:24" ht="18" customHeight="1">
      <c r="A120" s="434">
        <v>116</v>
      </c>
      <c r="B120" s="435">
        <v>313000000008</v>
      </c>
      <c r="C120" s="428" t="s">
        <v>785</v>
      </c>
      <c r="D120" s="436">
        <v>565</v>
      </c>
      <c r="E120" s="217">
        <v>0</v>
      </c>
      <c r="F120" s="217">
        <v>0</v>
      </c>
      <c r="G120" s="217">
        <v>0.8</v>
      </c>
      <c r="H120" s="217">
        <v>0.8</v>
      </c>
      <c r="I120" s="217">
        <v>0.8</v>
      </c>
      <c r="J120" s="217">
        <v>0.8</v>
      </c>
      <c r="K120" s="217">
        <v>0.8</v>
      </c>
      <c r="L120" s="217">
        <v>0.8</v>
      </c>
      <c r="M120" s="217">
        <v>0.8</v>
      </c>
      <c r="N120" s="217">
        <v>0.8</v>
      </c>
      <c r="O120" s="217">
        <v>0.8</v>
      </c>
      <c r="P120" s="217">
        <v>1</v>
      </c>
      <c r="Q120" s="437">
        <f t="shared" si="2"/>
        <v>0.68333333333333324</v>
      </c>
      <c r="R120" s="217">
        <v>1</v>
      </c>
      <c r="S120" s="217">
        <v>1</v>
      </c>
      <c r="T120" s="217">
        <v>1</v>
      </c>
      <c r="U120" s="217">
        <v>1</v>
      </c>
      <c r="V120" s="217">
        <v>1</v>
      </c>
      <c r="W120" s="217">
        <v>1</v>
      </c>
      <c r="X120" s="438">
        <f t="shared" si="3"/>
        <v>1</v>
      </c>
    </row>
    <row r="121" spans="1:24" ht="18" customHeight="1">
      <c r="A121" s="434">
        <v>117</v>
      </c>
      <c r="B121" s="435">
        <v>211000000050</v>
      </c>
      <c r="C121" s="442" t="s">
        <v>917</v>
      </c>
      <c r="D121" s="220">
        <v>578</v>
      </c>
      <c r="E121" s="217">
        <v>0</v>
      </c>
      <c r="F121" s="217">
        <v>0</v>
      </c>
      <c r="G121" s="217">
        <v>0</v>
      </c>
      <c r="H121" s="217">
        <v>0</v>
      </c>
      <c r="I121" s="217">
        <v>0</v>
      </c>
      <c r="J121" s="217">
        <v>0</v>
      </c>
      <c r="K121" s="217">
        <v>0</v>
      </c>
      <c r="L121" s="217">
        <v>0</v>
      </c>
      <c r="M121" s="217">
        <v>0</v>
      </c>
      <c r="N121" s="217">
        <v>0</v>
      </c>
      <c r="O121" s="217">
        <v>0</v>
      </c>
      <c r="P121" s="217">
        <v>0.79999999999999993</v>
      </c>
      <c r="Q121" s="437">
        <f t="shared" si="2"/>
        <v>6.6666666666666666E-2</v>
      </c>
      <c r="R121" s="217">
        <v>0.79999999999999993</v>
      </c>
      <c r="S121" s="217">
        <v>0.79999999999999993</v>
      </c>
      <c r="T121" s="217">
        <v>0.79999999999999993</v>
      </c>
      <c r="U121" s="217">
        <v>0.79999999999999993</v>
      </c>
      <c r="V121" s="217">
        <v>0.79999999999999993</v>
      </c>
      <c r="W121" s="217">
        <v>0.79999999999999993</v>
      </c>
      <c r="X121" s="438">
        <f t="shared" si="3"/>
        <v>0.79999999999999993</v>
      </c>
    </row>
    <row r="122" spans="1:24" ht="18" customHeight="1">
      <c r="A122" s="434">
        <v>118</v>
      </c>
      <c r="B122" s="435">
        <v>312000000020</v>
      </c>
      <c r="C122" s="442" t="s">
        <v>783</v>
      </c>
      <c r="D122" s="220">
        <v>133</v>
      </c>
      <c r="E122" s="217">
        <v>0.63157894736842102</v>
      </c>
      <c r="F122" s="217">
        <v>0.8571428571428571</v>
      </c>
      <c r="G122" s="217">
        <v>0.8</v>
      </c>
      <c r="H122" s="217">
        <v>1.0150375939849625</v>
      </c>
      <c r="I122" s="217">
        <v>1.1052631578947369</v>
      </c>
      <c r="J122" s="217">
        <v>1.0601503759398496</v>
      </c>
      <c r="K122" s="217">
        <v>1.4661654135338347</v>
      </c>
      <c r="L122" s="217">
        <v>0.8</v>
      </c>
      <c r="M122" s="217">
        <v>1.0375939849624061</v>
      </c>
      <c r="N122" s="217">
        <v>0.92481203007518797</v>
      </c>
      <c r="O122" s="217">
        <v>0.96992481203007519</v>
      </c>
      <c r="P122" s="217">
        <v>0.89052631578947372</v>
      </c>
      <c r="Q122" s="437">
        <f t="shared" si="2"/>
        <v>0.96318295739348381</v>
      </c>
      <c r="R122" s="217">
        <v>0.94827067669172938</v>
      </c>
      <c r="S122" s="217">
        <v>0.96631578947368424</v>
      </c>
      <c r="T122" s="217">
        <v>0.9654135338345865</v>
      </c>
      <c r="U122" s="217">
        <v>0.95548872180451128</v>
      </c>
      <c r="V122" s="217">
        <v>0.95187969924812021</v>
      </c>
      <c r="W122" s="217">
        <v>0.97624060150375946</v>
      </c>
      <c r="X122" s="438">
        <f t="shared" si="3"/>
        <v>0.96060150375939857</v>
      </c>
    </row>
    <row r="123" spans="1:24" ht="18" customHeight="1">
      <c r="A123" s="434">
        <v>119</v>
      </c>
      <c r="B123" s="435">
        <v>714000000011</v>
      </c>
      <c r="C123" s="428" t="s">
        <v>384</v>
      </c>
      <c r="D123" s="436">
        <v>306</v>
      </c>
      <c r="E123" s="217">
        <v>0.9</v>
      </c>
      <c r="F123" s="217">
        <v>0.9</v>
      </c>
      <c r="G123" s="217">
        <v>0.9</v>
      </c>
      <c r="H123" s="217">
        <v>0.9</v>
      </c>
      <c r="I123" s="217">
        <v>0.9</v>
      </c>
      <c r="J123" s="217">
        <v>0.9</v>
      </c>
      <c r="K123" s="217">
        <v>0.9</v>
      </c>
      <c r="L123" s="217">
        <v>0.9</v>
      </c>
      <c r="M123" s="217">
        <v>1</v>
      </c>
      <c r="N123" s="217">
        <v>1</v>
      </c>
      <c r="O123" s="217">
        <v>1</v>
      </c>
      <c r="P123" s="217">
        <v>1</v>
      </c>
      <c r="Q123" s="437">
        <f t="shared" si="2"/>
        <v>0.93333333333333346</v>
      </c>
      <c r="R123" s="217">
        <v>1</v>
      </c>
      <c r="S123" s="217">
        <v>1</v>
      </c>
      <c r="T123" s="217">
        <v>1</v>
      </c>
      <c r="U123" s="217">
        <v>1</v>
      </c>
      <c r="V123" s="217">
        <v>1</v>
      </c>
      <c r="W123" s="217">
        <v>1</v>
      </c>
      <c r="X123" s="438">
        <f t="shared" si="3"/>
        <v>1</v>
      </c>
    </row>
    <row r="124" spans="1:24" ht="18" customHeight="1">
      <c r="A124" s="434">
        <v>120</v>
      </c>
      <c r="B124" s="435">
        <v>343000000090</v>
      </c>
      <c r="C124" s="428" t="s">
        <v>918</v>
      </c>
      <c r="D124" s="436">
        <v>445</v>
      </c>
      <c r="E124" s="217">
        <v>0</v>
      </c>
      <c r="F124" s="217">
        <v>0</v>
      </c>
      <c r="G124" s="217">
        <v>0</v>
      </c>
      <c r="H124" s="217">
        <v>0</v>
      </c>
      <c r="I124" s="217">
        <v>0</v>
      </c>
      <c r="J124" s="217">
        <v>0</v>
      </c>
      <c r="K124" s="217">
        <v>0</v>
      </c>
      <c r="L124" s="217">
        <v>0</v>
      </c>
      <c r="M124" s="217">
        <v>0</v>
      </c>
      <c r="N124" s="217">
        <v>0</v>
      </c>
      <c r="O124" s="217">
        <v>0</v>
      </c>
      <c r="P124" s="217">
        <v>0</v>
      </c>
      <c r="Q124" s="437">
        <f t="shared" si="2"/>
        <v>0</v>
      </c>
      <c r="R124" s="217">
        <v>0</v>
      </c>
      <c r="S124" s="217">
        <v>0</v>
      </c>
      <c r="T124" s="217">
        <v>1</v>
      </c>
      <c r="U124" s="217">
        <v>1</v>
      </c>
      <c r="V124" s="217">
        <v>1</v>
      </c>
      <c r="W124" s="217">
        <v>1</v>
      </c>
      <c r="X124" s="438">
        <f t="shared" si="3"/>
        <v>0.66666666666666663</v>
      </c>
    </row>
    <row r="125" spans="1:24" ht="18" customHeight="1">
      <c r="A125" s="434">
        <v>121</v>
      </c>
      <c r="B125" s="435">
        <v>351000000007</v>
      </c>
      <c r="C125" s="428" t="s">
        <v>368</v>
      </c>
      <c r="D125" s="436">
        <v>225</v>
      </c>
      <c r="E125" s="217">
        <v>0.9</v>
      </c>
      <c r="F125" s="217">
        <v>0.9</v>
      </c>
      <c r="G125" s="217">
        <v>0.9</v>
      </c>
      <c r="H125" s="217">
        <v>0.9</v>
      </c>
      <c r="I125" s="217">
        <v>0.9</v>
      </c>
      <c r="J125" s="217">
        <v>0.9</v>
      </c>
      <c r="K125" s="217">
        <v>0.9</v>
      </c>
      <c r="L125" s="217">
        <v>0.9</v>
      </c>
      <c r="M125" s="217">
        <v>1</v>
      </c>
      <c r="N125" s="217">
        <v>1</v>
      </c>
      <c r="O125" s="217">
        <v>1</v>
      </c>
      <c r="P125" s="217">
        <v>1</v>
      </c>
      <c r="Q125" s="437">
        <f t="shared" si="2"/>
        <v>0.93333333333333346</v>
      </c>
      <c r="R125" s="217">
        <v>1</v>
      </c>
      <c r="S125" s="217">
        <v>1</v>
      </c>
      <c r="T125" s="217">
        <v>1</v>
      </c>
      <c r="U125" s="217">
        <v>1</v>
      </c>
      <c r="V125" s="217">
        <v>1</v>
      </c>
      <c r="W125" s="217">
        <v>1</v>
      </c>
      <c r="X125" s="438">
        <f t="shared" si="3"/>
        <v>1</v>
      </c>
    </row>
    <row r="126" spans="1:24" ht="18" customHeight="1">
      <c r="A126" s="434">
        <v>122</v>
      </c>
      <c r="B126" s="435">
        <v>343000000061</v>
      </c>
      <c r="C126" s="428" t="s">
        <v>362</v>
      </c>
      <c r="D126" s="436">
        <v>122</v>
      </c>
      <c r="E126" s="217">
        <v>1.7147540983606557</v>
      </c>
      <c r="F126" s="217">
        <v>1.6229508196721312</v>
      </c>
      <c r="G126" s="217">
        <v>1.5114754098360657</v>
      </c>
      <c r="H126" s="217">
        <v>2.0295081967213116</v>
      </c>
      <c r="I126" s="217">
        <v>1.8065573770491803</v>
      </c>
      <c r="J126" s="217">
        <v>1.8032786885245902</v>
      </c>
      <c r="K126" s="217">
        <v>1.7049180327868851</v>
      </c>
      <c r="L126" s="217">
        <v>1.7377049180327868</v>
      </c>
      <c r="M126" s="217">
        <v>1.7868852459016393</v>
      </c>
      <c r="N126" s="217">
        <v>0.79999999999999993</v>
      </c>
      <c r="O126" s="217">
        <v>0.79999999999999993</v>
      </c>
      <c r="P126" s="217">
        <v>0.79999999999999993</v>
      </c>
      <c r="Q126" s="437">
        <f t="shared" si="2"/>
        <v>1.5098360655737706</v>
      </c>
      <c r="R126" s="217">
        <v>0.79999999999999993</v>
      </c>
      <c r="S126" s="217">
        <v>0.79999999999999993</v>
      </c>
      <c r="T126" s="217">
        <v>0.79999999999999993</v>
      </c>
      <c r="U126" s="217">
        <v>0.79999999999999993</v>
      </c>
      <c r="V126" s="217">
        <v>1.1147540983606556</v>
      </c>
      <c r="W126" s="217">
        <v>0.79999999999999993</v>
      </c>
      <c r="X126" s="438">
        <f t="shared" si="3"/>
        <v>0.85245901639344257</v>
      </c>
    </row>
    <row r="127" spans="1:24" ht="18" customHeight="1">
      <c r="A127" s="434">
        <v>123</v>
      </c>
      <c r="B127" s="435">
        <v>341000000043</v>
      </c>
      <c r="C127" s="428" t="s">
        <v>299</v>
      </c>
      <c r="D127" s="436">
        <v>200</v>
      </c>
      <c r="E127" s="217">
        <v>0.8</v>
      </c>
      <c r="F127" s="217">
        <v>0.622</v>
      </c>
      <c r="G127" s="217">
        <v>0.8</v>
      </c>
      <c r="H127" s="217">
        <v>0.8</v>
      </c>
      <c r="I127" s="217">
        <v>0.8</v>
      </c>
      <c r="J127" s="217">
        <v>0.8</v>
      </c>
      <c r="K127" s="217">
        <v>0.8</v>
      </c>
      <c r="L127" s="217">
        <v>0.8</v>
      </c>
      <c r="M127" s="217">
        <v>0.8</v>
      </c>
      <c r="N127" s="217">
        <v>0.82</v>
      </c>
      <c r="O127" s="217">
        <v>0.86</v>
      </c>
      <c r="P127" s="217">
        <v>0.8</v>
      </c>
      <c r="Q127" s="437">
        <f t="shared" si="2"/>
        <v>0.79183333333333339</v>
      </c>
      <c r="R127" s="217">
        <v>0.8</v>
      </c>
      <c r="S127" s="217">
        <v>0.8</v>
      </c>
      <c r="T127" s="217">
        <v>0.8</v>
      </c>
      <c r="U127" s="217">
        <v>0.8</v>
      </c>
      <c r="V127" s="217">
        <v>0.8</v>
      </c>
      <c r="W127" s="217">
        <v>0.8</v>
      </c>
      <c r="X127" s="438">
        <f t="shared" si="3"/>
        <v>0.79999999999999993</v>
      </c>
    </row>
    <row r="128" spans="1:24" ht="18" customHeight="1">
      <c r="A128" s="434">
        <v>124</v>
      </c>
      <c r="B128" s="435">
        <v>215000000011</v>
      </c>
      <c r="C128" s="442" t="s">
        <v>716</v>
      </c>
      <c r="D128" s="220">
        <v>189</v>
      </c>
      <c r="E128" s="217">
        <v>1</v>
      </c>
      <c r="F128" s="217">
        <v>1</v>
      </c>
      <c r="G128" s="217">
        <v>1</v>
      </c>
      <c r="H128" s="217">
        <v>1</v>
      </c>
      <c r="I128" s="217">
        <v>1</v>
      </c>
      <c r="J128" s="217">
        <v>1</v>
      </c>
      <c r="K128" s="217">
        <v>1</v>
      </c>
      <c r="L128" s="217">
        <v>1</v>
      </c>
      <c r="M128" s="217">
        <v>1</v>
      </c>
      <c r="N128" s="217">
        <v>1</v>
      </c>
      <c r="O128" s="217">
        <v>1</v>
      </c>
      <c r="P128" s="217">
        <v>0.79999999999999993</v>
      </c>
      <c r="Q128" s="437">
        <f t="shared" si="2"/>
        <v>0.98333333333333339</v>
      </c>
      <c r="R128" s="217">
        <v>0.79999999999999993</v>
      </c>
      <c r="S128" s="217">
        <v>0.79999999999999993</v>
      </c>
      <c r="T128" s="217">
        <v>0.79999999999999993</v>
      </c>
      <c r="U128" s="217">
        <v>0.79999999999999993</v>
      </c>
      <c r="V128" s="217">
        <v>0.79999999999999993</v>
      </c>
      <c r="W128" s="217">
        <v>0.79999999999999993</v>
      </c>
      <c r="X128" s="438">
        <f t="shared" si="3"/>
        <v>0.79999999999999993</v>
      </c>
    </row>
    <row r="129" spans="1:24" ht="18" customHeight="1">
      <c r="A129" s="434">
        <v>125</v>
      </c>
      <c r="B129" s="435">
        <v>343000000077</v>
      </c>
      <c r="C129" s="428" t="s">
        <v>793</v>
      </c>
      <c r="D129" s="436">
        <v>600</v>
      </c>
      <c r="E129" s="217">
        <v>0.21666666666666667</v>
      </c>
      <c r="F129" s="217">
        <v>0.25</v>
      </c>
      <c r="G129" s="217">
        <v>0.8</v>
      </c>
      <c r="H129" s="217">
        <v>0.8</v>
      </c>
      <c r="I129" s="217">
        <v>0.8</v>
      </c>
      <c r="J129" s="217">
        <v>0.8</v>
      </c>
      <c r="K129" s="217">
        <v>0.8</v>
      </c>
      <c r="L129" s="217">
        <v>0.8</v>
      </c>
      <c r="M129" s="217">
        <v>0.8</v>
      </c>
      <c r="N129" s="217">
        <v>0.8</v>
      </c>
      <c r="O129" s="217">
        <v>0.8</v>
      </c>
      <c r="P129" s="217">
        <v>0.8</v>
      </c>
      <c r="Q129" s="437">
        <f t="shared" si="2"/>
        <v>0.70555555555555538</v>
      </c>
      <c r="R129" s="217">
        <v>0.8</v>
      </c>
      <c r="S129" s="217">
        <v>0.8</v>
      </c>
      <c r="T129" s="217">
        <v>0.8</v>
      </c>
      <c r="U129" s="217">
        <v>0.8</v>
      </c>
      <c r="V129" s="217">
        <v>0.8</v>
      </c>
      <c r="W129" s="217">
        <v>0.8</v>
      </c>
      <c r="X129" s="438">
        <f t="shared" si="3"/>
        <v>0.79999999999999993</v>
      </c>
    </row>
    <row r="130" spans="1:24" ht="18" customHeight="1">
      <c r="A130" s="434">
        <v>126</v>
      </c>
      <c r="B130" s="435">
        <v>311000000015</v>
      </c>
      <c r="C130" s="428" t="s">
        <v>252</v>
      </c>
      <c r="D130" s="436">
        <v>300</v>
      </c>
      <c r="E130" s="217">
        <v>0.90000900009000095</v>
      </c>
      <c r="F130" s="217">
        <v>0.90000900009000095</v>
      </c>
      <c r="G130" s="217">
        <v>0.90000900009000095</v>
      </c>
      <c r="H130" s="217">
        <v>0.90000900009000095</v>
      </c>
      <c r="I130" s="217">
        <v>0.90000900009000095</v>
      </c>
      <c r="J130" s="217">
        <v>0.90000900009000095</v>
      </c>
      <c r="K130" s="217">
        <v>0.90000900009000095</v>
      </c>
      <c r="L130" s="217">
        <v>0.90000900009000095</v>
      </c>
      <c r="M130" s="217">
        <v>1</v>
      </c>
      <c r="N130" s="217">
        <v>1</v>
      </c>
      <c r="O130" s="217">
        <v>1</v>
      </c>
      <c r="P130" s="217">
        <v>1</v>
      </c>
      <c r="Q130" s="437">
        <f t="shared" si="2"/>
        <v>0.93333933339333386</v>
      </c>
      <c r="R130" s="217">
        <v>1</v>
      </c>
      <c r="S130" s="217">
        <v>1</v>
      </c>
      <c r="T130" s="217">
        <v>1</v>
      </c>
      <c r="U130" s="217">
        <v>1</v>
      </c>
      <c r="V130" s="217">
        <v>1</v>
      </c>
      <c r="W130" s="217">
        <v>1</v>
      </c>
      <c r="X130" s="438">
        <f t="shared" si="3"/>
        <v>1</v>
      </c>
    </row>
    <row r="131" spans="1:24" ht="18" customHeight="1">
      <c r="A131" s="434">
        <v>127</v>
      </c>
      <c r="B131" s="435">
        <v>293000000016</v>
      </c>
      <c r="C131" s="428" t="s">
        <v>247</v>
      </c>
      <c r="D131" s="436">
        <v>219</v>
      </c>
      <c r="E131" s="217">
        <v>0.7247191011235955</v>
      </c>
      <c r="F131" s="217">
        <v>0.8089887640449438</v>
      </c>
      <c r="G131" s="217">
        <v>0.79999999999999993</v>
      </c>
      <c r="H131" s="217">
        <v>0.79999999999999993</v>
      </c>
      <c r="I131" s="217">
        <v>0.79999999999999993</v>
      </c>
      <c r="J131" s="217">
        <v>0.79999999999999993</v>
      </c>
      <c r="K131" s="217">
        <v>0.79999999999999993</v>
      </c>
      <c r="L131" s="217">
        <v>0.79999999999999993</v>
      </c>
      <c r="M131" s="217">
        <v>0.79999999999999993</v>
      </c>
      <c r="N131" s="217">
        <v>0.79999999999999993</v>
      </c>
      <c r="O131" s="217">
        <v>0.79999999999999993</v>
      </c>
      <c r="P131" s="217">
        <v>0.79999999999999993</v>
      </c>
      <c r="Q131" s="437">
        <f t="shared" si="2"/>
        <v>0.79447565543071164</v>
      </c>
      <c r="R131" s="217">
        <v>0.79999999999999993</v>
      </c>
      <c r="S131" s="217">
        <v>0.79999999999999993</v>
      </c>
      <c r="T131" s="217">
        <v>0.79999999999999993</v>
      </c>
      <c r="U131" s="217">
        <v>0.79999999999999993</v>
      </c>
      <c r="V131" s="217">
        <v>0.79999999999999993</v>
      </c>
      <c r="W131" s="217">
        <v>0.79999999999999993</v>
      </c>
      <c r="X131" s="438">
        <f t="shared" si="3"/>
        <v>0.79999999999999993</v>
      </c>
    </row>
    <row r="132" spans="1:24" ht="18" customHeight="1">
      <c r="A132" s="434">
        <v>128</v>
      </c>
      <c r="B132" s="435">
        <v>714000000021</v>
      </c>
      <c r="C132" s="428" t="s">
        <v>424</v>
      </c>
      <c r="D132" s="436">
        <v>113</v>
      </c>
      <c r="E132" s="217">
        <v>0.78495575221238945</v>
      </c>
      <c r="F132" s="217">
        <v>0.84867256637168142</v>
      </c>
      <c r="G132" s="217">
        <v>0.89203539823008848</v>
      </c>
      <c r="H132" s="217">
        <v>0.89203539823008848</v>
      </c>
      <c r="I132" s="217">
        <v>0.82212389380530981</v>
      </c>
      <c r="J132" s="217">
        <v>0.87168141592920356</v>
      </c>
      <c r="K132" s="217">
        <v>0.8</v>
      </c>
      <c r="L132" s="217">
        <v>0.96371681415929211</v>
      </c>
      <c r="M132" s="217">
        <v>0.8</v>
      </c>
      <c r="N132" s="217">
        <v>0.87212389380530975</v>
      </c>
      <c r="O132" s="217">
        <v>1.8530973451327435</v>
      </c>
      <c r="P132" s="217">
        <v>0.8</v>
      </c>
      <c r="Q132" s="437">
        <f t="shared" si="2"/>
        <v>0.93337020648967561</v>
      </c>
      <c r="R132" s="217">
        <v>0.8</v>
      </c>
      <c r="S132" s="217">
        <v>0.8</v>
      </c>
      <c r="T132" s="217">
        <v>1.1044247787610619</v>
      </c>
      <c r="U132" s="217">
        <v>1.1469026548672565</v>
      </c>
      <c r="V132" s="217">
        <v>1.1150442477876106</v>
      </c>
      <c r="W132" s="217">
        <v>0.97699115044247797</v>
      </c>
      <c r="X132" s="438">
        <f t="shared" si="3"/>
        <v>0.99056047197640107</v>
      </c>
    </row>
    <row r="133" spans="1:24" ht="18" customHeight="1">
      <c r="A133" s="434">
        <v>129</v>
      </c>
      <c r="B133" s="435">
        <v>312000000006</v>
      </c>
      <c r="C133" s="428" t="s">
        <v>273</v>
      </c>
      <c r="D133" s="436">
        <v>185</v>
      </c>
      <c r="E133" s="217">
        <v>8.6486486486486491E-2</v>
      </c>
      <c r="F133" s="217">
        <v>0.90810810810810816</v>
      </c>
      <c r="G133" s="217">
        <v>0.99459459459459465</v>
      </c>
      <c r="H133" s="217">
        <v>1.0918918918918918</v>
      </c>
      <c r="I133" s="217">
        <v>1.1783783783783783</v>
      </c>
      <c r="J133" s="217">
        <v>1.5135135135135136</v>
      </c>
      <c r="K133" s="217">
        <v>1.2864864864864864</v>
      </c>
      <c r="L133" s="217">
        <v>1.0486486486486486</v>
      </c>
      <c r="M133" s="217">
        <v>0.97297297297297303</v>
      </c>
      <c r="N133" s="217">
        <v>1.0378378378378379</v>
      </c>
      <c r="O133" s="217">
        <v>1.1351351351351351</v>
      </c>
      <c r="P133" s="217">
        <v>1.1762162162162162</v>
      </c>
      <c r="Q133" s="437">
        <f t="shared" si="2"/>
        <v>1.0358558558558559</v>
      </c>
      <c r="R133" s="217">
        <v>1.1783783783783783</v>
      </c>
      <c r="S133" s="217">
        <v>0.97945945945945945</v>
      </c>
      <c r="T133" s="217">
        <v>0.94486486486486487</v>
      </c>
      <c r="U133" s="217">
        <v>0.92324324324324325</v>
      </c>
      <c r="V133" s="217">
        <v>1.0183783783783784</v>
      </c>
      <c r="W133" s="217">
        <v>0.8951351351351351</v>
      </c>
      <c r="X133" s="438">
        <f t="shared" si="3"/>
        <v>0.98990990990991001</v>
      </c>
    </row>
    <row r="134" spans="1:24" ht="18" customHeight="1">
      <c r="A134" s="434">
        <v>130</v>
      </c>
      <c r="B134" s="435">
        <v>711000000055</v>
      </c>
      <c r="C134" s="428" t="s">
        <v>394</v>
      </c>
      <c r="D134" s="436">
        <v>120</v>
      </c>
      <c r="E134" s="217">
        <v>1.6700000000000002</v>
      </c>
      <c r="F134" s="217">
        <v>1.8833333333333333</v>
      </c>
      <c r="G134" s="217">
        <v>1.8833333333333333</v>
      </c>
      <c r="H134" s="217">
        <v>1.8833333333333333</v>
      </c>
      <c r="I134" s="217">
        <v>1.8833333333333333</v>
      </c>
      <c r="J134" s="217">
        <v>1.8833333333333333</v>
      </c>
      <c r="K134" s="217">
        <v>1.8833333333333333</v>
      </c>
      <c r="L134" s="217">
        <v>1.8833333333333333</v>
      </c>
      <c r="M134" s="217">
        <v>1.8833333333333333</v>
      </c>
      <c r="N134" s="217">
        <v>1.8208333333333333</v>
      </c>
      <c r="O134" s="217">
        <v>1.8208333333333333</v>
      </c>
      <c r="P134" s="217">
        <v>1.8208333333333333</v>
      </c>
      <c r="Q134" s="437">
        <f t="shared" ref="Q134:Q197" si="4">AVERAGE(E134:P134)</f>
        <v>1.8499305555555552</v>
      </c>
      <c r="R134" s="217">
        <v>1.8</v>
      </c>
      <c r="S134" s="217">
        <v>1.8</v>
      </c>
      <c r="T134" s="217">
        <v>1.8</v>
      </c>
      <c r="U134" s="217">
        <v>1.8</v>
      </c>
      <c r="V134" s="217">
        <v>1.8</v>
      </c>
      <c r="W134" s="217">
        <v>1.8</v>
      </c>
      <c r="X134" s="438">
        <f t="shared" ref="X134:X197" si="5">AVERAGE(R134:W134)</f>
        <v>1.8</v>
      </c>
    </row>
    <row r="135" spans="1:24" ht="18" customHeight="1">
      <c r="A135" s="434">
        <v>131</v>
      </c>
      <c r="B135" s="435">
        <v>311000000010</v>
      </c>
      <c r="C135" s="428" t="s">
        <v>250</v>
      </c>
      <c r="D135" s="436">
        <v>150</v>
      </c>
      <c r="E135" s="217">
        <v>0.76</v>
      </c>
      <c r="F135" s="217">
        <v>0.76</v>
      </c>
      <c r="G135" s="217">
        <v>0.8</v>
      </c>
      <c r="H135" s="217">
        <v>0.8</v>
      </c>
      <c r="I135" s="217">
        <v>0.8</v>
      </c>
      <c r="J135" s="217">
        <v>0.8</v>
      </c>
      <c r="K135" s="217">
        <v>0.8</v>
      </c>
      <c r="L135" s="217">
        <v>0.8</v>
      </c>
      <c r="M135" s="217">
        <v>0.8</v>
      </c>
      <c r="N135" s="217">
        <v>0.8</v>
      </c>
      <c r="O135" s="217">
        <v>0.8</v>
      </c>
      <c r="P135" s="217">
        <v>0.8</v>
      </c>
      <c r="Q135" s="437">
        <f t="shared" si="4"/>
        <v>0.79333333333333333</v>
      </c>
      <c r="R135" s="217">
        <v>0.8</v>
      </c>
      <c r="S135" s="217">
        <v>0.8</v>
      </c>
      <c r="T135" s="217">
        <v>0.8</v>
      </c>
      <c r="U135" s="217">
        <v>0.8</v>
      </c>
      <c r="V135" s="217">
        <v>0.8</v>
      </c>
      <c r="W135" s="217">
        <v>0.8</v>
      </c>
      <c r="X135" s="438">
        <f t="shared" si="5"/>
        <v>0.79999999999999993</v>
      </c>
    </row>
    <row r="136" spans="1:24" ht="18" customHeight="1">
      <c r="A136" s="434">
        <v>132</v>
      </c>
      <c r="B136" s="435">
        <v>343000000062</v>
      </c>
      <c r="C136" s="428" t="s">
        <v>363</v>
      </c>
      <c r="D136" s="436">
        <v>122</v>
      </c>
      <c r="E136" s="217">
        <v>0.55573770491803276</v>
      </c>
      <c r="F136" s="217">
        <v>0.93442622950819676</v>
      </c>
      <c r="G136" s="217">
        <v>1.0377049180327869</v>
      </c>
      <c r="H136" s="217">
        <v>0.93442622950819676</v>
      </c>
      <c r="I136" s="217">
        <v>0.79999999999999993</v>
      </c>
      <c r="J136" s="217">
        <v>0.79999999999999993</v>
      </c>
      <c r="K136" s="217">
        <v>0.81147540983606559</v>
      </c>
      <c r="L136" s="217">
        <v>0.79999999999999993</v>
      </c>
      <c r="M136" s="217">
        <v>0.79999999999999993</v>
      </c>
      <c r="N136" s="217">
        <v>0.79999999999999993</v>
      </c>
      <c r="O136" s="217">
        <v>0.79999999999999993</v>
      </c>
      <c r="P136" s="217">
        <v>1</v>
      </c>
      <c r="Q136" s="437">
        <f t="shared" si="4"/>
        <v>0.83948087431693985</v>
      </c>
      <c r="R136" s="217">
        <v>1</v>
      </c>
      <c r="S136" s="217">
        <v>1</v>
      </c>
      <c r="T136" s="217">
        <v>1</v>
      </c>
      <c r="U136" s="217">
        <v>1</v>
      </c>
      <c r="V136" s="217">
        <v>1</v>
      </c>
      <c r="W136" s="217">
        <v>1</v>
      </c>
      <c r="X136" s="438">
        <f t="shared" si="5"/>
        <v>1</v>
      </c>
    </row>
    <row r="137" spans="1:24" ht="18" customHeight="1">
      <c r="A137" s="434">
        <v>133</v>
      </c>
      <c r="B137" s="435">
        <v>711000000047</v>
      </c>
      <c r="C137" s="428" t="s">
        <v>744</v>
      </c>
      <c r="D137" s="436">
        <v>120</v>
      </c>
      <c r="E137" s="217">
        <v>0.41333333333333333</v>
      </c>
      <c r="F137" s="217">
        <v>0.47666666666666668</v>
      </c>
      <c r="G137" s="217">
        <v>0.8</v>
      </c>
      <c r="H137" s="217">
        <v>0.8</v>
      </c>
      <c r="I137" s="217">
        <v>0.8</v>
      </c>
      <c r="J137" s="217">
        <v>0.8</v>
      </c>
      <c r="K137" s="217">
        <v>0.8</v>
      </c>
      <c r="L137" s="217">
        <v>0.8</v>
      </c>
      <c r="M137" s="217">
        <v>0.8</v>
      </c>
      <c r="N137" s="217">
        <v>0.8</v>
      </c>
      <c r="O137" s="217">
        <v>0.8</v>
      </c>
      <c r="P137" s="217">
        <v>0.8</v>
      </c>
      <c r="Q137" s="437">
        <f t="shared" si="4"/>
        <v>0.74083333333333334</v>
      </c>
      <c r="R137" s="217">
        <v>0.8</v>
      </c>
      <c r="S137" s="217">
        <v>0.8</v>
      </c>
      <c r="T137" s="217">
        <v>0.8</v>
      </c>
      <c r="U137" s="217">
        <v>0.8</v>
      </c>
      <c r="V137" s="217">
        <v>0.8</v>
      </c>
      <c r="W137" s="217">
        <v>0.8</v>
      </c>
      <c r="X137" s="438">
        <f t="shared" si="5"/>
        <v>0.79999999999999993</v>
      </c>
    </row>
    <row r="138" spans="1:24" ht="18" customHeight="1">
      <c r="A138" s="434">
        <v>134</v>
      </c>
      <c r="B138" s="435">
        <v>211000000046</v>
      </c>
      <c r="C138" s="428" t="s">
        <v>919</v>
      </c>
      <c r="D138" s="436">
        <v>222</v>
      </c>
      <c r="E138" s="217">
        <v>0</v>
      </c>
      <c r="F138" s="217">
        <v>0</v>
      </c>
      <c r="G138" s="217">
        <v>0</v>
      </c>
      <c r="H138" s="217">
        <v>0</v>
      </c>
      <c r="I138" s="217">
        <v>0</v>
      </c>
      <c r="J138" s="217">
        <v>0</v>
      </c>
      <c r="K138" s="217">
        <v>0</v>
      </c>
      <c r="L138" s="217">
        <v>0</v>
      </c>
      <c r="M138" s="217">
        <v>0.72256756756756757</v>
      </c>
      <c r="N138" s="217">
        <v>1.3261261261261261</v>
      </c>
      <c r="O138" s="217">
        <v>0.79999999999999993</v>
      </c>
      <c r="P138" s="217">
        <v>1</v>
      </c>
      <c r="Q138" s="437">
        <f t="shared" si="4"/>
        <v>0.32072447447447444</v>
      </c>
      <c r="R138" s="217">
        <v>1</v>
      </c>
      <c r="S138" s="217">
        <v>1</v>
      </c>
      <c r="T138" s="217">
        <v>1</v>
      </c>
      <c r="U138" s="217">
        <v>1</v>
      </c>
      <c r="V138" s="217">
        <v>1</v>
      </c>
      <c r="W138" s="217">
        <v>1.1819819819819819</v>
      </c>
      <c r="X138" s="438">
        <f t="shared" si="5"/>
        <v>1.0303303303303304</v>
      </c>
    </row>
    <row r="139" spans="1:24" ht="18" customHeight="1">
      <c r="A139" s="434">
        <v>135</v>
      </c>
      <c r="B139" s="435">
        <v>211000000026</v>
      </c>
      <c r="C139" s="428" t="s">
        <v>708</v>
      </c>
      <c r="D139" s="436">
        <v>278</v>
      </c>
      <c r="E139" s="217">
        <v>0.12949640287769784</v>
      </c>
      <c r="F139" s="217">
        <v>0.24733812949640291</v>
      </c>
      <c r="G139" s="217">
        <v>0.8</v>
      </c>
      <c r="H139" s="217">
        <v>0.8</v>
      </c>
      <c r="I139" s="217">
        <v>0.8</v>
      </c>
      <c r="J139" s="217">
        <v>0.8</v>
      </c>
      <c r="K139" s="217">
        <v>0.8</v>
      </c>
      <c r="L139" s="217">
        <v>0.8</v>
      </c>
      <c r="M139" s="217">
        <v>0.8</v>
      </c>
      <c r="N139" s="217">
        <v>0.8</v>
      </c>
      <c r="O139" s="217">
        <v>0.8</v>
      </c>
      <c r="P139" s="217">
        <v>0.8</v>
      </c>
      <c r="Q139" s="437">
        <f t="shared" si="4"/>
        <v>0.69806954436450841</v>
      </c>
      <c r="R139" s="217">
        <v>0.8</v>
      </c>
      <c r="S139" s="217">
        <v>0.8</v>
      </c>
      <c r="T139" s="217">
        <v>0.8</v>
      </c>
      <c r="U139" s="217">
        <v>0.8</v>
      </c>
      <c r="V139" s="217">
        <v>0.8</v>
      </c>
      <c r="W139" s="217">
        <v>0.8</v>
      </c>
      <c r="X139" s="438">
        <f t="shared" si="5"/>
        <v>0.79999999999999993</v>
      </c>
    </row>
    <row r="140" spans="1:24" ht="18" customHeight="1">
      <c r="A140" s="434">
        <v>136</v>
      </c>
      <c r="B140" s="435">
        <v>312000000018</v>
      </c>
      <c r="C140" s="428" t="s">
        <v>831</v>
      </c>
      <c r="D140" s="436">
        <v>300</v>
      </c>
      <c r="E140" s="217">
        <v>0.28000000000000003</v>
      </c>
      <c r="F140" s="217">
        <v>0.32</v>
      </c>
      <c r="G140" s="217">
        <v>0.8</v>
      </c>
      <c r="H140" s="217">
        <v>0.8</v>
      </c>
      <c r="I140" s="217">
        <v>0.8</v>
      </c>
      <c r="J140" s="217">
        <v>0.8</v>
      </c>
      <c r="K140" s="217">
        <v>0.8</v>
      </c>
      <c r="L140" s="217">
        <v>0.8</v>
      </c>
      <c r="M140" s="217">
        <v>0.8</v>
      </c>
      <c r="N140" s="217">
        <v>0.8</v>
      </c>
      <c r="O140" s="217">
        <v>0.8</v>
      </c>
      <c r="P140" s="217">
        <v>0.8</v>
      </c>
      <c r="Q140" s="437">
        <f t="shared" si="4"/>
        <v>0.71666666666666667</v>
      </c>
      <c r="R140" s="217">
        <v>0.8</v>
      </c>
      <c r="S140" s="217">
        <v>0.8</v>
      </c>
      <c r="T140" s="217">
        <v>0.8</v>
      </c>
      <c r="U140" s="217">
        <v>0.8</v>
      </c>
      <c r="V140" s="217">
        <v>0.8</v>
      </c>
      <c r="W140" s="217">
        <v>0.8</v>
      </c>
      <c r="X140" s="438">
        <f t="shared" si="5"/>
        <v>0.79999999999999993</v>
      </c>
    </row>
    <row r="141" spans="1:24" ht="18" customHeight="1">
      <c r="A141" s="434">
        <v>137</v>
      </c>
      <c r="B141" s="435">
        <v>313000000001</v>
      </c>
      <c r="C141" s="428" t="s">
        <v>278</v>
      </c>
      <c r="D141" s="436">
        <v>250</v>
      </c>
      <c r="E141" s="217">
        <v>1.032</v>
      </c>
      <c r="F141" s="217">
        <v>1.08</v>
      </c>
      <c r="G141" s="217">
        <v>0.8</v>
      </c>
      <c r="H141" s="217">
        <v>0.8</v>
      </c>
      <c r="I141" s="217">
        <v>0.8</v>
      </c>
      <c r="J141" s="217">
        <v>0.8</v>
      </c>
      <c r="K141" s="217">
        <v>0.8</v>
      </c>
      <c r="L141" s="217">
        <v>0.8</v>
      </c>
      <c r="M141" s="217">
        <v>1.1279999999999999</v>
      </c>
      <c r="N141" s="217">
        <v>1.1040000000000001</v>
      </c>
      <c r="O141" s="217">
        <v>1.032</v>
      </c>
      <c r="P141" s="217">
        <v>0.93359999999999999</v>
      </c>
      <c r="Q141" s="437">
        <f t="shared" si="4"/>
        <v>0.92579999999999985</v>
      </c>
      <c r="R141" s="217">
        <v>0.8</v>
      </c>
      <c r="S141" s="217">
        <v>0.8</v>
      </c>
      <c r="T141" s="217">
        <v>0.8</v>
      </c>
      <c r="U141" s="217">
        <v>0.8</v>
      </c>
      <c r="V141" s="217">
        <v>0.8</v>
      </c>
      <c r="W141" s="217">
        <v>0.8</v>
      </c>
      <c r="X141" s="438">
        <f t="shared" si="5"/>
        <v>0.79999999999999993</v>
      </c>
    </row>
    <row r="142" spans="1:24" ht="18" customHeight="1">
      <c r="A142" s="434">
        <v>138</v>
      </c>
      <c r="B142" s="435">
        <v>292000000011</v>
      </c>
      <c r="C142" s="428" t="s">
        <v>773</v>
      </c>
      <c r="D142" s="436">
        <v>183</v>
      </c>
      <c r="E142" s="217">
        <v>9.8360655737704916E-2</v>
      </c>
      <c r="F142" s="217">
        <v>3.2786885245901641E-2</v>
      </c>
      <c r="G142" s="217">
        <v>0.8</v>
      </c>
      <c r="H142" s="217">
        <v>0.8</v>
      </c>
      <c r="I142" s="217">
        <v>0.8</v>
      </c>
      <c r="J142" s="217">
        <v>1.0928961748633881</v>
      </c>
      <c r="K142" s="217">
        <v>0.8</v>
      </c>
      <c r="L142" s="217">
        <v>0.8</v>
      </c>
      <c r="M142" s="217">
        <v>0.8</v>
      </c>
      <c r="N142" s="217">
        <v>0.8</v>
      </c>
      <c r="O142" s="217">
        <v>0.8</v>
      </c>
      <c r="P142" s="217">
        <v>0.8</v>
      </c>
      <c r="Q142" s="437">
        <f t="shared" si="4"/>
        <v>0.7020036429872496</v>
      </c>
      <c r="R142" s="217">
        <v>0.8</v>
      </c>
      <c r="S142" s="217">
        <v>0.8</v>
      </c>
      <c r="T142" s="217">
        <v>0.8</v>
      </c>
      <c r="U142" s="217">
        <v>0.8</v>
      </c>
      <c r="V142" s="217">
        <v>0.8</v>
      </c>
      <c r="W142" s="217">
        <v>0.8</v>
      </c>
      <c r="X142" s="438">
        <f t="shared" si="5"/>
        <v>0.79999999999999993</v>
      </c>
    </row>
    <row r="143" spans="1:24" ht="18" customHeight="1">
      <c r="A143" s="434">
        <v>139</v>
      </c>
      <c r="B143" s="435">
        <v>342000000002</v>
      </c>
      <c r="C143" s="428" t="s">
        <v>320</v>
      </c>
      <c r="D143" s="436">
        <v>152</v>
      </c>
      <c r="E143" s="217">
        <v>0.25263157894736843</v>
      </c>
      <c r="F143" s="217">
        <v>0.49736842105263152</v>
      </c>
      <c r="G143" s="217">
        <v>0.79999999999999993</v>
      </c>
      <c r="H143" s="217">
        <v>0.79999999999999993</v>
      </c>
      <c r="I143" s="217">
        <v>0.79999999999999993</v>
      </c>
      <c r="J143" s="217">
        <v>0.79999999999999993</v>
      </c>
      <c r="K143" s="217">
        <v>0.79999999999999993</v>
      </c>
      <c r="L143" s="217">
        <v>0.79999999999999993</v>
      </c>
      <c r="M143" s="217">
        <v>0.79999999999999993</v>
      </c>
      <c r="N143" s="217">
        <v>0.79999999999999993</v>
      </c>
      <c r="O143" s="217">
        <v>0.79999999999999993</v>
      </c>
      <c r="P143" s="217">
        <v>0.79999999999999993</v>
      </c>
      <c r="Q143" s="437">
        <f t="shared" si="4"/>
        <v>0.72916666666666652</v>
      </c>
      <c r="R143" s="217">
        <v>0.79999999999999993</v>
      </c>
      <c r="S143" s="217">
        <v>0.79999999999999993</v>
      </c>
      <c r="T143" s="217">
        <v>0.79999999999999993</v>
      </c>
      <c r="U143" s="217">
        <v>0.79999999999999993</v>
      </c>
      <c r="V143" s="217">
        <v>0.79999999999999993</v>
      </c>
      <c r="W143" s="217">
        <v>0.79999999999999993</v>
      </c>
      <c r="X143" s="438">
        <f t="shared" si="5"/>
        <v>0.79999999999999993</v>
      </c>
    </row>
    <row r="144" spans="1:24" ht="18" customHeight="1">
      <c r="A144" s="434">
        <v>140</v>
      </c>
      <c r="B144" s="435">
        <v>291000000004</v>
      </c>
      <c r="C144" s="428" t="s">
        <v>225</v>
      </c>
      <c r="D144" s="436">
        <v>150</v>
      </c>
      <c r="E144" s="217">
        <v>0.57999999999999996</v>
      </c>
      <c r="F144" s="217">
        <v>0.50666666666666671</v>
      </c>
      <c r="G144" s="217">
        <v>0.8</v>
      </c>
      <c r="H144" s="217">
        <v>0.8</v>
      </c>
      <c r="I144" s="217">
        <v>0.8</v>
      </c>
      <c r="J144" s="217">
        <v>0.8</v>
      </c>
      <c r="K144" s="217">
        <v>0.8</v>
      </c>
      <c r="L144" s="217">
        <v>0.8</v>
      </c>
      <c r="M144" s="217">
        <v>0.8</v>
      </c>
      <c r="N144" s="217">
        <v>0.8</v>
      </c>
      <c r="O144" s="217">
        <v>0.8</v>
      </c>
      <c r="P144" s="217">
        <v>0.8</v>
      </c>
      <c r="Q144" s="437">
        <f t="shared" si="4"/>
        <v>0.75722222222222213</v>
      </c>
      <c r="R144" s="217">
        <v>0.8</v>
      </c>
      <c r="S144" s="217">
        <v>0.8</v>
      </c>
      <c r="T144" s="217">
        <v>0.8</v>
      </c>
      <c r="U144" s="217">
        <v>0.8</v>
      </c>
      <c r="V144" s="217">
        <v>0.8</v>
      </c>
      <c r="W144" s="217">
        <v>0.8</v>
      </c>
      <c r="X144" s="438">
        <f t="shared" si="5"/>
        <v>0.79999999999999993</v>
      </c>
    </row>
    <row r="145" spans="1:24" ht="18" customHeight="1">
      <c r="A145" s="434">
        <v>141</v>
      </c>
      <c r="B145" s="435">
        <v>343000000059</v>
      </c>
      <c r="C145" s="428" t="s">
        <v>360</v>
      </c>
      <c r="D145" s="436">
        <v>250</v>
      </c>
      <c r="E145" s="217">
        <v>0.112</v>
      </c>
      <c r="F145" s="217">
        <v>9.6000000000000002E-2</v>
      </c>
      <c r="G145" s="217">
        <v>0.8</v>
      </c>
      <c r="H145" s="217">
        <v>0.8</v>
      </c>
      <c r="I145" s="217">
        <v>0.8</v>
      </c>
      <c r="J145" s="217">
        <v>0.8</v>
      </c>
      <c r="K145" s="217">
        <v>0.8</v>
      </c>
      <c r="L145" s="217">
        <v>0.8</v>
      </c>
      <c r="M145" s="217">
        <v>0.8</v>
      </c>
      <c r="N145" s="217">
        <v>0.8</v>
      </c>
      <c r="O145" s="217">
        <v>0.8</v>
      </c>
      <c r="P145" s="217">
        <v>0.8</v>
      </c>
      <c r="Q145" s="437">
        <f t="shared" si="4"/>
        <v>0.68400000000000005</v>
      </c>
      <c r="R145" s="217">
        <v>0.8</v>
      </c>
      <c r="S145" s="217">
        <v>0.8</v>
      </c>
      <c r="T145" s="217">
        <v>0.8</v>
      </c>
      <c r="U145" s="217">
        <v>0.8</v>
      </c>
      <c r="V145" s="217">
        <v>0.8</v>
      </c>
      <c r="W145" s="217">
        <v>0.8</v>
      </c>
      <c r="X145" s="438">
        <f t="shared" si="5"/>
        <v>0.79999999999999993</v>
      </c>
    </row>
    <row r="146" spans="1:24" ht="18" customHeight="1">
      <c r="A146" s="434">
        <v>142</v>
      </c>
      <c r="B146" s="435">
        <v>311000000052</v>
      </c>
      <c r="C146" s="428" t="s">
        <v>620</v>
      </c>
      <c r="D146" s="436">
        <v>112</v>
      </c>
      <c r="E146" s="217">
        <v>0.88571428571428579</v>
      </c>
      <c r="F146" s="217">
        <v>0.86071428571428577</v>
      </c>
      <c r="G146" s="217">
        <v>0.86785714285714288</v>
      </c>
      <c r="H146" s="217">
        <v>0.8035714285714286</v>
      </c>
      <c r="I146" s="217">
        <v>0.79999999999999993</v>
      </c>
      <c r="J146" s="217">
        <v>0.79999999999999993</v>
      </c>
      <c r="K146" s="217">
        <v>0.79999999999999993</v>
      </c>
      <c r="L146" s="217">
        <v>0.79999999999999993</v>
      </c>
      <c r="M146" s="217">
        <v>0.79999999999999993</v>
      </c>
      <c r="N146" s="217">
        <v>0.83750000000000002</v>
      </c>
      <c r="O146" s="217">
        <v>0.85178571428571437</v>
      </c>
      <c r="P146" s="217">
        <v>0.84964285714285714</v>
      </c>
      <c r="Q146" s="437">
        <f t="shared" si="4"/>
        <v>0.82973214285714281</v>
      </c>
      <c r="R146" s="217">
        <v>0.83571428571428563</v>
      </c>
      <c r="S146" s="217">
        <v>0.79999999999999993</v>
      </c>
      <c r="T146" s="217">
        <v>0.93499999999999994</v>
      </c>
      <c r="U146" s="217">
        <v>0.88285714285714278</v>
      </c>
      <c r="V146" s="217">
        <v>0.89857142857142858</v>
      </c>
      <c r="W146" s="217">
        <v>0.88357142857142856</v>
      </c>
      <c r="X146" s="438">
        <f t="shared" si="5"/>
        <v>0.87261904761904763</v>
      </c>
    </row>
    <row r="147" spans="1:24" ht="18" customHeight="1">
      <c r="A147" s="434">
        <v>143</v>
      </c>
      <c r="B147" s="435">
        <v>211000000058</v>
      </c>
      <c r="C147" s="428" t="s">
        <v>920</v>
      </c>
      <c r="D147" s="436">
        <v>134</v>
      </c>
      <c r="E147" s="217">
        <v>0</v>
      </c>
      <c r="F147" s="217">
        <v>0</v>
      </c>
      <c r="G147" s="217">
        <v>0</v>
      </c>
      <c r="H147" s="217">
        <v>0</v>
      </c>
      <c r="I147" s="217">
        <v>0</v>
      </c>
      <c r="J147" s="217">
        <v>0</v>
      </c>
      <c r="K147" s="217">
        <v>0</v>
      </c>
      <c r="L147" s="217">
        <v>0</v>
      </c>
      <c r="M147" s="217">
        <v>0</v>
      </c>
      <c r="N147" s="217">
        <v>0</v>
      </c>
      <c r="O147" s="217">
        <v>0</v>
      </c>
      <c r="P147" s="217">
        <v>0</v>
      </c>
      <c r="Q147" s="437">
        <f t="shared" si="4"/>
        <v>0</v>
      </c>
      <c r="R147" s="217">
        <v>0</v>
      </c>
      <c r="S147" s="217">
        <v>0</v>
      </c>
      <c r="T147" s="217">
        <v>0</v>
      </c>
      <c r="U147" s="217">
        <v>0</v>
      </c>
      <c r="V147" s="217">
        <v>0</v>
      </c>
      <c r="W147" s="217">
        <v>1</v>
      </c>
      <c r="X147" s="438">
        <f t="shared" si="5"/>
        <v>0.16666666666666666</v>
      </c>
    </row>
    <row r="148" spans="1:24" ht="18" customHeight="1">
      <c r="A148" s="434">
        <v>144</v>
      </c>
      <c r="B148" s="435">
        <v>343000000019</v>
      </c>
      <c r="C148" s="428" t="s">
        <v>336</v>
      </c>
      <c r="D148" s="436">
        <v>150</v>
      </c>
      <c r="E148" s="217">
        <v>0.82</v>
      </c>
      <c r="F148" s="217">
        <v>0.94</v>
      </c>
      <c r="G148" s="217">
        <v>1.04</v>
      </c>
      <c r="H148" s="217">
        <v>0.94</v>
      </c>
      <c r="I148" s="217">
        <v>1.48</v>
      </c>
      <c r="J148" s="217">
        <v>1.38</v>
      </c>
      <c r="K148" s="217">
        <v>0.96</v>
      </c>
      <c r="L148" s="217">
        <v>0.94</v>
      </c>
      <c r="M148" s="217">
        <v>0.9</v>
      </c>
      <c r="N148" s="217">
        <v>1.36</v>
      </c>
      <c r="O148" s="217">
        <v>0.94</v>
      </c>
      <c r="P148" s="217">
        <v>1.3879999999999999</v>
      </c>
      <c r="Q148" s="437">
        <f t="shared" si="4"/>
        <v>1.0906666666666667</v>
      </c>
      <c r="R148" s="217">
        <v>0.8879999999999999</v>
      </c>
      <c r="S148" s="217">
        <v>0.96799999999999997</v>
      </c>
      <c r="T148" s="217">
        <v>0.96</v>
      </c>
      <c r="U148" s="217">
        <v>0.91200000000000003</v>
      </c>
      <c r="V148" s="217">
        <v>0.92</v>
      </c>
      <c r="W148" s="217">
        <v>0.96</v>
      </c>
      <c r="X148" s="438">
        <f t="shared" si="5"/>
        <v>0.93466666666666665</v>
      </c>
    </row>
    <row r="149" spans="1:24" ht="18" customHeight="1">
      <c r="A149" s="434">
        <v>145</v>
      </c>
      <c r="B149" s="435">
        <v>291000000009</v>
      </c>
      <c r="C149" s="428" t="s">
        <v>228</v>
      </c>
      <c r="D149" s="436">
        <v>178</v>
      </c>
      <c r="E149" s="217">
        <v>1.28</v>
      </c>
      <c r="F149" s="217">
        <v>0.8764044943820225</v>
      </c>
      <c r="G149" s="217">
        <v>0.8</v>
      </c>
      <c r="H149" s="217">
        <v>0.8</v>
      </c>
      <c r="I149" s="217">
        <v>0.8</v>
      </c>
      <c r="J149" s="217">
        <v>0.9438202247191011</v>
      </c>
      <c r="K149" s="217">
        <v>0.93258426966292129</v>
      </c>
      <c r="L149" s="217">
        <v>0.8</v>
      </c>
      <c r="M149" s="217">
        <v>0.8</v>
      </c>
      <c r="N149" s="217">
        <v>0.8</v>
      </c>
      <c r="O149" s="217">
        <v>0.8</v>
      </c>
      <c r="P149" s="217">
        <v>0.8</v>
      </c>
      <c r="Q149" s="437">
        <f t="shared" si="4"/>
        <v>0.86940074906367049</v>
      </c>
      <c r="R149" s="217">
        <v>0.8</v>
      </c>
      <c r="S149" s="217">
        <v>0.90112359550561805</v>
      </c>
      <c r="T149" s="217">
        <v>0.81932584269662923</v>
      </c>
      <c r="U149" s="217">
        <v>0.8</v>
      </c>
      <c r="V149" s="217">
        <v>0.8</v>
      </c>
      <c r="W149" s="217">
        <v>0.8</v>
      </c>
      <c r="X149" s="438">
        <f t="shared" si="5"/>
        <v>0.82007490636704106</v>
      </c>
    </row>
    <row r="150" spans="1:24" ht="18" customHeight="1">
      <c r="A150" s="434">
        <v>146</v>
      </c>
      <c r="B150" s="435">
        <v>293000000023</v>
      </c>
      <c r="C150" s="428" t="s">
        <v>921</v>
      </c>
      <c r="D150" s="436">
        <v>200</v>
      </c>
      <c r="E150" s="217">
        <v>0</v>
      </c>
      <c r="F150" s="217">
        <v>0</v>
      </c>
      <c r="G150" s="217">
        <v>0</v>
      </c>
      <c r="H150" s="217">
        <v>0</v>
      </c>
      <c r="I150" s="217">
        <v>0</v>
      </c>
      <c r="J150" s="217">
        <v>0</v>
      </c>
      <c r="K150" s="217">
        <v>0</v>
      </c>
      <c r="L150" s="217">
        <v>0</v>
      </c>
      <c r="M150" s="217">
        <v>0</v>
      </c>
      <c r="N150" s="217">
        <v>0</v>
      </c>
      <c r="O150" s="217">
        <v>0</v>
      </c>
      <c r="P150" s="217">
        <v>0</v>
      </c>
      <c r="Q150" s="437">
        <f t="shared" si="4"/>
        <v>0</v>
      </c>
      <c r="R150" s="217">
        <v>0.8</v>
      </c>
      <c r="S150" s="217">
        <v>0.8</v>
      </c>
      <c r="T150" s="217">
        <v>0.8</v>
      </c>
      <c r="U150" s="217">
        <v>0.8</v>
      </c>
      <c r="V150" s="217">
        <v>0.8</v>
      </c>
      <c r="W150" s="217">
        <v>0.8</v>
      </c>
      <c r="X150" s="438">
        <f t="shared" si="5"/>
        <v>0.79999999999999993</v>
      </c>
    </row>
    <row r="151" spans="1:24" ht="18" customHeight="1">
      <c r="A151" s="434">
        <v>147</v>
      </c>
      <c r="B151" s="435">
        <v>311000000036</v>
      </c>
      <c r="C151" s="428" t="s">
        <v>261</v>
      </c>
      <c r="D151" s="436">
        <v>110</v>
      </c>
      <c r="E151" s="217">
        <v>3.6363636363636362E-2</v>
      </c>
      <c r="F151" s="217">
        <v>3.6363636363636362E-2</v>
      </c>
      <c r="G151" s="217">
        <v>0.8</v>
      </c>
      <c r="H151" s="217">
        <v>0.8</v>
      </c>
      <c r="I151" s="217">
        <v>0.8</v>
      </c>
      <c r="J151" s="217">
        <v>0.8</v>
      </c>
      <c r="K151" s="217">
        <v>0.8</v>
      </c>
      <c r="L151" s="217">
        <v>0.8</v>
      </c>
      <c r="M151" s="217">
        <v>0.8</v>
      </c>
      <c r="N151" s="217">
        <v>0.8</v>
      </c>
      <c r="O151" s="217">
        <v>0.8</v>
      </c>
      <c r="P151" s="217">
        <v>1</v>
      </c>
      <c r="Q151" s="437">
        <f t="shared" si="4"/>
        <v>0.68939393939393934</v>
      </c>
      <c r="R151" s="217">
        <v>1</v>
      </c>
      <c r="S151" s="217">
        <v>1</v>
      </c>
      <c r="T151" s="217">
        <v>1</v>
      </c>
      <c r="U151" s="217">
        <v>1</v>
      </c>
      <c r="V151" s="217">
        <v>1</v>
      </c>
      <c r="W151" s="217">
        <v>1</v>
      </c>
      <c r="X151" s="438">
        <f t="shared" si="5"/>
        <v>1</v>
      </c>
    </row>
    <row r="152" spans="1:24" ht="18" customHeight="1">
      <c r="A152" s="434">
        <v>148</v>
      </c>
      <c r="B152" s="435">
        <v>211000000051</v>
      </c>
      <c r="C152" s="428" t="s">
        <v>922</v>
      </c>
      <c r="D152" s="436">
        <v>211</v>
      </c>
      <c r="E152" s="217">
        <v>0</v>
      </c>
      <c r="F152" s="217">
        <v>0</v>
      </c>
      <c r="G152" s="217">
        <v>0</v>
      </c>
      <c r="H152" s="217">
        <v>0</v>
      </c>
      <c r="I152" s="217">
        <v>0</v>
      </c>
      <c r="J152" s="217">
        <v>0</v>
      </c>
      <c r="K152" s="217">
        <v>0</v>
      </c>
      <c r="L152" s="217">
        <v>0</v>
      </c>
      <c r="M152" s="217">
        <v>0</v>
      </c>
      <c r="N152" s="217">
        <v>0</v>
      </c>
      <c r="O152" s="217">
        <v>0</v>
      </c>
      <c r="P152" s="217">
        <v>0</v>
      </c>
      <c r="Q152" s="437">
        <f t="shared" si="4"/>
        <v>0</v>
      </c>
      <c r="R152" s="217">
        <v>1</v>
      </c>
      <c r="S152" s="217">
        <v>1</v>
      </c>
      <c r="T152" s="217">
        <v>1</v>
      </c>
      <c r="U152" s="217">
        <v>1</v>
      </c>
      <c r="V152" s="217">
        <v>1</v>
      </c>
      <c r="W152" s="217">
        <v>1</v>
      </c>
      <c r="X152" s="438">
        <f t="shared" si="5"/>
        <v>1</v>
      </c>
    </row>
    <row r="153" spans="1:24" ht="18" customHeight="1">
      <c r="A153" s="434">
        <v>149</v>
      </c>
      <c r="B153" s="435">
        <v>711000000032</v>
      </c>
      <c r="C153" s="428" t="s">
        <v>382</v>
      </c>
      <c r="D153" s="436">
        <v>420</v>
      </c>
      <c r="E153" s="217">
        <v>1.2190476190476192</v>
      </c>
      <c r="F153" s="217">
        <v>1.2190476190476192</v>
      </c>
      <c r="G153" s="217">
        <v>1.3809523809523809</v>
      </c>
      <c r="H153" s="217">
        <v>1.2380952380952381</v>
      </c>
      <c r="I153" s="217">
        <v>1.2285714285714286</v>
      </c>
      <c r="J153" s="217">
        <v>1.2190476190476192</v>
      </c>
      <c r="K153" s="217">
        <v>1.2190476190476192</v>
      </c>
      <c r="L153" s="217">
        <v>1.2857142857142858</v>
      </c>
      <c r="M153" s="217">
        <v>1.3047619047619048</v>
      </c>
      <c r="N153" s="217">
        <v>1.2761904761904761</v>
      </c>
      <c r="O153" s="217">
        <v>1.3428571428571427</v>
      </c>
      <c r="P153" s="217">
        <v>1.3142857142857143</v>
      </c>
      <c r="Q153" s="437">
        <f t="shared" si="4"/>
        <v>1.2706349206349208</v>
      </c>
      <c r="R153" s="217">
        <v>1.3238095238095238</v>
      </c>
      <c r="S153" s="217">
        <v>1.3142857142857143</v>
      </c>
      <c r="T153" s="217">
        <v>1.2285714285714286</v>
      </c>
      <c r="U153" s="217">
        <v>1.2761904761904761</v>
      </c>
      <c r="V153" s="217">
        <v>1.3047619047619048</v>
      </c>
      <c r="W153" s="217">
        <v>1.2571428571428571</v>
      </c>
      <c r="X153" s="438">
        <f t="shared" si="5"/>
        <v>1.284126984126984</v>
      </c>
    </row>
    <row r="154" spans="1:24" ht="18" customHeight="1">
      <c r="A154" s="434">
        <v>150</v>
      </c>
      <c r="B154" s="435">
        <v>341000000022</v>
      </c>
      <c r="C154" s="428" t="s">
        <v>286</v>
      </c>
      <c r="D154" s="436">
        <v>131</v>
      </c>
      <c r="E154" s="217">
        <v>0.89997251992305582</v>
      </c>
      <c r="F154" s="217">
        <v>0.89997251992305582</v>
      </c>
      <c r="G154" s="217">
        <v>0.89997251992305582</v>
      </c>
      <c r="H154" s="217">
        <v>0.89997251992305582</v>
      </c>
      <c r="I154" s="217">
        <v>0.89997251992305582</v>
      </c>
      <c r="J154" s="217">
        <v>0.89997251992305582</v>
      </c>
      <c r="K154" s="217">
        <v>0.89997251992305582</v>
      </c>
      <c r="L154" s="217">
        <v>0.89997251992305582</v>
      </c>
      <c r="M154" s="217">
        <v>1</v>
      </c>
      <c r="N154" s="217">
        <v>1</v>
      </c>
      <c r="O154" s="217">
        <v>1</v>
      </c>
      <c r="P154" s="217">
        <v>1</v>
      </c>
      <c r="Q154" s="437">
        <f t="shared" si="4"/>
        <v>0.93331501328203714</v>
      </c>
      <c r="R154" s="217">
        <v>1</v>
      </c>
      <c r="S154" s="217">
        <v>1</v>
      </c>
      <c r="T154" s="217">
        <v>1</v>
      </c>
      <c r="U154" s="217">
        <v>1</v>
      </c>
      <c r="V154" s="217">
        <v>1</v>
      </c>
      <c r="W154" s="217">
        <v>1</v>
      </c>
      <c r="X154" s="438">
        <f t="shared" si="5"/>
        <v>1</v>
      </c>
    </row>
    <row r="155" spans="1:24" ht="18" customHeight="1">
      <c r="A155" s="434">
        <v>151</v>
      </c>
      <c r="B155" s="435">
        <v>211000000045</v>
      </c>
      <c r="C155" s="442" t="s">
        <v>923</v>
      </c>
      <c r="D155" s="220">
        <v>156</v>
      </c>
      <c r="E155" s="217">
        <v>0</v>
      </c>
      <c r="F155" s="217">
        <v>0</v>
      </c>
      <c r="G155" s="217">
        <v>0</v>
      </c>
      <c r="H155" s="217">
        <v>0</v>
      </c>
      <c r="I155" s="217">
        <v>0</v>
      </c>
      <c r="J155" s="217">
        <v>0</v>
      </c>
      <c r="K155" s="217">
        <v>0</v>
      </c>
      <c r="L155" s="217">
        <v>0</v>
      </c>
      <c r="M155" s="217">
        <v>0.25807692307692304</v>
      </c>
      <c r="N155" s="217">
        <v>0.79999999999999993</v>
      </c>
      <c r="O155" s="217">
        <v>0.79999999999999993</v>
      </c>
      <c r="P155" s="217">
        <v>1</v>
      </c>
      <c r="Q155" s="437">
        <f t="shared" si="4"/>
        <v>0.2381730769230769</v>
      </c>
      <c r="R155" s="217">
        <v>1</v>
      </c>
      <c r="S155" s="217">
        <v>1</v>
      </c>
      <c r="T155" s="217">
        <v>1</v>
      </c>
      <c r="U155" s="217">
        <v>1.0707692307692307</v>
      </c>
      <c r="V155" s="217">
        <v>1</v>
      </c>
      <c r="W155" s="217">
        <v>1</v>
      </c>
      <c r="X155" s="438">
        <f t="shared" si="5"/>
        <v>1.0117948717948717</v>
      </c>
    </row>
    <row r="156" spans="1:24" ht="18" customHeight="1">
      <c r="A156" s="434">
        <v>152</v>
      </c>
      <c r="B156" s="435">
        <v>341000000095</v>
      </c>
      <c r="C156" s="428" t="s">
        <v>734</v>
      </c>
      <c r="D156" s="436">
        <v>133</v>
      </c>
      <c r="E156" s="217">
        <v>0.26766917293233083</v>
      </c>
      <c r="F156" s="217">
        <v>0.48270676691729325</v>
      </c>
      <c r="G156" s="217">
        <v>0.8</v>
      </c>
      <c r="H156" s="217">
        <v>0.8</v>
      </c>
      <c r="I156" s="217">
        <v>0.8</v>
      </c>
      <c r="J156" s="217">
        <v>0.8</v>
      </c>
      <c r="K156" s="217">
        <v>0.8</v>
      </c>
      <c r="L156" s="217">
        <v>0.8</v>
      </c>
      <c r="M156" s="217">
        <v>0.8</v>
      </c>
      <c r="N156" s="217">
        <v>0.8</v>
      </c>
      <c r="O156" s="217">
        <v>0.8</v>
      </c>
      <c r="P156" s="217">
        <v>1</v>
      </c>
      <c r="Q156" s="437">
        <f t="shared" si="4"/>
        <v>0.74586466165413523</v>
      </c>
      <c r="R156" s="217">
        <v>1</v>
      </c>
      <c r="S156" s="217">
        <v>1</v>
      </c>
      <c r="T156" s="217">
        <v>1</v>
      </c>
      <c r="U156" s="217">
        <v>1</v>
      </c>
      <c r="V156" s="217">
        <v>1</v>
      </c>
      <c r="W156" s="217">
        <v>1</v>
      </c>
      <c r="X156" s="438">
        <f t="shared" si="5"/>
        <v>1</v>
      </c>
    </row>
    <row r="157" spans="1:24" ht="18" customHeight="1">
      <c r="A157" s="434">
        <v>153</v>
      </c>
      <c r="B157" s="435">
        <v>311000000058</v>
      </c>
      <c r="C157" s="428" t="s">
        <v>684</v>
      </c>
      <c r="D157" s="436">
        <v>256</v>
      </c>
      <c r="E157" s="217">
        <v>1</v>
      </c>
      <c r="F157" s="217">
        <v>1</v>
      </c>
      <c r="G157" s="217">
        <v>1</v>
      </c>
      <c r="H157" s="217">
        <v>1</v>
      </c>
      <c r="I157" s="217">
        <v>1</v>
      </c>
      <c r="J157" s="217">
        <v>1</v>
      </c>
      <c r="K157" s="217">
        <v>1</v>
      </c>
      <c r="L157" s="217">
        <v>1</v>
      </c>
      <c r="M157" s="217">
        <v>1</v>
      </c>
      <c r="N157" s="217">
        <v>1</v>
      </c>
      <c r="O157" s="217">
        <v>1</v>
      </c>
      <c r="P157" s="217">
        <v>0.8</v>
      </c>
      <c r="Q157" s="437">
        <f t="shared" si="4"/>
        <v>0.98333333333333339</v>
      </c>
      <c r="R157" s="217">
        <v>0</v>
      </c>
      <c r="S157" s="217">
        <v>0.8</v>
      </c>
      <c r="T157" s="217">
        <v>0.8</v>
      </c>
      <c r="U157" s="217">
        <v>0.8</v>
      </c>
      <c r="V157" s="217">
        <v>0.8</v>
      </c>
      <c r="W157" s="217">
        <v>0.8</v>
      </c>
      <c r="X157" s="438">
        <f t="shared" si="5"/>
        <v>0.66666666666666663</v>
      </c>
    </row>
    <row r="158" spans="1:24" ht="18" customHeight="1">
      <c r="A158" s="434">
        <v>154</v>
      </c>
      <c r="B158" s="435">
        <v>342000000028</v>
      </c>
      <c r="C158" s="428" t="s">
        <v>325</v>
      </c>
      <c r="D158" s="436">
        <v>140</v>
      </c>
      <c r="E158" s="217">
        <v>6.4285714285714279E-2</v>
      </c>
      <c r="F158" s="217">
        <v>0.45714285714285713</v>
      </c>
      <c r="G158" s="217">
        <v>0.8</v>
      </c>
      <c r="H158" s="217">
        <v>0.8</v>
      </c>
      <c r="I158" s="217">
        <v>0.8</v>
      </c>
      <c r="J158" s="217">
        <v>0.8</v>
      </c>
      <c r="K158" s="217">
        <v>0.8</v>
      </c>
      <c r="L158" s="217">
        <v>0.8</v>
      </c>
      <c r="M158" s="217">
        <v>0.8571428571428571</v>
      </c>
      <c r="N158" s="217">
        <v>0.8571428571428571</v>
      </c>
      <c r="O158" s="217">
        <v>0.8571428571428571</v>
      </c>
      <c r="P158" s="217">
        <v>0.8</v>
      </c>
      <c r="Q158" s="437">
        <f t="shared" si="4"/>
        <v>0.72440476190476177</v>
      </c>
      <c r="R158" s="217">
        <v>0.8</v>
      </c>
      <c r="S158" s="217">
        <v>0.8</v>
      </c>
      <c r="T158" s="217">
        <v>0.8</v>
      </c>
      <c r="U158" s="217">
        <v>0.8</v>
      </c>
      <c r="V158" s="217">
        <v>0.8</v>
      </c>
      <c r="W158" s="217">
        <v>0.8</v>
      </c>
      <c r="X158" s="438">
        <f t="shared" si="5"/>
        <v>0.79999999999999993</v>
      </c>
    </row>
    <row r="159" spans="1:24" ht="18" customHeight="1">
      <c r="A159" s="434">
        <v>155</v>
      </c>
      <c r="B159" s="435">
        <v>311000000068</v>
      </c>
      <c r="C159" s="428" t="s">
        <v>779</v>
      </c>
      <c r="D159" s="436">
        <v>147</v>
      </c>
      <c r="E159" s="217">
        <v>0.90001836772179022</v>
      </c>
      <c r="F159" s="217">
        <v>0.90001836772179022</v>
      </c>
      <c r="G159" s="217">
        <v>0.90001836772179022</v>
      </c>
      <c r="H159" s="217">
        <v>0.90001836772179022</v>
      </c>
      <c r="I159" s="217">
        <v>0.90001836772179022</v>
      </c>
      <c r="J159" s="217">
        <v>0.90001836772179022</v>
      </c>
      <c r="K159" s="217">
        <v>0.90001836772179022</v>
      </c>
      <c r="L159" s="217">
        <v>0.90001836772179022</v>
      </c>
      <c r="M159" s="217">
        <v>0.79999999999999993</v>
      </c>
      <c r="N159" s="217">
        <v>0.79999999999999993</v>
      </c>
      <c r="O159" s="217">
        <v>0.79999999999999993</v>
      </c>
      <c r="P159" s="217">
        <v>0.79999999999999993</v>
      </c>
      <c r="Q159" s="437">
        <f t="shared" si="4"/>
        <v>0.86667891181452694</v>
      </c>
      <c r="R159" s="217">
        <v>0.79999999999999993</v>
      </c>
      <c r="S159" s="217">
        <v>0.79999999999999993</v>
      </c>
      <c r="T159" s="217">
        <v>0.79999999999999993</v>
      </c>
      <c r="U159" s="217">
        <v>0.79999999999999993</v>
      </c>
      <c r="V159" s="217">
        <v>0.79999999999999993</v>
      </c>
      <c r="W159" s="217">
        <v>0.79999999999999993</v>
      </c>
      <c r="X159" s="438">
        <f t="shared" si="5"/>
        <v>0.79999999999999993</v>
      </c>
    </row>
    <row r="160" spans="1:24" ht="18" customHeight="1">
      <c r="A160" s="434">
        <v>156</v>
      </c>
      <c r="B160" s="435">
        <v>343000000035</v>
      </c>
      <c r="C160" s="428" t="s">
        <v>347</v>
      </c>
      <c r="D160" s="436">
        <v>110</v>
      </c>
      <c r="E160" s="217">
        <v>1.0909090909090908E-2</v>
      </c>
      <c r="F160" s="217">
        <v>0.14727272727272728</v>
      </c>
      <c r="G160" s="217">
        <v>0.8</v>
      </c>
      <c r="H160" s="217">
        <v>0.8</v>
      </c>
      <c r="I160" s="217">
        <v>0.8</v>
      </c>
      <c r="J160" s="217">
        <v>0.8</v>
      </c>
      <c r="K160" s="217">
        <v>0.8</v>
      </c>
      <c r="L160" s="217">
        <v>0.8</v>
      </c>
      <c r="M160" s="217">
        <v>0.8</v>
      </c>
      <c r="N160" s="217">
        <v>0.8</v>
      </c>
      <c r="O160" s="217">
        <v>0.8</v>
      </c>
      <c r="P160" s="217">
        <v>0.8</v>
      </c>
      <c r="Q160" s="437">
        <f t="shared" si="4"/>
        <v>0.67984848484848481</v>
      </c>
      <c r="R160" s="217">
        <v>0.8</v>
      </c>
      <c r="S160" s="217">
        <v>0.8</v>
      </c>
      <c r="T160" s="217">
        <v>0.8</v>
      </c>
      <c r="U160" s="217">
        <v>0.8</v>
      </c>
      <c r="V160" s="217">
        <v>0.8</v>
      </c>
      <c r="W160" s="217">
        <v>0.8</v>
      </c>
      <c r="X160" s="438">
        <f t="shared" si="5"/>
        <v>0.79999999999999993</v>
      </c>
    </row>
    <row r="161" spans="1:24" ht="18" customHeight="1">
      <c r="A161" s="434">
        <v>157</v>
      </c>
      <c r="B161" s="435">
        <v>341000000012</v>
      </c>
      <c r="C161" s="428" t="s">
        <v>282</v>
      </c>
      <c r="D161" s="436">
        <v>110</v>
      </c>
      <c r="E161" s="217">
        <v>0.90001636393388973</v>
      </c>
      <c r="F161" s="217">
        <v>0.90001636393388973</v>
      </c>
      <c r="G161" s="217">
        <v>0.90001636393388973</v>
      </c>
      <c r="H161" s="217">
        <v>0.90001636393388973</v>
      </c>
      <c r="I161" s="217">
        <v>0.90001636393388973</v>
      </c>
      <c r="J161" s="217">
        <v>0.90001636393388973</v>
      </c>
      <c r="K161" s="217">
        <v>0.90001636393388973</v>
      </c>
      <c r="L161" s="217">
        <v>0.90001636393388973</v>
      </c>
      <c r="M161" s="217">
        <v>0.90001636393388973</v>
      </c>
      <c r="N161" s="217">
        <v>1</v>
      </c>
      <c r="O161" s="217">
        <v>1</v>
      </c>
      <c r="P161" s="217">
        <v>1</v>
      </c>
      <c r="Q161" s="437">
        <f t="shared" si="4"/>
        <v>0.92501227295041744</v>
      </c>
      <c r="R161" s="217">
        <v>1</v>
      </c>
      <c r="S161" s="217">
        <v>1</v>
      </c>
      <c r="T161" s="217">
        <v>1</v>
      </c>
      <c r="U161" s="217">
        <v>1</v>
      </c>
      <c r="V161" s="217">
        <v>1</v>
      </c>
      <c r="W161" s="217">
        <v>1</v>
      </c>
      <c r="X161" s="438">
        <f t="shared" si="5"/>
        <v>1</v>
      </c>
    </row>
    <row r="162" spans="1:24" ht="18" customHeight="1">
      <c r="A162" s="434">
        <v>158</v>
      </c>
      <c r="B162" s="435">
        <v>341000000100</v>
      </c>
      <c r="C162" s="428" t="s">
        <v>789</v>
      </c>
      <c r="D162" s="436">
        <v>144</v>
      </c>
      <c r="E162" s="217">
        <v>0.34722222222222221</v>
      </c>
      <c r="F162" s="217">
        <v>0.47222222222222221</v>
      </c>
      <c r="G162" s="217">
        <v>0.8</v>
      </c>
      <c r="H162" s="217">
        <v>0.8</v>
      </c>
      <c r="I162" s="217">
        <v>0.8</v>
      </c>
      <c r="J162" s="217">
        <v>0.8</v>
      </c>
      <c r="K162" s="217">
        <v>0.8</v>
      </c>
      <c r="L162" s="217">
        <v>0.8</v>
      </c>
      <c r="M162" s="217">
        <v>0.8</v>
      </c>
      <c r="N162" s="217">
        <v>0.8</v>
      </c>
      <c r="O162" s="217">
        <v>0.8</v>
      </c>
      <c r="P162" s="217">
        <v>1</v>
      </c>
      <c r="Q162" s="437">
        <f t="shared" si="4"/>
        <v>0.75162037037037033</v>
      </c>
      <c r="R162" s="217">
        <v>1</v>
      </c>
      <c r="S162" s="217">
        <v>1</v>
      </c>
      <c r="T162" s="217">
        <v>1</v>
      </c>
      <c r="U162" s="217">
        <v>1</v>
      </c>
      <c r="V162" s="217">
        <v>1</v>
      </c>
      <c r="W162" s="217">
        <v>1</v>
      </c>
      <c r="X162" s="438">
        <f t="shared" si="5"/>
        <v>1</v>
      </c>
    </row>
    <row r="163" spans="1:24" ht="18" customHeight="1">
      <c r="A163" s="434">
        <v>159</v>
      </c>
      <c r="B163" s="435">
        <v>291000000013</v>
      </c>
      <c r="C163" s="428" t="s">
        <v>683</v>
      </c>
      <c r="D163" s="436">
        <v>278</v>
      </c>
      <c r="E163" s="217">
        <v>0.67985611510791366</v>
      </c>
      <c r="F163" s="217">
        <v>0.87410071942446044</v>
      </c>
      <c r="G163" s="217">
        <v>0.80935251798561147</v>
      </c>
      <c r="H163" s="217">
        <v>0.8</v>
      </c>
      <c r="I163" s="217">
        <v>0.8</v>
      </c>
      <c r="J163" s="217">
        <v>0.8</v>
      </c>
      <c r="K163" s="217">
        <v>0.8</v>
      </c>
      <c r="L163" s="217">
        <v>0.8</v>
      </c>
      <c r="M163" s="217">
        <v>0.8</v>
      </c>
      <c r="N163" s="217">
        <v>0.8</v>
      </c>
      <c r="O163" s="217">
        <v>0.8</v>
      </c>
      <c r="P163" s="217">
        <v>0.8</v>
      </c>
      <c r="Q163" s="437">
        <f t="shared" si="4"/>
        <v>0.79694244604316544</v>
      </c>
      <c r="R163" s="217">
        <v>0.8</v>
      </c>
      <c r="S163" s="217">
        <v>0.8</v>
      </c>
      <c r="T163" s="217">
        <v>0.8</v>
      </c>
      <c r="U163" s="217">
        <v>0.8</v>
      </c>
      <c r="V163" s="217">
        <v>0.8</v>
      </c>
      <c r="W163" s="217">
        <v>0.8</v>
      </c>
      <c r="X163" s="438">
        <f t="shared" si="5"/>
        <v>0.79999999999999993</v>
      </c>
    </row>
    <row r="164" spans="1:24" ht="18" customHeight="1">
      <c r="A164" s="434">
        <v>160</v>
      </c>
      <c r="B164" s="435">
        <v>712000000015</v>
      </c>
      <c r="C164" s="318" t="s">
        <v>402</v>
      </c>
      <c r="D164" s="218">
        <v>278</v>
      </c>
      <c r="E164" s="217">
        <v>0.90647482014388492</v>
      </c>
      <c r="F164" s="217">
        <v>0.90647482014388492</v>
      </c>
      <c r="G164" s="217">
        <v>0.90647482014388492</v>
      </c>
      <c r="H164" s="217">
        <v>0.8848920863309353</v>
      </c>
      <c r="I164" s="217">
        <v>0.9928057553956835</v>
      </c>
      <c r="J164" s="217">
        <v>1.079136690647482</v>
      </c>
      <c r="K164" s="217">
        <v>0.8</v>
      </c>
      <c r="L164" s="217">
        <v>0.8</v>
      </c>
      <c r="M164" s="217">
        <v>0.8</v>
      </c>
      <c r="N164" s="217">
        <v>0.82014388489208634</v>
      </c>
      <c r="O164" s="217">
        <v>0.8848920863309353</v>
      </c>
      <c r="P164" s="217">
        <v>1.0299280575539569</v>
      </c>
      <c r="Q164" s="437">
        <f t="shared" si="4"/>
        <v>0.90093525179856115</v>
      </c>
      <c r="R164" s="217">
        <v>0.96431654676258982</v>
      </c>
      <c r="S164" s="217">
        <v>0.86330935251798557</v>
      </c>
      <c r="T164" s="217">
        <v>0.91251798561151076</v>
      </c>
      <c r="U164" s="217">
        <v>0.90388489208633094</v>
      </c>
      <c r="V164" s="217">
        <v>1.0035971223021583</v>
      </c>
      <c r="W164" s="217">
        <v>0.8</v>
      </c>
      <c r="X164" s="438">
        <f t="shared" si="5"/>
        <v>0.90793764988009584</v>
      </c>
    </row>
    <row r="165" spans="1:24" ht="18" customHeight="1">
      <c r="A165" s="434">
        <v>161</v>
      </c>
      <c r="B165" s="435">
        <v>312000000025</v>
      </c>
      <c r="C165" s="318" t="s">
        <v>924</v>
      </c>
      <c r="D165" s="218">
        <v>189</v>
      </c>
      <c r="E165" s="217">
        <v>0</v>
      </c>
      <c r="F165" s="217">
        <v>0</v>
      </c>
      <c r="G165" s="217">
        <v>0</v>
      </c>
      <c r="H165" s="217">
        <v>0</v>
      </c>
      <c r="I165" s="217">
        <v>0</v>
      </c>
      <c r="J165" s="217">
        <v>0</v>
      </c>
      <c r="K165" s="217">
        <v>0</v>
      </c>
      <c r="L165" s="217">
        <v>0</v>
      </c>
      <c r="M165" s="217">
        <v>0</v>
      </c>
      <c r="N165" s="217">
        <v>0</v>
      </c>
      <c r="O165" s="217">
        <v>0</v>
      </c>
      <c r="P165" s="217">
        <v>0</v>
      </c>
      <c r="Q165" s="437">
        <f t="shared" si="4"/>
        <v>0</v>
      </c>
      <c r="R165" s="217">
        <v>0.79999999999999993</v>
      </c>
      <c r="S165" s="217">
        <v>0.79999999999999993</v>
      </c>
      <c r="T165" s="217">
        <v>0.93269841269841269</v>
      </c>
      <c r="U165" s="217">
        <v>0.79999999999999993</v>
      </c>
      <c r="V165" s="217">
        <v>0.79999999999999993</v>
      </c>
      <c r="W165" s="217">
        <v>0.79999999999999993</v>
      </c>
      <c r="X165" s="438">
        <f t="shared" si="5"/>
        <v>0.82211640211640213</v>
      </c>
    </row>
    <row r="166" spans="1:24" ht="18" customHeight="1">
      <c r="A166" s="434">
        <v>162</v>
      </c>
      <c r="B166" s="435">
        <v>211000000021</v>
      </c>
      <c r="C166" s="318" t="s">
        <v>674</v>
      </c>
      <c r="D166" s="218">
        <v>234</v>
      </c>
      <c r="E166" s="217">
        <v>5.128205128205128E-2</v>
      </c>
      <c r="F166" s="217">
        <v>5.128205128205128E-2</v>
      </c>
      <c r="G166" s="217">
        <v>0.79999999999999993</v>
      </c>
      <c r="H166" s="217">
        <v>0.79999999999999993</v>
      </c>
      <c r="I166" s="217">
        <v>0.79999999999999993</v>
      </c>
      <c r="J166" s="217">
        <v>0.79999999999999993</v>
      </c>
      <c r="K166" s="217">
        <v>0.79999999999999993</v>
      </c>
      <c r="L166" s="217">
        <v>0.79999999999999993</v>
      </c>
      <c r="M166" s="217">
        <v>0.79999999999999993</v>
      </c>
      <c r="N166" s="217">
        <v>0.79999999999999993</v>
      </c>
      <c r="O166" s="217">
        <v>0.79999999999999993</v>
      </c>
      <c r="P166" s="217">
        <v>0.79999999999999993</v>
      </c>
      <c r="Q166" s="437">
        <f t="shared" si="4"/>
        <v>0.67521367521367515</v>
      </c>
      <c r="R166" s="217">
        <v>0.79999999999999993</v>
      </c>
      <c r="S166" s="217">
        <v>0.79999999999999993</v>
      </c>
      <c r="T166" s="217">
        <v>0.79999999999999993</v>
      </c>
      <c r="U166" s="217">
        <v>0.79999999999999993</v>
      </c>
      <c r="V166" s="217">
        <v>0.79999999999999993</v>
      </c>
      <c r="W166" s="217">
        <v>0.79999999999999993</v>
      </c>
      <c r="X166" s="438">
        <f t="shared" si="5"/>
        <v>0.79999999999999993</v>
      </c>
    </row>
    <row r="167" spans="1:24" ht="18" customHeight="1">
      <c r="A167" s="434">
        <v>163</v>
      </c>
      <c r="B167" s="435">
        <v>343000000007</v>
      </c>
      <c r="C167" s="318" t="s">
        <v>791</v>
      </c>
      <c r="D167" s="218">
        <v>110</v>
      </c>
      <c r="E167" s="217">
        <v>5.4545454545454543E-2</v>
      </c>
      <c r="F167" s="217">
        <v>0.27272727272727271</v>
      </c>
      <c r="G167" s="217">
        <v>0.8</v>
      </c>
      <c r="H167" s="217">
        <v>0.8</v>
      </c>
      <c r="I167" s="217">
        <v>0.8</v>
      </c>
      <c r="J167" s="217">
        <v>0.8</v>
      </c>
      <c r="K167" s="217">
        <v>0.8</v>
      </c>
      <c r="L167" s="217">
        <v>0.8</v>
      </c>
      <c r="M167" s="217">
        <v>0.8</v>
      </c>
      <c r="N167" s="217">
        <v>0.8</v>
      </c>
      <c r="O167" s="217">
        <v>0.8</v>
      </c>
      <c r="P167" s="217">
        <v>0.8</v>
      </c>
      <c r="Q167" s="437">
        <f t="shared" si="4"/>
        <v>0.69393939393939386</v>
      </c>
      <c r="R167" s="217">
        <v>0.8</v>
      </c>
      <c r="S167" s="217">
        <v>0.8</v>
      </c>
      <c r="T167" s="217">
        <v>0.8</v>
      </c>
      <c r="U167" s="217">
        <v>0.8</v>
      </c>
      <c r="V167" s="217">
        <v>0.8</v>
      </c>
      <c r="W167" s="217">
        <v>0.8</v>
      </c>
      <c r="X167" s="438">
        <f t="shared" si="5"/>
        <v>0.79999999999999993</v>
      </c>
    </row>
    <row r="168" spans="1:24" ht="18" customHeight="1">
      <c r="A168" s="434">
        <v>164</v>
      </c>
      <c r="B168" s="435">
        <v>311000000023</v>
      </c>
      <c r="C168" s="318" t="s">
        <v>256</v>
      </c>
      <c r="D168" s="218">
        <v>207</v>
      </c>
      <c r="E168" s="217">
        <v>0.66666666666666663</v>
      </c>
      <c r="F168" s="217">
        <v>0.69565217391304346</v>
      </c>
      <c r="G168" s="217">
        <v>0.79999999999999993</v>
      </c>
      <c r="H168" s="217">
        <v>0.79999999999999993</v>
      </c>
      <c r="I168" s="217">
        <v>0.79999999999999993</v>
      </c>
      <c r="J168" s="217">
        <v>0.79999999999999993</v>
      </c>
      <c r="K168" s="217">
        <v>0.79999999999999993</v>
      </c>
      <c r="L168" s="217">
        <v>0.79999999999999993</v>
      </c>
      <c r="M168" s="217">
        <v>0.79999999999999993</v>
      </c>
      <c r="N168" s="217">
        <v>0.79999999999999993</v>
      </c>
      <c r="O168" s="217">
        <v>0.79999999999999993</v>
      </c>
      <c r="P168" s="217">
        <v>0.79999999999999993</v>
      </c>
      <c r="Q168" s="437">
        <f t="shared" si="4"/>
        <v>0.78019323671497576</v>
      </c>
      <c r="R168" s="217">
        <v>0.79999999999999993</v>
      </c>
      <c r="S168" s="217">
        <v>0.79999999999999993</v>
      </c>
      <c r="T168" s="217">
        <v>0.79999999999999993</v>
      </c>
      <c r="U168" s="217">
        <v>0.79999999999999993</v>
      </c>
      <c r="V168" s="217">
        <v>0.79999999999999993</v>
      </c>
      <c r="W168" s="217">
        <v>0.79999999999999993</v>
      </c>
      <c r="X168" s="438">
        <f t="shared" si="5"/>
        <v>0.79999999999999993</v>
      </c>
    </row>
    <row r="169" spans="1:24" ht="18" customHeight="1">
      <c r="A169" s="434">
        <v>165</v>
      </c>
      <c r="B169" s="435">
        <v>712000000033</v>
      </c>
      <c r="C169" s="318" t="s">
        <v>925</v>
      </c>
      <c r="D169" s="218">
        <v>133</v>
      </c>
      <c r="E169" s="217">
        <v>0</v>
      </c>
      <c r="F169" s="217">
        <v>0</v>
      </c>
      <c r="G169" s="217">
        <v>0</v>
      </c>
      <c r="H169" s="217">
        <v>0</v>
      </c>
      <c r="I169" s="217">
        <v>0</v>
      </c>
      <c r="J169" s="217">
        <v>0</v>
      </c>
      <c r="K169" s="217">
        <v>0</v>
      </c>
      <c r="L169" s="217">
        <v>0</v>
      </c>
      <c r="M169" s="217">
        <v>0</v>
      </c>
      <c r="N169" s="217">
        <v>0</v>
      </c>
      <c r="O169" s="217">
        <v>0</v>
      </c>
      <c r="P169" s="217">
        <v>0</v>
      </c>
      <c r="Q169" s="437">
        <f t="shared" si="4"/>
        <v>0</v>
      </c>
      <c r="R169" s="217">
        <v>0.77693984962406015</v>
      </c>
      <c r="S169" s="217">
        <v>0.89624060150375939</v>
      </c>
      <c r="T169" s="217">
        <v>1.055639097744361</v>
      </c>
      <c r="U169" s="217">
        <v>1.1037593984962406</v>
      </c>
      <c r="V169" s="217">
        <v>1.1037593984962406</v>
      </c>
      <c r="W169" s="217">
        <v>1.1007518796992481</v>
      </c>
      <c r="X169" s="438">
        <f t="shared" si="5"/>
        <v>1.0061817042606516</v>
      </c>
    </row>
    <row r="170" spans="1:24" ht="18" customHeight="1">
      <c r="A170" s="434">
        <v>166</v>
      </c>
      <c r="B170" s="435">
        <v>293000000014</v>
      </c>
      <c r="C170" s="318" t="s">
        <v>245</v>
      </c>
      <c r="D170" s="218">
        <v>123</v>
      </c>
      <c r="E170" s="217">
        <v>0.26178861788617891</v>
      </c>
      <c r="F170" s="217">
        <v>0.31056910569105695</v>
      </c>
      <c r="G170" s="217">
        <v>0.8</v>
      </c>
      <c r="H170" s="217">
        <v>0.8</v>
      </c>
      <c r="I170" s="217">
        <v>0.8</v>
      </c>
      <c r="J170" s="217">
        <v>0.8</v>
      </c>
      <c r="K170" s="217">
        <v>0.8</v>
      </c>
      <c r="L170" s="217">
        <v>0.8</v>
      </c>
      <c r="M170" s="217">
        <v>0.8</v>
      </c>
      <c r="N170" s="217">
        <v>0.8</v>
      </c>
      <c r="O170" s="217">
        <v>0.8</v>
      </c>
      <c r="P170" s="217">
        <v>0.8</v>
      </c>
      <c r="Q170" s="437">
        <f t="shared" si="4"/>
        <v>0.71436314363143627</v>
      </c>
      <c r="R170" s="217">
        <v>0.8</v>
      </c>
      <c r="S170" s="217">
        <v>0.8</v>
      </c>
      <c r="T170" s="217">
        <v>0.8</v>
      </c>
      <c r="U170" s="217">
        <v>0.8</v>
      </c>
      <c r="V170" s="217">
        <v>0.8</v>
      </c>
      <c r="W170" s="217">
        <v>0.8</v>
      </c>
      <c r="X170" s="438">
        <f t="shared" si="5"/>
        <v>0.79999999999999993</v>
      </c>
    </row>
    <row r="171" spans="1:24" ht="18" customHeight="1">
      <c r="A171" s="434">
        <v>167</v>
      </c>
      <c r="B171" s="435">
        <v>341000000019</v>
      </c>
      <c r="C171" s="318" t="s">
        <v>286</v>
      </c>
      <c r="D171" s="218">
        <v>379</v>
      </c>
      <c r="E171" s="217">
        <v>0.30079155672823221</v>
      </c>
      <c r="F171" s="217">
        <v>0.34036939313984171</v>
      </c>
      <c r="G171" s="217">
        <v>0.79999999999999993</v>
      </c>
      <c r="H171" s="217">
        <v>0.79999999999999993</v>
      </c>
      <c r="I171" s="217">
        <v>0.79999999999999993</v>
      </c>
      <c r="J171" s="217">
        <v>0.79999999999999993</v>
      </c>
      <c r="K171" s="217">
        <v>0.79999999999999993</v>
      </c>
      <c r="L171" s="217">
        <v>0.79999999999999993</v>
      </c>
      <c r="M171" s="217">
        <v>0.79999999999999993</v>
      </c>
      <c r="N171" s="217">
        <v>0.79999999999999993</v>
      </c>
      <c r="O171" s="217">
        <v>0.79999999999999993</v>
      </c>
      <c r="P171" s="217">
        <v>0.79999999999999993</v>
      </c>
      <c r="Q171" s="437">
        <f t="shared" si="4"/>
        <v>0.7200967458223394</v>
      </c>
      <c r="R171" s="217">
        <v>0.79999999999999993</v>
      </c>
      <c r="S171" s="217">
        <v>0.79999999999999993</v>
      </c>
      <c r="T171" s="217">
        <v>0.79999999999999993</v>
      </c>
      <c r="U171" s="217">
        <v>0.79999999999999993</v>
      </c>
      <c r="V171" s="217">
        <v>0.79999999999999993</v>
      </c>
      <c r="W171" s="217">
        <v>0.79999999999999993</v>
      </c>
      <c r="X171" s="438">
        <f t="shared" si="5"/>
        <v>0.79999999999999993</v>
      </c>
    </row>
    <row r="172" spans="1:24" ht="18" customHeight="1">
      <c r="A172" s="434">
        <v>168</v>
      </c>
      <c r="B172" s="435">
        <v>211000000044</v>
      </c>
      <c r="C172" s="428" t="s">
        <v>821</v>
      </c>
      <c r="D172" s="436">
        <v>118</v>
      </c>
      <c r="E172" s="217">
        <v>0</v>
      </c>
      <c r="F172" s="217">
        <v>0</v>
      </c>
      <c r="G172" s="217">
        <v>0</v>
      </c>
      <c r="H172" s="217">
        <v>0</v>
      </c>
      <c r="I172" s="217">
        <v>0</v>
      </c>
      <c r="J172" s="217">
        <v>0.34669491525423723</v>
      </c>
      <c r="K172" s="217">
        <v>0.8</v>
      </c>
      <c r="L172" s="217">
        <v>0.8</v>
      </c>
      <c r="M172" s="217">
        <v>0.8</v>
      </c>
      <c r="N172" s="217">
        <v>0.8</v>
      </c>
      <c r="O172" s="217">
        <v>0.8</v>
      </c>
      <c r="P172" s="217">
        <v>1</v>
      </c>
      <c r="Q172" s="437">
        <f t="shared" si="4"/>
        <v>0.44555790960451974</v>
      </c>
      <c r="R172" s="217">
        <v>1</v>
      </c>
      <c r="S172" s="217">
        <v>1.2067796610169492</v>
      </c>
      <c r="T172" s="217">
        <v>1.3315254237288137</v>
      </c>
      <c r="U172" s="217">
        <v>1.5511864406779661</v>
      </c>
      <c r="V172" s="217">
        <v>1.7796610169491525</v>
      </c>
      <c r="W172" s="217">
        <v>1.671186440677966</v>
      </c>
      <c r="X172" s="438">
        <f t="shared" si="5"/>
        <v>1.4233898305084745</v>
      </c>
    </row>
    <row r="173" spans="1:24" ht="18" customHeight="1">
      <c r="A173" s="434">
        <v>169</v>
      </c>
      <c r="B173" s="435">
        <v>714000000018</v>
      </c>
      <c r="C173" s="428" t="s">
        <v>421</v>
      </c>
      <c r="D173" s="436">
        <v>112</v>
      </c>
      <c r="E173" s="217">
        <v>0.98035714285714282</v>
      </c>
      <c r="F173" s="217">
        <v>0.97499999999999998</v>
      </c>
      <c r="G173" s="217">
        <v>0.79999999999999993</v>
      </c>
      <c r="H173" s="217">
        <v>0.79999999999999993</v>
      </c>
      <c r="I173" s="217">
        <v>0.93035714285714288</v>
      </c>
      <c r="J173" s="217">
        <v>0.8482142857142857</v>
      </c>
      <c r="K173" s="217">
        <v>0.79999999999999993</v>
      </c>
      <c r="L173" s="217">
        <v>1.1035714285714284</v>
      </c>
      <c r="M173" s="217">
        <v>0.82678571428571423</v>
      </c>
      <c r="N173" s="217">
        <v>0.89642857142857146</v>
      </c>
      <c r="O173" s="217">
        <v>0.83571428571428563</v>
      </c>
      <c r="P173" s="217">
        <v>0.79999999999999993</v>
      </c>
      <c r="Q173" s="437">
        <f t="shared" si="4"/>
        <v>0.88303571428571426</v>
      </c>
      <c r="R173" s="217">
        <v>0.87339285714285708</v>
      </c>
      <c r="S173" s="217">
        <v>0.79999999999999993</v>
      </c>
      <c r="T173" s="217">
        <v>0.79999999999999993</v>
      </c>
      <c r="U173" s="217">
        <v>0.79999999999999993</v>
      </c>
      <c r="V173" s="217">
        <v>0.79999999999999993</v>
      </c>
      <c r="W173" s="217">
        <v>0.79999999999999993</v>
      </c>
      <c r="X173" s="438">
        <f t="shared" si="5"/>
        <v>0.81223214285714274</v>
      </c>
    </row>
    <row r="174" spans="1:24" ht="18" customHeight="1">
      <c r="A174" s="434">
        <v>170</v>
      </c>
      <c r="B174" s="435">
        <v>211000000042</v>
      </c>
      <c r="C174" s="428" t="s">
        <v>819</v>
      </c>
      <c r="D174" s="436">
        <v>200</v>
      </c>
      <c r="E174" s="217">
        <v>0</v>
      </c>
      <c r="F174" s="217">
        <v>0</v>
      </c>
      <c r="G174" s="217">
        <v>0</v>
      </c>
      <c r="H174" s="217">
        <v>0</v>
      </c>
      <c r="I174" s="217">
        <v>0.43209999999999998</v>
      </c>
      <c r="J174" s="217">
        <v>1.2863999999999998</v>
      </c>
      <c r="K174" s="217">
        <v>1.7480000000000002</v>
      </c>
      <c r="L174" s="217">
        <v>0.8</v>
      </c>
      <c r="M174" s="217">
        <v>0.8</v>
      </c>
      <c r="N174" s="217">
        <v>0.8</v>
      </c>
      <c r="O174" s="217">
        <v>0.8</v>
      </c>
      <c r="P174" s="217">
        <v>0.8</v>
      </c>
      <c r="Q174" s="437">
        <f t="shared" si="4"/>
        <v>0.62220833333333325</v>
      </c>
      <c r="R174" s="217">
        <v>0.8</v>
      </c>
      <c r="S174" s="217">
        <v>0.8</v>
      </c>
      <c r="T174" s="217">
        <v>0.8</v>
      </c>
      <c r="U174" s="217">
        <v>0.8</v>
      </c>
      <c r="V174" s="217">
        <v>0.8</v>
      </c>
      <c r="W174" s="217">
        <v>0.8</v>
      </c>
      <c r="X174" s="438">
        <f t="shared" si="5"/>
        <v>0.79999999999999993</v>
      </c>
    </row>
    <row r="175" spans="1:24" ht="18" customHeight="1">
      <c r="A175" s="434">
        <v>171</v>
      </c>
      <c r="B175" s="435">
        <v>293000000010</v>
      </c>
      <c r="C175" s="428" t="s">
        <v>241</v>
      </c>
      <c r="D175" s="436">
        <v>167</v>
      </c>
      <c r="E175" s="217">
        <v>1.2032</v>
      </c>
      <c r="F175" s="217">
        <v>1.0335999999999999</v>
      </c>
      <c r="G175" s="217">
        <v>0.79999999999999993</v>
      </c>
      <c r="H175" s="217">
        <v>0.79999999999999993</v>
      </c>
      <c r="I175" s="217">
        <v>0.86706586826347309</v>
      </c>
      <c r="J175" s="217">
        <v>0.86706586826347309</v>
      </c>
      <c r="K175" s="217">
        <v>0.79999999999999993</v>
      </c>
      <c r="L175" s="217">
        <v>0.79999999999999993</v>
      </c>
      <c r="M175" s="217">
        <v>1.0059880239520957</v>
      </c>
      <c r="N175" s="217">
        <v>0.91497005988023961</v>
      </c>
      <c r="O175" s="217">
        <v>0.95568862275449096</v>
      </c>
      <c r="P175" s="217">
        <v>0.93173652694610776</v>
      </c>
      <c r="Q175" s="437">
        <f t="shared" si="4"/>
        <v>0.91494291417165652</v>
      </c>
      <c r="R175" s="217">
        <v>0.79999999999999993</v>
      </c>
      <c r="S175" s="217">
        <v>1.0251497005988024</v>
      </c>
      <c r="T175" s="217">
        <v>0.95089820359281441</v>
      </c>
      <c r="U175" s="217">
        <v>0.87185628742514965</v>
      </c>
      <c r="V175" s="217">
        <v>0.90778443113772456</v>
      </c>
      <c r="W175" s="217">
        <v>0.93652694610778442</v>
      </c>
      <c r="X175" s="438">
        <f t="shared" si="5"/>
        <v>0.915369261477046</v>
      </c>
    </row>
    <row r="176" spans="1:24" ht="18" customHeight="1">
      <c r="A176" s="434">
        <v>172</v>
      </c>
      <c r="B176" s="435">
        <v>341000000037</v>
      </c>
      <c r="C176" s="428" t="s">
        <v>297</v>
      </c>
      <c r="D176" s="436">
        <v>200</v>
      </c>
      <c r="E176" s="217">
        <v>0.11</v>
      </c>
      <c r="F176" s="217">
        <v>0.58499999999999996</v>
      </c>
      <c r="G176" s="217">
        <v>0.8</v>
      </c>
      <c r="H176" s="217">
        <v>0.8</v>
      </c>
      <c r="I176" s="217">
        <v>0.8</v>
      </c>
      <c r="J176" s="217">
        <v>0.8</v>
      </c>
      <c r="K176" s="217">
        <v>0.8</v>
      </c>
      <c r="L176" s="217">
        <v>0.8</v>
      </c>
      <c r="M176" s="217">
        <v>0.8</v>
      </c>
      <c r="N176" s="217">
        <v>0.8</v>
      </c>
      <c r="O176" s="217">
        <v>0.8</v>
      </c>
      <c r="P176" s="217">
        <v>0.8</v>
      </c>
      <c r="Q176" s="437">
        <f t="shared" si="4"/>
        <v>0.72458333333333325</v>
      </c>
      <c r="R176" s="217">
        <v>0.8</v>
      </c>
      <c r="S176" s="217">
        <v>0.8</v>
      </c>
      <c r="T176" s="217">
        <v>0.8</v>
      </c>
      <c r="U176" s="217">
        <v>0.8</v>
      </c>
      <c r="V176" s="217">
        <v>0.8</v>
      </c>
      <c r="W176" s="217">
        <v>0.8</v>
      </c>
      <c r="X176" s="438">
        <f t="shared" si="5"/>
        <v>0.79999999999999993</v>
      </c>
    </row>
    <row r="177" spans="1:24" ht="18" customHeight="1">
      <c r="A177" s="434">
        <v>173</v>
      </c>
      <c r="B177" s="435">
        <v>341000000090</v>
      </c>
      <c r="C177" s="428" t="s">
        <v>926</v>
      </c>
      <c r="D177" s="436">
        <v>180</v>
      </c>
      <c r="E177" s="217">
        <v>1</v>
      </c>
      <c r="F177" s="217">
        <v>1</v>
      </c>
      <c r="G177" s="217">
        <v>1</v>
      </c>
      <c r="H177" s="217">
        <v>1</v>
      </c>
      <c r="I177" s="217">
        <v>1</v>
      </c>
      <c r="J177" s="217">
        <v>1</v>
      </c>
      <c r="K177" s="217">
        <v>1</v>
      </c>
      <c r="L177" s="217">
        <v>1</v>
      </c>
      <c r="M177" s="217">
        <v>1</v>
      </c>
      <c r="N177" s="217">
        <v>1</v>
      </c>
      <c r="O177" s="217">
        <v>1</v>
      </c>
      <c r="P177" s="217">
        <v>0.8</v>
      </c>
      <c r="Q177" s="437">
        <f t="shared" si="4"/>
        <v>0.98333333333333339</v>
      </c>
      <c r="R177" s="217">
        <v>0.8</v>
      </c>
      <c r="S177" s="217">
        <v>0.8</v>
      </c>
      <c r="T177" s="217">
        <v>0.8</v>
      </c>
      <c r="U177" s="217">
        <v>0.8</v>
      </c>
      <c r="V177" s="217">
        <v>0.8</v>
      </c>
      <c r="W177" s="217">
        <v>0.8</v>
      </c>
      <c r="X177" s="438">
        <f t="shared" si="5"/>
        <v>0.79999999999999993</v>
      </c>
    </row>
    <row r="178" spans="1:24" ht="18" customHeight="1">
      <c r="A178" s="434">
        <v>174</v>
      </c>
      <c r="B178" s="435">
        <v>713000000022</v>
      </c>
      <c r="C178" s="428" t="s">
        <v>927</v>
      </c>
      <c r="D178" s="436">
        <v>155.55000000000001</v>
      </c>
      <c r="E178" s="217">
        <v>0</v>
      </c>
      <c r="F178" s="217">
        <v>0</v>
      </c>
      <c r="G178" s="217">
        <v>0</v>
      </c>
      <c r="H178" s="217">
        <v>0</v>
      </c>
      <c r="I178" s="217">
        <v>0</v>
      </c>
      <c r="J178" s="217">
        <v>0</v>
      </c>
      <c r="K178" s="217">
        <v>0</v>
      </c>
      <c r="L178" s="217">
        <v>0.37332047573127608</v>
      </c>
      <c r="M178" s="217">
        <v>0.79999999999999993</v>
      </c>
      <c r="N178" s="217">
        <v>0.79999999999999993</v>
      </c>
      <c r="O178" s="217">
        <v>0.79999999999999993</v>
      </c>
      <c r="P178" s="217">
        <v>0.79999999999999993</v>
      </c>
      <c r="Q178" s="437">
        <f t="shared" si="4"/>
        <v>0.29777670631093961</v>
      </c>
      <c r="R178" s="217">
        <v>0.79999999999999993</v>
      </c>
      <c r="S178" s="217">
        <v>0.79999999999999993</v>
      </c>
      <c r="T178" s="217">
        <v>0.87560270009643193</v>
      </c>
      <c r="U178" s="217">
        <v>0.79999999999999993</v>
      </c>
      <c r="V178" s="217">
        <v>0.79999999999999993</v>
      </c>
      <c r="W178" s="217">
        <v>0.79999999999999993</v>
      </c>
      <c r="X178" s="438">
        <f t="shared" si="5"/>
        <v>0.81260045001607184</v>
      </c>
    </row>
    <row r="179" spans="1:24" ht="18" customHeight="1">
      <c r="A179" s="434">
        <v>175</v>
      </c>
      <c r="B179" s="435">
        <v>311000000067</v>
      </c>
      <c r="C179" s="428" t="s">
        <v>288</v>
      </c>
      <c r="D179" s="436">
        <v>242</v>
      </c>
      <c r="E179" s="217">
        <v>1</v>
      </c>
      <c r="F179" s="217">
        <v>1</v>
      </c>
      <c r="G179" s="217">
        <v>1</v>
      </c>
      <c r="H179" s="217">
        <v>1</v>
      </c>
      <c r="I179" s="217">
        <v>1</v>
      </c>
      <c r="J179" s="217">
        <v>1</v>
      </c>
      <c r="K179" s="217">
        <v>1</v>
      </c>
      <c r="L179" s="217">
        <v>1</v>
      </c>
      <c r="M179" s="217">
        <v>1</v>
      </c>
      <c r="N179" s="217">
        <v>1</v>
      </c>
      <c r="O179" s="217">
        <v>1</v>
      </c>
      <c r="P179" s="217">
        <v>0.79999999999999993</v>
      </c>
      <c r="Q179" s="437">
        <f t="shared" si="4"/>
        <v>0.98333333333333339</v>
      </c>
      <c r="R179" s="217">
        <v>0</v>
      </c>
      <c r="S179" s="217">
        <v>0.79999999999999993</v>
      </c>
      <c r="T179" s="217">
        <v>0.79999999999999993</v>
      </c>
      <c r="U179" s="217">
        <v>0.79999999999999993</v>
      </c>
      <c r="V179" s="217">
        <v>0.79999999999999993</v>
      </c>
      <c r="W179" s="217">
        <v>0.79999999999999993</v>
      </c>
      <c r="X179" s="438">
        <f t="shared" si="5"/>
        <v>0.66666666666666663</v>
      </c>
    </row>
    <row r="180" spans="1:24" ht="18" customHeight="1">
      <c r="A180" s="434">
        <v>176</v>
      </c>
      <c r="B180" s="435">
        <v>215000000019</v>
      </c>
      <c r="C180" s="428" t="s">
        <v>928</v>
      </c>
      <c r="D180" s="436">
        <v>389</v>
      </c>
      <c r="E180" s="217">
        <v>0</v>
      </c>
      <c r="F180" s="217">
        <v>0</v>
      </c>
      <c r="G180" s="217">
        <v>0</v>
      </c>
      <c r="H180" s="217">
        <v>0</v>
      </c>
      <c r="I180" s="217">
        <v>0</v>
      </c>
      <c r="J180" s="217">
        <v>0</v>
      </c>
      <c r="K180" s="217">
        <v>1</v>
      </c>
      <c r="L180" s="217">
        <v>1</v>
      </c>
      <c r="M180" s="217">
        <v>1</v>
      </c>
      <c r="N180" s="217">
        <v>1</v>
      </c>
      <c r="O180" s="217">
        <v>1</v>
      </c>
      <c r="P180" s="217">
        <v>0.79999999999999993</v>
      </c>
      <c r="Q180" s="437">
        <f t="shared" si="4"/>
        <v>0.48333333333333334</v>
      </c>
      <c r="R180" s="217">
        <v>0.79999999999999993</v>
      </c>
      <c r="S180" s="217">
        <v>0.79999999999999993</v>
      </c>
      <c r="T180" s="217">
        <v>0.79999999999999993</v>
      </c>
      <c r="U180" s="217">
        <v>0.79999999999999993</v>
      </c>
      <c r="V180" s="217">
        <v>0.79999999999999993</v>
      </c>
      <c r="W180" s="217">
        <v>0.79999999999999993</v>
      </c>
      <c r="X180" s="438">
        <f t="shared" si="5"/>
        <v>0.79999999999999993</v>
      </c>
    </row>
    <row r="181" spans="1:24" ht="18" customHeight="1">
      <c r="A181" s="434">
        <v>177</v>
      </c>
      <c r="B181" s="435">
        <v>341000000028</v>
      </c>
      <c r="C181" s="428" t="s">
        <v>291</v>
      </c>
      <c r="D181" s="436">
        <v>111.11</v>
      </c>
      <c r="E181" s="217">
        <v>0.89996760084237815</v>
      </c>
      <c r="F181" s="217">
        <v>0.89996760084237815</v>
      </c>
      <c r="G181" s="217">
        <v>0.89996760084237815</v>
      </c>
      <c r="H181" s="217">
        <v>0.89996760084237815</v>
      </c>
      <c r="I181" s="217">
        <v>0.89996760084237815</v>
      </c>
      <c r="J181" s="217">
        <v>0.89996760084237815</v>
      </c>
      <c r="K181" s="217">
        <v>0.89996760084237815</v>
      </c>
      <c r="L181" s="217">
        <v>0.89996760084237815</v>
      </c>
      <c r="M181" s="217">
        <v>0.89996760084237815</v>
      </c>
      <c r="N181" s="217">
        <v>0.89996760084237815</v>
      </c>
      <c r="O181" s="217">
        <v>0.89996760084237815</v>
      </c>
      <c r="P181" s="217">
        <v>0.90000900009000095</v>
      </c>
      <c r="Q181" s="437">
        <f t="shared" si="4"/>
        <v>0.8999710507796802</v>
      </c>
      <c r="R181" s="217">
        <v>0.90000900009000095</v>
      </c>
      <c r="S181" s="217">
        <v>0.90000900009000095</v>
      </c>
      <c r="T181" s="217">
        <v>0.90000900009000095</v>
      </c>
      <c r="U181" s="217">
        <v>0.90000900009000095</v>
      </c>
      <c r="V181" s="217">
        <v>0.90000900009000095</v>
      </c>
      <c r="W181" s="217">
        <v>0.90000900009000095</v>
      </c>
      <c r="X181" s="438">
        <f t="shared" si="5"/>
        <v>0.90000900009000084</v>
      </c>
    </row>
    <row r="182" spans="1:24" ht="18" customHeight="1">
      <c r="A182" s="434">
        <v>178</v>
      </c>
      <c r="B182" s="435">
        <v>711000000040</v>
      </c>
      <c r="C182" s="428" t="s">
        <v>386</v>
      </c>
      <c r="D182" s="436">
        <v>260</v>
      </c>
      <c r="E182" s="217">
        <v>0.76615384615384607</v>
      </c>
      <c r="F182" s="217">
        <v>0.72769230769230764</v>
      </c>
      <c r="G182" s="217">
        <v>0.8</v>
      </c>
      <c r="H182" s="217">
        <v>0.8</v>
      </c>
      <c r="I182" s="217">
        <v>0.8</v>
      </c>
      <c r="J182" s="217">
        <v>0.8</v>
      </c>
      <c r="K182" s="217">
        <v>0.8</v>
      </c>
      <c r="L182" s="217">
        <v>0.8</v>
      </c>
      <c r="M182" s="217">
        <v>0.8</v>
      </c>
      <c r="N182" s="217">
        <v>0.81230769230769229</v>
      </c>
      <c r="O182" s="217">
        <v>0.90769230769230769</v>
      </c>
      <c r="P182" s="217">
        <v>0.9</v>
      </c>
      <c r="Q182" s="437">
        <f t="shared" si="4"/>
        <v>0.80948717948717952</v>
      </c>
      <c r="R182" s="217">
        <v>0.87384615384615383</v>
      </c>
      <c r="S182" s="217">
        <v>0.94461538461538463</v>
      </c>
      <c r="T182" s="217">
        <v>1.1938461538461538</v>
      </c>
      <c r="U182" s="217">
        <v>0.94923076923076932</v>
      </c>
      <c r="V182" s="217">
        <v>1.0153846153846153</v>
      </c>
      <c r="W182" s="217">
        <v>1.0538461538461539</v>
      </c>
      <c r="X182" s="438">
        <f t="shared" si="5"/>
        <v>1.0051282051282051</v>
      </c>
    </row>
    <row r="183" spans="1:24" ht="18" customHeight="1">
      <c r="A183" s="434">
        <v>179</v>
      </c>
      <c r="B183" s="435">
        <v>311000000033</v>
      </c>
      <c r="C183" s="428" t="s">
        <v>258</v>
      </c>
      <c r="D183" s="436">
        <v>167</v>
      </c>
      <c r="E183" s="217">
        <v>0.81437125748502992</v>
      </c>
      <c r="F183" s="217">
        <v>0.74251497005988021</v>
      </c>
      <c r="G183" s="217">
        <v>0.79999999999999993</v>
      </c>
      <c r="H183" s="217">
        <v>0.79999999999999993</v>
      </c>
      <c r="I183" s="217">
        <v>0.79999999999999993</v>
      </c>
      <c r="J183" s="217">
        <v>0.79999999999999993</v>
      </c>
      <c r="K183" s="217">
        <v>0.79999999999999993</v>
      </c>
      <c r="L183" s="217">
        <v>0.79999999999999993</v>
      </c>
      <c r="M183" s="217">
        <v>0.79999999999999993</v>
      </c>
      <c r="N183" s="217">
        <v>0.81437125748502992</v>
      </c>
      <c r="O183" s="217">
        <v>0.79999999999999993</v>
      </c>
      <c r="P183" s="217">
        <v>0.79999999999999993</v>
      </c>
      <c r="Q183" s="437">
        <f t="shared" si="4"/>
        <v>0.79760479041916177</v>
      </c>
      <c r="R183" s="217">
        <v>0.79999999999999993</v>
      </c>
      <c r="S183" s="217">
        <v>0.79999999999999993</v>
      </c>
      <c r="T183" s="217">
        <v>0.79999999999999993</v>
      </c>
      <c r="U183" s="217">
        <v>0.79999999999999993</v>
      </c>
      <c r="V183" s="217">
        <v>0.79999999999999993</v>
      </c>
      <c r="W183" s="217">
        <v>0.79999999999999993</v>
      </c>
      <c r="X183" s="438">
        <f t="shared" si="5"/>
        <v>0.79999999999999993</v>
      </c>
    </row>
    <row r="184" spans="1:24" ht="18" customHeight="1">
      <c r="A184" s="434">
        <v>180</v>
      </c>
      <c r="B184" s="435">
        <v>291000000012</v>
      </c>
      <c r="C184" s="428" t="s">
        <v>682</v>
      </c>
      <c r="D184" s="436">
        <v>172</v>
      </c>
      <c r="E184" s="217">
        <v>0</v>
      </c>
      <c r="F184" s="217">
        <v>0</v>
      </c>
      <c r="G184" s="217">
        <v>0.79999999999999993</v>
      </c>
      <c r="H184" s="217">
        <v>0.79999999999999993</v>
      </c>
      <c r="I184" s="217">
        <v>0.79999999999999993</v>
      </c>
      <c r="J184" s="217">
        <v>0.79999999999999993</v>
      </c>
      <c r="K184" s="217">
        <v>0.79999999999999993</v>
      </c>
      <c r="L184" s="217">
        <v>0.79999999999999993</v>
      </c>
      <c r="M184" s="217">
        <v>0.79999999999999993</v>
      </c>
      <c r="N184" s="217">
        <v>0.79999999999999993</v>
      </c>
      <c r="O184" s="217">
        <v>0.79999999999999993</v>
      </c>
      <c r="P184" s="217">
        <v>0.79999999999999993</v>
      </c>
      <c r="Q184" s="437">
        <f t="shared" si="4"/>
        <v>0.66666666666666663</v>
      </c>
      <c r="R184" s="217">
        <v>0.79999999999999993</v>
      </c>
      <c r="S184" s="217">
        <v>0.79999999999999993</v>
      </c>
      <c r="T184" s="217">
        <v>0.79999999999999993</v>
      </c>
      <c r="U184" s="217">
        <v>0.79999999999999993</v>
      </c>
      <c r="V184" s="217">
        <v>0.79999999999999993</v>
      </c>
      <c r="W184" s="217">
        <v>0.79999999999999993</v>
      </c>
      <c r="X184" s="438">
        <f t="shared" si="5"/>
        <v>0.79999999999999993</v>
      </c>
    </row>
    <row r="185" spans="1:24" ht="18" customHeight="1">
      <c r="A185" s="434">
        <v>181</v>
      </c>
      <c r="B185" s="435">
        <v>341000000076</v>
      </c>
      <c r="C185" s="428" t="s">
        <v>316</v>
      </c>
      <c r="D185" s="436">
        <v>160</v>
      </c>
      <c r="E185" s="217">
        <v>0.89998875014062318</v>
      </c>
      <c r="F185" s="217">
        <v>0.89998875014062318</v>
      </c>
      <c r="G185" s="217">
        <v>0.89998875014062318</v>
      </c>
      <c r="H185" s="217">
        <v>0.89998875014062318</v>
      </c>
      <c r="I185" s="217">
        <v>0.89998875014062318</v>
      </c>
      <c r="J185" s="217">
        <v>0.89998875014062318</v>
      </c>
      <c r="K185" s="217">
        <v>0.89998875014062318</v>
      </c>
      <c r="L185" s="217">
        <v>0.89998875014062318</v>
      </c>
      <c r="M185" s="217">
        <v>0.8</v>
      </c>
      <c r="N185" s="217">
        <v>0.8</v>
      </c>
      <c r="O185" s="217">
        <v>0.8</v>
      </c>
      <c r="P185" s="217">
        <v>1</v>
      </c>
      <c r="Q185" s="437">
        <f t="shared" si="4"/>
        <v>0.88332583342708215</v>
      </c>
      <c r="R185" s="217">
        <v>1</v>
      </c>
      <c r="S185" s="217">
        <v>1</v>
      </c>
      <c r="T185" s="217">
        <v>1</v>
      </c>
      <c r="U185" s="217">
        <v>1</v>
      </c>
      <c r="V185" s="217">
        <v>1</v>
      </c>
      <c r="W185" s="217">
        <v>1</v>
      </c>
      <c r="X185" s="438">
        <f t="shared" si="5"/>
        <v>1</v>
      </c>
    </row>
    <row r="186" spans="1:24" ht="18" customHeight="1">
      <c r="A186" s="434">
        <v>182</v>
      </c>
      <c r="B186" s="435">
        <v>343000000070</v>
      </c>
      <c r="C186" s="428" t="s">
        <v>697</v>
      </c>
      <c r="D186" s="436">
        <v>112</v>
      </c>
      <c r="E186" s="217">
        <v>0.38392857142857145</v>
      </c>
      <c r="F186" s="217">
        <v>0.3392857142857143</v>
      </c>
      <c r="G186" s="217">
        <v>0.79999999999999993</v>
      </c>
      <c r="H186" s="217">
        <v>0.79999999999999993</v>
      </c>
      <c r="I186" s="217">
        <v>0.79999999999999993</v>
      </c>
      <c r="J186" s="217">
        <v>0.79999999999999993</v>
      </c>
      <c r="K186" s="217">
        <v>0.79999999999999993</v>
      </c>
      <c r="L186" s="217">
        <v>0.79999999999999993</v>
      </c>
      <c r="M186" s="217">
        <v>0.79999999999999993</v>
      </c>
      <c r="N186" s="217">
        <v>0.79999999999999993</v>
      </c>
      <c r="O186" s="217">
        <v>0.79999999999999993</v>
      </c>
      <c r="P186" s="217">
        <v>0.79999999999999993</v>
      </c>
      <c r="Q186" s="437">
        <f t="shared" si="4"/>
        <v>0.72693452380952372</v>
      </c>
      <c r="R186" s="217">
        <v>0.79999999999999993</v>
      </c>
      <c r="S186" s="217">
        <v>0.79999999999999993</v>
      </c>
      <c r="T186" s="217">
        <v>0.79999999999999993</v>
      </c>
      <c r="U186" s="217">
        <v>1.7249999999999999</v>
      </c>
      <c r="V186" s="217">
        <v>1.7410714285714286</v>
      </c>
      <c r="W186" s="217">
        <v>0.79999999999999993</v>
      </c>
      <c r="X186" s="438">
        <f t="shared" si="5"/>
        <v>1.1110119047619047</v>
      </c>
    </row>
    <row r="187" spans="1:24" ht="18" customHeight="1">
      <c r="A187" s="434">
        <v>183</v>
      </c>
      <c r="B187" s="435">
        <v>211000000019</v>
      </c>
      <c r="C187" s="428" t="s">
        <v>617</v>
      </c>
      <c r="D187" s="436">
        <v>200</v>
      </c>
      <c r="E187" s="217">
        <v>0.84</v>
      </c>
      <c r="F187" s="217">
        <v>0.85499999999999998</v>
      </c>
      <c r="G187" s="217">
        <v>0.86099999999999999</v>
      </c>
      <c r="H187" s="217">
        <v>0.87</v>
      </c>
      <c r="I187" s="217">
        <v>0.83099999999999996</v>
      </c>
      <c r="J187" s="217">
        <v>0.8</v>
      </c>
      <c r="K187" s="217">
        <v>0.95640000000000003</v>
      </c>
      <c r="L187" s="217">
        <v>1.0026000000000002</v>
      </c>
      <c r="M187" s="217">
        <v>1.1135999999999999</v>
      </c>
      <c r="N187" s="217">
        <v>0.96420000000000006</v>
      </c>
      <c r="O187" s="217">
        <v>0.8862000000000001</v>
      </c>
      <c r="P187" s="217">
        <v>0.83519999999999994</v>
      </c>
      <c r="Q187" s="437">
        <f t="shared" si="4"/>
        <v>0.90126666666666677</v>
      </c>
      <c r="R187" s="217">
        <v>0.8</v>
      </c>
      <c r="S187" s="217">
        <v>1.002</v>
      </c>
      <c r="T187" s="217">
        <v>1.1046</v>
      </c>
      <c r="U187" s="217">
        <v>0.91559999999999997</v>
      </c>
      <c r="V187" s="217">
        <v>0.86580000000000001</v>
      </c>
      <c r="W187" s="217">
        <v>0.95459999999999989</v>
      </c>
      <c r="X187" s="438">
        <f t="shared" si="5"/>
        <v>0.94043333333333334</v>
      </c>
    </row>
    <row r="188" spans="1:24" ht="18" customHeight="1">
      <c r="A188" s="434">
        <v>184</v>
      </c>
      <c r="B188" s="435">
        <v>292000000013</v>
      </c>
      <c r="C188" s="428" t="s">
        <v>410</v>
      </c>
      <c r="D188" s="436">
        <v>200</v>
      </c>
      <c r="E188" s="217">
        <v>0</v>
      </c>
      <c r="F188" s="217">
        <v>0</v>
      </c>
      <c r="G188" s="217">
        <v>0</v>
      </c>
      <c r="H188" s="217">
        <v>0</v>
      </c>
      <c r="I188" s="217">
        <v>0</v>
      </c>
      <c r="J188" s="217">
        <v>0</v>
      </c>
      <c r="K188" s="217">
        <v>0</v>
      </c>
      <c r="L188" s="217">
        <v>0</v>
      </c>
      <c r="M188" s="217">
        <v>0.7742</v>
      </c>
      <c r="N188" s="217">
        <v>0.8</v>
      </c>
      <c r="O188" s="217">
        <v>0.8</v>
      </c>
      <c r="P188" s="217">
        <v>0.8</v>
      </c>
      <c r="Q188" s="437">
        <f t="shared" si="4"/>
        <v>0.26451666666666668</v>
      </c>
      <c r="R188" s="217">
        <v>0.8</v>
      </c>
      <c r="S188" s="217">
        <v>0.8</v>
      </c>
      <c r="T188" s="217">
        <v>0.8</v>
      </c>
      <c r="U188" s="217">
        <v>0.8</v>
      </c>
      <c r="V188" s="217">
        <v>0.8</v>
      </c>
      <c r="W188" s="217">
        <v>0.8</v>
      </c>
      <c r="X188" s="438">
        <f t="shared" si="5"/>
        <v>0.79999999999999993</v>
      </c>
    </row>
    <row r="189" spans="1:24" ht="18" customHeight="1">
      <c r="A189" s="434">
        <v>185</v>
      </c>
      <c r="B189" s="435">
        <v>341000000102</v>
      </c>
      <c r="C189" s="444" t="s">
        <v>833</v>
      </c>
      <c r="D189" s="436">
        <v>400</v>
      </c>
      <c r="E189" s="217">
        <v>0.95099999999999996</v>
      </c>
      <c r="F189" s="217">
        <v>0.88800000000000001</v>
      </c>
      <c r="G189" s="217">
        <v>0.86699999999999999</v>
      </c>
      <c r="H189" s="217">
        <v>0.89400000000000002</v>
      </c>
      <c r="I189" s="217">
        <v>0.92400000000000004</v>
      </c>
      <c r="J189" s="217">
        <v>0.94799999999999995</v>
      </c>
      <c r="K189" s="217">
        <v>0.92400000000000004</v>
      </c>
      <c r="L189" s="217">
        <v>0.85199999999999998</v>
      </c>
      <c r="M189" s="217">
        <v>0.8</v>
      </c>
      <c r="N189" s="217">
        <v>0.8</v>
      </c>
      <c r="O189" s="217">
        <v>0.8</v>
      </c>
      <c r="P189" s="217">
        <v>0.8</v>
      </c>
      <c r="Q189" s="437">
        <f t="shared" si="4"/>
        <v>0.87066666666666681</v>
      </c>
      <c r="R189" s="217">
        <v>0.8</v>
      </c>
      <c r="S189" s="217">
        <v>0.86099999999999999</v>
      </c>
      <c r="T189" s="217">
        <v>0.85799999999999998</v>
      </c>
      <c r="U189" s="217">
        <v>0.80099999999999993</v>
      </c>
      <c r="V189" s="217">
        <v>0.8</v>
      </c>
      <c r="W189" s="217">
        <v>0.8</v>
      </c>
      <c r="X189" s="438">
        <f t="shared" si="5"/>
        <v>0.82</v>
      </c>
    </row>
    <row r="190" spans="1:24" ht="18" customHeight="1">
      <c r="A190" s="434">
        <v>186</v>
      </c>
      <c r="B190" s="435">
        <v>292000000015</v>
      </c>
      <c r="C190" s="445" t="s">
        <v>929</v>
      </c>
      <c r="D190" s="436">
        <v>161</v>
      </c>
      <c r="E190" s="217">
        <v>0</v>
      </c>
      <c r="F190" s="217">
        <v>0</v>
      </c>
      <c r="G190" s="217">
        <v>0</v>
      </c>
      <c r="H190" s="217">
        <v>0</v>
      </c>
      <c r="I190" s="217">
        <v>0</v>
      </c>
      <c r="J190" s="217">
        <v>0</v>
      </c>
      <c r="K190" s="217">
        <v>0</v>
      </c>
      <c r="L190" s="217">
        <v>0</v>
      </c>
      <c r="M190" s="217">
        <v>0</v>
      </c>
      <c r="N190" s="217">
        <v>0</v>
      </c>
      <c r="O190" s="217">
        <v>0</v>
      </c>
      <c r="P190" s="217">
        <v>0</v>
      </c>
      <c r="Q190" s="437">
        <f t="shared" si="4"/>
        <v>0</v>
      </c>
      <c r="R190" s="217">
        <v>0</v>
      </c>
      <c r="S190" s="217">
        <v>0</v>
      </c>
      <c r="T190" s="217">
        <v>0</v>
      </c>
      <c r="U190" s="217">
        <v>0</v>
      </c>
      <c r="V190" s="217">
        <v>0.8</v>
      </c>
      <c r="W190" s="217">
        <v>0.8</v>
      </c>
      <c r="X190" s="438">
        <f t="shared" si="5"/>
        <v>0.26666666666666666</v>
      </c>
    </row>
    <row r="191" spans="1:24" ht="18" customHeight="1">
      <c r="A191" s="434">
        <v>187</v>
      </c>
      <c r="B191" s="435">
        <v>211000000054</v>
      </c>
      <c r="C191" s="318" t="s">
        <v>930</v>
      </c>
      <c r="D191" s="218">
        <v>178</v>
      </c>
      <c r="E191" s="217">
        <v>0</v>
      </c>
      <c r="F191" s="217">
        <v>0</v>
      </c>
      <c r="G191" s="217">
        <v>0</v>
      </c>
      <c r="H191" s="217">
        <v>0</v>
      </c>
      <c r="I191" s="217">
        <v>0</v>
      </c>
      <c r="J191" s="217">
        <v>0</v>
      </c>
      <c r="K191" s="217">
        <v>0</v>
      </c>
      <c r="L191" s="217">
        <v>0</v>
      </c>
      <c r="M191" s="217">
        <v>0</v>
      </c>
      <c r="N191" s="217">
        <v>0</v>
      </c>
      <c r="O191" s="217">
        <v>0</v>
      </c>
      <c r="P191" s="217">
        <v>0</v>
      </c>
      <c r="Q191" s="437">
        <f t="shared" si="4"/>
        <v>0</v>
      </c>
      <c r="R191" s="217">
        <v>0</v>
      </c>
      <c r="S191" s="217">
        <v>0</v>
      </c>
      <c r="T191" s="217">
        <v>0</v>
      </c>
      <c r="U191" s="217">
        <v>0.8</v>
      </c>
      <c r="V191" s="217">
        <v>0.8</v>
      </c>
      <c r="W191" s="217">
        <v>0.8</v>
      </c>
      <c r="X191" s="438">
        <f t="shared" si="5"/>
        <v>0.40000000000000008</v>
      </c>
    </row>
    <row r="192" spans="1:24" ht="18" customHeight="1">
      <c r="A192" s="434">
        <v>188</v>
      </c>
      <c r="B192" s="435">
        <v>714000000024</v>
      </c>
      <c r="C192" s="428" t="s">
        <v>426</v>
      </c>
      <c r="D192" s="436">
        <v>110</v>
      </c>
      <c r="E192" s="217">
        <v>1.459090909090909</v>
      </c>
      <c r="F192" s="217">
        <v>1.459090909090909</v>
      </c>
      <c r="G192" s="217">
        <v>1.459090909090909</v>
      </c>
      <c r="H192" s="217">
        <v>1.7336363636363636</v>
      </c>
      <c r="I192" s="217">
        <v>1.8827272727272726</v>
      </c>
      <c r="J192" s="217">
        <v>1.8827272727272726</v>
      </c>
      <c r="K192" s="217">
        <v>1.5590909090909091</v>
      </c>
      <c r="L192" s="217">
        <v>1.6918181818181817</v>
      </c>
      <c r="M192" s="217">
        <v>1.7609090909090908</v>
      </c>
      <c r="N192" s="217">
        <v>1.7268181818181818</v>
      </c>
      <c r="O192" s="217">
        <v>1.4550000000000001</v>
      </c>
      <c r="P192" s="217">
        <v>1.3113636363636363</v>
      </c>
      <c r="Q192" s="437">
        <f t="shared" si="4"/>
        <v>1.6151136363636365</v>
      </c>
      <c r="R192" s="217">
        <v>1.3790909090909089</v>
      </c>
      <c r="S192" s="217">
        <v>1.3009090909090908</v>
      </c>
      <c r="T192" s="217">
        <v>1.3790909090909089</v>
      </c>
      <c r="U192" s="217">
        <v>1.5490909090909091</v>
      </c>
      <c r="V192" s="217">
        <v>0.97818181818181815</v>
      </c>
      <c r="W192" s="217">
        <v>1.1954545454545455</v>
      </c>
      <c r="X192" s="438">
        <f t="shared" si="5"/>
        <v>1.2969696969696969</v>
      </c>
    </row>
    <row r="193" spans="1:24" ht="18" customHeight="1">
      <c r="A193" s="434">
        <v>189</v>
      </c>
      <c r="B193" s="435">
        <v>713000000012</v>
      </c>
      <c r="C193" s="428" t="s">
        <v>413</v>
      </c>
      <c r="D193" s="436">
        <v>311</v>
      </c>
      <c r="E193" s="217">
        <v>0.94147909967845667</v>
      </c>
      <c r="F193" s="217">
        <v>0.92315112540192934</v>
      </c>
      <c r="G193" s="217">
        <v>0.89581993569131835</v>
      </c>
      <c r="H193" s="217">
        <v>0.86012861736334401</v>
      </c>
      <c r="I193" s="217">
        <v>0.85305466237942129</v>
      </c>
      <c r="J193" s="217">
        <v>0.88874598070739541</v>
      </c>
      <c r="K193" s="217">
        <v>0.92379421221864955</v>
      </c>
      <c r="L193" s="217">
        <v>0.89163987138263667</v>
      </c>
      <c r="M193" s="217">
        <v>0.87170418006430872</v>
      </c>
      <c r="N193" s="217">
        <v>0.9273311897106109</v>
      </c>
      <c r="O193" s="217">
        <v>0.97781350482315121</v>
      </c>
      <c r="P193" s="217">
        <v>0.92926045016077174</v>
      </c>
      <c r="Q193" s="437">
        <f t="shared" si="4"/>
        <v>0.90699356913183282</v>
      </c>
      <c r="R193" s="217">
        <v>0.89453376205787782</v>
      </c>
      <c r="S193" s="217">
        <v>0.97781350482315121</v>
      </c>
      <c r="T193" s="217">
        <v>0.97781350482315121</v>
      </c>
      <c r="U193" s="217">
        <v>0.89453376205787782</v>
      </c>
      <c r="V193" s="217">
        <v>0.8</v>
      </c>
      <c r="W193" s="217">
        <v>0.8</v>
      </c>
      <c r="X193" s="438">
        <f t="shared" si="5"/>
        <v>0.89078242229367632</v>
      </c>
    </row>
    <row r="194" spans="1:24" ht="18" customHeight="1">
      <c r="A194" s="434">
        <v>190</v>
      </c>
      <c r="B194" s="435">
        <v>214000000006</v>
      </c>
      <c r="C194" s="428" t="s">
        <v>236</v>
      </c>
      <c r="D194" s="436">
        <v>167</v>
      </c>
      <c r="E194" s="217">
        <v>0.79999999999999993</v>
      </c>
      <c r="F194" s="217">
        <v>0.89820359281437123</v>
      </c>
      <c r="G194" s="217">
        <v>0.96790419161676644</v>
      </c>
      <c r="H194" s="217">
        <v>0.89820359281437123</v>
      </c>
      <c r="I194" s="217">
        <v>0.91688622754491023</v>
      </c>
      <c r="J194" s="217">
        <v>1.0368862275449102</v>
      </c>
      <c r="K194" s="217">
        <v>0.99952095808383223</v>
      </c>
      <c r="L194" s="217">
        <v>1.0138922155688623</v>
      </c>
      <c r="M194" s="217">
        <v>1.054131736526946</v>
      </c>
      <c r="N194" s="217">
        <v>1.0390419161676647</v>
      </c>
      <c r="O194" s="217">
        <v>1.0548502994011977</v>
      </c>
      <c r="P194" s="217">
        <v>1.062754491017964</v>
      </c>
      <c r="Q194" s="437">
        <f t="shared" si="4"/>
        <v>0.97852295409181644</v>
      </c>
      <c r="R194" s="217">
        <v>1.0376047904191616</v>
      </c>
      <c r="S194" s="217">
        <v>1.0756886227544908</v>
      </c>
      <c r="T194" s="217">
        <v>1.0505389221556887</v>
      </c>
      <c r="U194" s="217">
        <v>1.0023952095808384</v>
      </c>
      <c r="V194" s="217">
        <v>0.98443113772455093</v>
      </c>
      <c r="W194" s="217">
        <v>1.0239520958083832</v>
      </c>
      <c r="X194" s="438">
        <f t="shared" si="5"/>
        <v>1.0291017964071856</v>
      </c>
    </row>
    <row r="195" spans="1:24" ht="18" customHeight="1">
      <c r="A195" s="434">
        <v>191</v>
      </c>
      <c r="B195" s="435">
        <v>211000000057</v>
      </c>
      <c r="C195" s="428" t="s">
        <v>931</v>
      </c>
      <c r="D195" s="436">
        <v>233</v>
      </c>
      <c r="E195" s="217">
        <v>0</v>
      </c>
      <c r="F195" s="217">
        <v>0</v>
      </c>
      <c r="G195" s="217">
        <v>0</v>
      </c>
      <c r="H195" s="217">
        <v>0</v>
      </c>
      <c r="I195" s="217">
        <v>0</v>
      </c>
      <c r="J195" s="217">
        <v>0</v>
      </c>
      <c r="K195" s="217">
        <v>0</v>
      </c>
      <c r="L195" s="217">
        <v>0</v>
      </c>
      <c r="M195" s="217">
        <v>0</v>
      </c>
      <c r="N195" s="217">
        <v>0</v>
      </c>
      <c r="O195" s="217">
        <v>0</v>
      </c>
      <c r="P195" s="217">
        <v>0</v>
      </c>
      <c r="Q195" s="437">
        <f t="shared" si="4"/>
        <v>0</v>
      </c>
      <c r="R195" s="217">
        <v>0</v>
      </c>
      <c r="S195" s="217">
        <v>0</v>
      </c>
      <c r="T195" s="217">
        <v>0</v>
      </c>
      <c r="U195" s="217">
        <v>0</v>
      </c>
      <c r="V195" s="217">
        <v>0</v>
      </c>
      <c r="W195" s="217">
        <v>1</v>
      </c>
      <c r="X195" s="438">
        <f t="shared" si="5"/>
        <v>0.16666666666666666</v>
      </c>
    </row>
    <row r="196" spans="1:24" ht="18" customHeight="1">
      <c r="A196" s="434">
        <v>192</v>
      </c>
      <c r="B196" s="435">
        <v>714000000047</v>
      </c>
      <c r="C196" s="428" t="s">
        <v>932</v>
      </c>
      <c r="D196" s="436">
        <v>134</v>
      </c>
      <c r="E196" s="217">
        <v>0</v>
      </c>
      <c r="F196" s="217">
        <v>0</v>
      </c>
      <c r="G196" s="217">
        <v>0</v>
      </c>
      <c r="H196" s="217">
        <v>0</v>
      </c>
      <c r="I196" s="217">
        <v>0</v>
      </c>
      <c r="J196" s="217">
        <v>0</v>
      </c>
      <c r="K196" s="217">
        <v>0</v>
      </c>
      <c r="L196" s="217">
        <v>0</v>
      </c>
      <c r="M196" s="217">
        <v>0</v>
      </c>
      <c r="N196" s="217">
        <v>1.1223880597014926</v>
      </c>
      <c r="O196" s="217">
        <v>1.2895522388059701</v>
      </c>
      <c r="P196" s="217">
        <v>1.2656716417910447</v>
      </c>
      <c r="Q196" s="437">
        <f t="shared" si="4"/>
        <v>0.30646766169154227</v>
      </c>
      <c r="R196" s="217">
        <v>1.164179104477612</v>
      </c>
      <c r="S196" s="217">
        <v>1.2149253731343284</v>
      </c>
      <c r="T196" s="217">
        <v>1.1701492537313434</v>
      </c>
      <c r="U196" s="217">
        <v>1.1791044776119404</v>
      </c>
      <c r="V196" s="217">
        <v>1.0238805970149254</v>
      </c>
      <c r="W196" s="217">
        <v>1.182089552238806</v>
      </c>
      <c r="X196" s="438">
        <f t="shared" si="5"/>
        <v>1.155721393034826</v>
      </c>
    </row>
    <row r="197" spans="1:24" ht="18" customHeight="1">
      <c r="A197" s="434">
        <v>193</v>
      </c>
      <c r="B197" s="435">
        <v>343000000058</v>
      </c>
      <c r="C197" s="428" t="s">
        <v>359</v>
      </c>
      <c r="D197" s="436">
        <v>160</v>
      </c>
      <c r="E197" s="217">
        <v>1.40625</v>
      </c>
      <c r="F197" s="217">
        <v>1.425</v>
      </c>
      <c r="G197" s="217">
        <v>1.125</v>
      </c>
      <c r="H197" s="217">
        <v>1.0899375</v>
      </c>
      <c r="I197" s="217">
        <v>1.70625</v>
      </c>
      <c r="J197" s="217">
        <v>1.6312500000000001</v>
      </c>
      <c r="K197" s="217">
        <v>1.6875</v>
      </c>
      <c r="L197" s="217">
        <v>1.8374999999999999</v>
      </c>
      <c r="M197" s="217">
        <v>1.48125</v>
      </c>
      <c r="N197" s="217">
        <v>0.8</v>
      </c>
      <c r="O197" s="217">
        <v>0.95625000000000004</v>
      </c>
      <c r="P197" s="217">
        <v>1.3387499999999999</v>
      </c>
      <c r="Q197" s="437">
        <f t="shared" si="4"/>
        <v>1.3737447916666667</v>
      </c>
      <c r="R197" s="217">
        <v>1.02525</v>
      </c>
      <c r="S197" s="217">
        <v>1.4355</v>
      </c>
      <c r="T197" s="217">
        <v>1.425</v>
      </c>
      <c r="U197" s="217">
        <v>0.8</v>
      </c>
      <c r="V197" s="217">
        <v>0.8</v>
      </c>
      <c r="W197" s="217">
        <v>0.8</v>
      </c>
      <c r="X197" s="438">
        <f t="shared" si="5"/>
        <v>1.0476249999999998</v>
      </c>
    </row>
    <row r="198" spans="1:24" ht="18" customHeight="1">
      <c r="A198" s="434">
        <v>194</v>
      </c>
      <c r="B198" s="435">
        <v>342000000041</v>
      </c>
      <c r="C198" s="428" t="s">
        <v>630</v>
      </c>
      <c r="D198" s="436">
        <v>133</v>
      </c>
      <c r="E198" s="217">
        <v>1</v>
      </c>
      <c r="F198" s="217">
        <v>1</v>
      </c>
      <c r="G198" s="217">
        <v>1</v>
      </c>
      <c r="H198" s="217">
        <v>1</v>
      </c>
      <c r="I198" s="217">
        <v>1</v>
      </c>
      <c r="J198" s="217">
        <v>1</v>
      </c>
      <c r="K198" s="217">
        <v>1</v>
      </c>
      <c r="L198" s="217">
        <v>1</v>
      </c>
      <c r="M198" s="217">
        <v>1</v>
      </c>
      <c r="N198" s="217">
        <v>1</v>
      </c>
      <c r="O198" s="217">
        <v>1</v>
      </c>
      <c r="P198" s="217">
        <v>0.8</v>
      </c>
      <c r="Q198" s="437">
        <f t="shared" ref="Q198:Q261" si="6">AVERAGE(E198:P198)</f>
        <v>0.98333333333333339</v>
      </c>
      <c r="R198" s="217">
        <v>0.8</v>
      </c>
      <c r="S198" s="217">
        <v>0.8</v>
      </c>
      <c r="T198" s="217">
        <v>0.8</v>
      </c>
      <c r="U198" s="217">
        <v>0.8</v>
      </c>
      <c r="V198" s="217">
        <v>0.8</v>
      </c>
      <c r="W198" s="217">
        <v>0.8</v>
      </c>
      <c r="X198" s="438">
        <f t="shared" ref="X198:X261" si="7">AVERAGE(R198:W198)</f>
        <v>0.79999999999999993</v>
      </c>
    </row>
    <row r="199" spans="1:24" ht="18" customHeight="1">
      <c r="A199" s="434">
        <v>195</v>
      </c>
      <c r="B199" s="435">
        <v>312000000019</v>
      </c>
      <c r="C199" s="428" t="s">
        <v>782</v>
      </c>
      <c r="D199" s="436">
        <v>250</v>
      </c>
      <c r="E199" s="217">
        <v>0.73199999999999998</v>
      </c>
      <c r="F199" s="217">
        <v>0.72</v>
      </c>
      <c r="G199" s="217">
        <v>0.8</v>
      </c>
      <c r="H199" s="217">
        <v>0.8</v>
      </c>
      <c r="I199" s="217">
        <v>0.8</v>
      </c>
      <c r="J199" s="217">
        <v>0.8</v>
      </c>
      <c r="K199" s="217">
        <v>0.8</v>
      </c>
      <c r="L199" s="217">
        <v>0.8</v>
      </c>
      <c r="M199" s="217">
        <v>0.8</v>
      </c>
      <c r="N199" s="217">
        <v>0.8</v>
      </c>
      <c r="O199" s="217">
        <v>0.8</v>
      </c>
      <c r="P199" s="217">
        <v>0.8</v>
      </c>
      <c r="Q199" s="437">
        <f t="shared" si="6"/>
        <v>0.78766666666666663</v>
      </c>
      <c r="R199" s="217">
        <v>0.8</v>
      </c>
      <c r="S199" s="217">
        <v>1.0857600000000001</v>
      </c>
      <c r="T199" s="217">
        <v>0.8</v>
      </c>
      <c r="U199" s="217">
        <v>0.81072</v>
      </c>
      <c r="V199" s="217">
        <v>0.82655999999999996</v>
      </c>
      <c r="W199" s="217">
        <v>0.98063999999999996</v>
      </c>
      <c r="X199" s="438">
        <f t="shared" si="7"/>
        <v>0.88394666666666666</v>
      </c>
    </row>
    <row r="200" spans="1:24" ht="18" customHeight="1">
      <c r="A200" s="434">
        <v>196</v>
      </c>
      <c r="B200" s="435">
        <v>343000000086</v>
      </c>
      <c r="C200" s="428" t="s">
        <v>837</v>
      </c>
      <c r="D200" s="436">
        <v>400</v>
      </c>
      <c r="E200" s="217">
        <v>0</v>
      </c>
      <c r="F200" s="217">
        <v>0</v>
      </c>
      <c r="G200" s="217">
        <v>0</v>
      </c>
      <c r="H200" s="217">
        <v>0</v>
      </c>
      <c r="I200" s="217">
        <v>0</v>
      </c>
      <c r="J200" s="217">
        <v>0.52800000000000002</v>
      </c>
      <c r="K200" s="217">
        <v>0.9</v>
      </c>
      <c r="L200" s="217">
        <v>0.9</v>
      </c>
      <c r="M200" s="217">
        <v>0.8</v>
      </c>
      <c r="N200" s="217">
        <v>0.8</v>
      </c>
      <c r="O200" s="217">
        <v>0.8</v>
      </c>
      <c r="P200" s="217">
        <v>0.8</v>
      </c>
      <c r="Q200" s="437">
        <f t="shared" si="6"/>
        <v>0.46066666666666661</v>
      </c>
      <c r="R200" s="217">
        <v>0.8</v>
      </c>
      <c r="S200" s="217">
        <v>0.8</v>
      </c>
      <c r="T200" s="217">
        <v>0.8</v>
      </c>
      <c r="U200" s="217">
        <v>0.8</v>
      </c>
      <c r="V200" s="217">
        <v>0.8</v>
      </c>
      <c r="W200" s="217">
        <v>0.8</v>
      </c>
      <c r="X200" s="438">
        <f t="shared" si="7"/>
        <v>0.79999999999999993</v>
      </c>
    </row>
    <row r="201" spans="1:24" ht="18" customHeight="1">
      <c r="A201" s="434">
        <v>197</v>
      </c>
      <c r="B201" s="435">
        <v>714000000048</v>
      </c>
      <c r="C201" s="428" t="s">
        <v>855</v>
      </c>
      <c r="D201" s="436">
        <v>250</v>
      </c>
      <c r="E201" s="217">
        <v>0</v>
      </c>
      <c r="F201" s="217">
        <v>0</v>
      </c>
      <c r="G201" s="217">
        <v>0</v>
      </c>
      <c r="H201" s="217">
        <v>0</v>
      </c>
      <c r="I201" s="217">
        <v>0</v>
      </c>
      <c r="J201" s="217">
        <v>0</v>
      </c>
      <c r="K201" s="217">
        <v>0</v>
      </c>
      <c r="L201" s="217">
        <v>0</v>
      </c>
      <c r="M201" s="217">
        <v>0</v>
      </c>
      <c r="N201" s="217">
        <v>0</v>
      </c>
      <c r="O201" s="217">
        <v>0</v>
      </c>
      <c r="P201" s="217">
        <v>0</v>
      </c>
      <c r="Q201" s="437">
        <f t="shared" si="6"/>
        <v>0</v>
      </c>
      <c r="R201" s="217">
        <v>0.8</v>
      </c>
      <c r="S201" s="217">
        <v>0.93264000000000002</v>
      </c>
      <c r="T201" s="217">
        <v>0.96048</v>
      </c>
      <c r="U201" s="217">
        <v>0.8</v>
      </c>
      <c r="V201" s="217">
        <v>0.84720000000000006</v>
      </c>
      <c r="W201" s="217">
        <v>0.8</v>
      </c>
      <c r="X201" s="438">
        <f t="shared" si="7"/>
        <v>0.85672000000000004</v>
      </c>
    </row>
    <row r="202" spans="1:24" ht="18" customHeight="1">
      <c r="A202" s="434">
        <v>198</v>
      </c>
      <c r="B202" s="435">
        <v>312000000008</v>
      </c>
      <c r="C202" s="428" t="s">
        <v>275</v>
      </c>
      <c r="D202" s="436">
        <v>121</v>
      </c>
      <c r="E202" s="217">
        <v>0.19008264462809918</v>
      </c>
      <c r="F202" s="217">
        <v>0.81818181818181823</v>
      </c>
      <c r="G202" s="217">
        <v>0.85123966942148765</v>
      </c>
      <c r="H202" s="217">
        <v>0.98347107438016534</v>
      </c>
      <c r="I202" s="217">
        <v>0.79999999999999993</v>
      </c>
      <c r="J202" s="217">
        <v>0.96694214876033058</v>
      </c>
      <c r="K202" s="217">
        <v>0.93388429752066116</v>
      </c>
      <c r="L202" s="217">
        <v>0.88429752066115708</v>
      </c>
      <c r="M202" s="217">
        <v>0.90909090909090906</v>
      </c>
      <c r="N202" s="217">
        <v>0.84297520661157022</v>
      </c>
      <c r="O202" s="217">
        <v>0.94214876033057848</v>
      </c>
      <c r="P202" s="217">
        <v>0.88793388429752063</v>
      </c>
      <c r="Q202" s="437">
        <f t="shared" si="6"/>
        <v>0.83418732782369143</v>
      </c>
      <c r="R202" s="217">
        <v>0.91041322314049589</v>
      </c>
      <c r="S202" s="217">
        <v>0.84495867768595034</v>
      </c>
      <c r="T202" s="217">
        <v>0.83173553719008264</v>
      </c>
      <c r="U202" s="217">
        <v>0.8859504132231405</v>
      </c>
      <c r="V202" s="217">
        <v>1.8446280991735535</v>
      </c>
      <c r="W202" s="217">
        <v>0.80793388429752067</v>
      </c>
      <c r="X202" s="438">
        <f t="shared" si="7"/>
        <v>1.0209366391184573</v>
      </c>
    </row>
    <row r="203" spans="1:24" ht="18" customHeight="1">
      <c r="A203" s="434">
        <v>199</v>
      </c>
      <c r="B203" s="435">
        <v>293000000006</v>
      </c>
      <c r="C203" s="428" t="s">
        <v>238</v>
      </c>
      <c r="D203" s="436">
        <v>156</v>
      </c>
      <c r="E203" s="217">
        <v>1.2606060606060607</v>
      </c>
      <c r="F203" s="217">
        <v>1.1757575757575758</v>
      </c>
      <c r="G203" s="217">
        <v>1.0192307692307692</v>
      </c>
      <c r="H203" s="217">
        <v>0.9012820512820513</v>
      </c>
      <c r="I203" s="217">
        <v>0.95512820512820518</v>
      </c>
      <c r="J203" s="217">
        <v>1.0576923076923077</v>
      </c>
      <c r="K203" s="217">
        <v>1.1333333333333333</v>
      </c>
      <c r="L203" s="217">
        <v>0.79999999999999993</v>
      </c>
      <c r="M203" s="217">
        <v>0.79999999999999993</v>
      </c>
      <c r="N203" s="217">
        <v>0.85641025641025637</v>
      </c>
      <c r="O203" s="217">
        <v>0.82051282051282048</v>
      </c>
      <c r="P203" s="217">
        <v>0.79999999999999993</v>
      </c>
      <c r="Q203" s="437">
        <f t="shared" si="6"/>
        <v>0.96499611499611537</v>
      </c>
      <c r="R203" s="217">
        <v>0.79999999999999993</v>
      </c>
      <c r="S203" s="217">
        <v>0.83653846153846156</v>
      </c>
      <c r="T203" s="217">
        <v>0.79999999999999993</v>
      </c>
      <c r="U203" s="217">
        <v>0.79999999999999993</v>
      </c>
      <c r="V203" s="217">
        <v>0.87705128205128202</v>
      </c>
      <c r="W203" s="217">
        <v>0.8601282051282052</v>
      </c>
      <c r="X203" s="438">
        <f t="shared" si="7"/>
        <v>0.82895299145299139</v>
      </c>
    </row>
    <row r="204" spans="1:24" ht="18" customHeight="1">
      <c r="A204" s="434">
        <v>200</v>
      </c>
      <c r="B204" s="435">
        <v>311000000061</v>
      </c>
      <c r="C204" s="428" t="s">
        <v>687</v>
      </c>
      <c r="D204" s="436">
        <v>222</v>
      </c>
      <c r="E204" s="217">
        <v>4.0540540540540543E-2</v>
      </c>
      <c r="F204" s="217">
        <v>5.4054054054054057E-2</v>
      </c>
      <c r="G204" s="217">
        <v>0.79999999999999993</v>
      </c>
      <c r="H204" s="217">
        <v>0.79999999999999993</v>
      </c>
      <c r="I204" s="217">
        <v>0.79999999999999993</v>
      </c>
      <c r="J204" s="217">
        <v>0.79999999999999993</v>
      </c>
      <c r="K204" s="217">
        <v>0.79999999999999993</v>
      </c>
      <c r="L204" s="217">
        <v>0.79999999999999993</v>
      </c>
      <c r="M204" s="217">
        <v>0.79999999999999993</v>
      </c>
      <c r="N204" s="217">
        <v>0.79999999999999993</v>
      </c>
      <c r="O204" s="217">
        <v>0.79999999999999993</v>
      </c>
      <c r="P204" s="217">
        <v>0.79999999999999993</v>
      </c>
      <c r="Q204" s="437">
        <f t="shared" si="6"/>
        <v>0.67454954954954938</v>
      </c>
      <c r="R204" s="217">
        <v>0.79999999999999993</v>
      </c>
      <c r="S204" s="217">
        <v>0.79999999999999993</v>
      </c>
      <c r="T204" s="217">
        <v>0.79999999999999993</v>
      </c>
      <c r="U204" s="217">
        <v>0.79999999999999993</v>
      </c>
      <c r="V204" s="217">
        <v>0.79999999999999993</v>
      </c>
      <c r="W204" s="217">
        <v>0.79999999999999993</v>
      </c>
      <c r="X204" s="438">
        <f t="shared" si="7"/>
        <v>0.79999999999999993</v>
      </c>
    </row>
    <row r="205" spans="1:24" ht="18" customHeight="1">
      <c r="A205" s="434">
        <v>201</v>
      </c>
      <c r="B205" s="435">
        <v>291000000003</v>
      </c>
      <c r="C205" s="428" t="s">
        <v>224</v>
      </c>
      <c r="D205" s="436">
        <v>209</v>
      </c>
      <c r="E205" s="217">
        <v>0.73733333333333329</v>
      </c>
      <c r="F205" s="217">
        <v>0.9569377990430622</v>
      </c>
      <c r="G205" s="217">
        <v>0.90622009569377993</v>
      </c>
      <c r="H205" s="217">
        <v>0.91866028708133973</v>
      </c>
      <c r="I205" s="217">
        <v>0.9588516746411484</v>
      </c>
      <c r="J205" s="217">
        <v>1.000956937799043</v>
      </c>
      <c r="K205" s="217">
        <v>0.79999999999999993</v>
      </c>
      <c r="L205" s="217">
        <v>0.86315789473684212</v>
      </c>
      <c r="M205" s="217">
        <v>0.99425837320574173</v>
      </c>
      <c r="N205" s="217">
        <v>0.98468899521531106</v>
      </c>
      <c r="O205" s="217">
        <v>0.97224880382775114</v>
      </c>
      <c r="P205" s="217">
        <v>0.91990430622009567</v>
      </c>
      <c r="Q205" s="437">
        <f t="shared" si="6"/>
        <v>0.91776820839978734</v>
      </c>
      <c r="R205" s="217">
        <v>0.88545454545454549</v>
      </c>
      <c r="S205" s="217">
        <v>0.9390430622009569</v>
      </c>
      <c r="T205" s="217">
        <v>0.88124401913875605</v>
      </c>
      <c r="U205" s="217">
        <v>0.83760765550239236</v>
      </c>
      <c r="V205" s="217">
        <v>0.79999999999999993</v>
      </c>
      <c r="W205" s="217">
        <v>0.86239234449760771</v>
      </c>
      <c r="X205" s="438">
        <f t="shared" si="7"/>
        <v>0.86762360446570985</v>
      </c>
    </row>
    <row r="206" spans="1:24" ht="18" customHeight="1">
      <c r="A206" s="434">
        <v>202</v>
      </c>
      <c r="B206" s="435">
        <v>341000000089</v>
      </c>
      <c r="C206" s="428" t="s">
        <v>693</v>
      </c>
      <c r="D206" s="436">
        <v>167</v>
      </c>
      <c r="E206" s="217">
        <v>0.89997844363009272</v>
      </c>
      <c r="F206" s="217">
        <v>0.89997844363009272</v>
      </c>
      <c r="G206" s="217">
        <v>0.89997844363009272</v>
      </c>
      <c r="H206" s="217">
        <v>0.89997844363009272</v>
      </c>
      <c r="I206" s="217">
        <v>0.89997844363009272</v>
      </c>
      <c r="J206" s="217">
        <v>0.89997844363009272</v>
      </c>
      <c r="K206" s="217">
        <v>0.89997844363009272</v>
      </c>
      <c r="L206" s="217">
        <v>0.89997844363009272</v>
      </c>
      <c r="M206" s="217">
        <v>0.79999999999999993</v>
      </c>
      <c r="N206" s="217">
        <v>0.79999999999999993</v>
      </c>
      <c r="O206" s="217">
        <v>0.79999999999999993</v>
      </c>
      <c r="P206" s="217">
        <v>1</v>
      </c>
      <c r="Q206" s="437">
        <f t="shared" si="6"/>
        <v>0.88331896242006191</v>
      </c>
      <c r="R206" s="217">
        <v>1</v>
      </c>
      <c r="S206" s="217">
        <v>1</v>
      </c>
      <c r="T206" s="217">
        <v>1.1949700598802395</v>
      </c>
      <c r="U206" s="217">
        <v>1</v>
      </c>
      <c r="V206" s="217">
        <v>1</v>
      </c>
      <c r="W206" s="217">
        <v>1</v>
      </c>
      <c r="X206" s="438">
        <f t="shared" si="7"/>
        <v>1.0324950099800398</v>
      </c>
    </row>
    <row r="207" spans="1:24" ht="18" customHeight="1">
      <c r="A207" s="434">
        <v>203</v>
      </c>
      <c r="B207" s="435">
        <v>712000000031</v>
      </c>
      <c r="C207" s="428" t="s">
        <v>933</v>
      </c>
      <c r="D207" s="436">
        <v>356</v>
      </c>
      <c r="E207" s="217">
        <v>0</v>
      </c>
      <c r="F207" s="217">
        <v>0</v>
      </c>
      <c r="G207" s="217">
        <v>0</v>
      </c>
      <c r="H207" s="217">
        <v>0</v>
      </c>
      <c r="I207" s="217">
        <v>0</v>
      </c>
      <c r="J207" s="217">
        <v>0</v>
      </c>
      <c r="K207" s="217">
        <v>0</v>
      </c>
      <c r="L207" s="217">
        <v>0</v>
      </c>
      <c r="M207" s="217">
        <v>0</v>
      </c>
      <c r="N207" s="217">
        <v>0</v>
      </c>
      <c r="O207" s="217">
        <v>1.4857022471910111</v>
      </c>
      <c r="P207" s="217">
        <v>2.1419353932584269</v>
      </c>
      <c r="Q207" s="437">
        <f t="shared" si="6"/>
        <v>0.30230313670411985</v>
      </c>
      <c r="R207" s="217">
        <v>0.8</v>
      </c>
      <c r="S207" s="217">
        <v>0.8</v>
      </c>
      <c r="T207" s="217">
        <v>0.8</v>
      </c>
      <c r="U207" s="217">
        <v>0.8</v>
      </c>
      <c r="V207" s="217">
        <v>0.8</v>
      </c>
      <c r="W207" s="217">
        <v>0.8</v>
      </c>
      <c r="X207" s="438">
        <f t="shared" si="7"/>
        <v>0.79999999999999993</v>
      </c>
    </row>
    <row r="208" spans="1:24" ht="18" customHeight="1">
      <c r="A208" s="434">
        <v>204</v>
      </c>
      <c r="B208" s="435">
        <v>343000000087</v>
      </c>
      <c r="C208" s="428" t="s">
        <v>934</v>
      </c>
      <c r="D208" s="436">
        <v>445</v>
      </c>
      <c r="E208" s="217">
        <v>0</v>
      </c>
      <c r="F208" s="217">
        <v>0</v>
      </c>
      <c r="G208" s="217">
        <v>0</v>
      </c>
      <c r="H208" s="217">
        <v>0</v>
      </c>
      <c r="I208" s="217">
        <v>0</v>
      </c>
      <c r="J208" s="217">
        <v>0</v>
      </c>
      <c r="K208" s="217">
        <v>0</v>
      </c>
      <c r="L208" s="217">
        <v>1.04</v>
      </c>
      <c r="M208" s="217">
        <v>0.8</v>
      </c>
      <c r="N208" s="217">
        <v>0.8</v>
      </c>
      <c r="O208" s="217">
        <v>0.8</v>
      </c>
      <c r="P208" s="217">
        <v>1</v>
      </c>
      <c r="Q208" s="437">
        <f t="shared" si="6"/>
        <v>0.37000000000000005</v>
      </c>
      <c r="R208" s="217">
        <v>1</v>
      </c>
      <c r="S208" s="217">
        <v>1</v>
      </c>
      <c r="T208" s="217">
        <v>1</v>
      </c>
      <c r="U208" s="217">
        <v>1</v>
      </c>
      <c r="V208" s="217">
        <v>1</v>
      </c>
      <c r="W208" s="217">
        <v>1</v>
      </c>
      <c r="X208" s="438">
        <f t="shared" si="7"/>
        <v>1</v>
      </c>
    </row>
    <row r="209" spans="1:24" ht="18" customHeight="1">
      <c r="A209" s="434">
        <v>205</v>
      </c>
      <c r="B209" s="435">
        <v>351000000018</v>
      </c>
      <c r="C209" s="428" t="s">
        <v>236</v>
      </c>
      <c r="D209" s="436">
        <v>853</v>
      </c>
      <c r="E209" s="217">
        <v>0</v>
      </c>
      <c r="F209" s="217">
        <v>0</v>
      </c>
      <c r="G209" s="217">
        <v>0</v>
      </c>
      <c r="H209" s="217">
        <v>0</v>
      </c>
      <c r="I209" s="217">
        <v>0</v>
      </c>
      <c r="J209" s="217">
        <v>0</v>
      </c>
      <c r="K209" s="217">
        <v>0.64515826494724504</v>
      </c>
      <c r="L209" s="217">
        <v>0.79999999999999993</v>
      </c>
      <c r="M209" s="217">
        <v>0.79999999999999993</v>
      </c>
      <c r="N209" s="217">
        <v>0.79999999999999993</v>
      </c>
      <c r="O209" s="217">
        <v>0.79999999999999993</v>
      </c>
      <c r="P209" s="217">
        <v>1</v>
      </c>
      <c r="Q209" s="437">
        <f t="shared" si="6"/>
        <v>0.40376318874560368</v>
      </c>
      <c r="R209" s="217">
        <v>1</v>
      </c>
      <c r="S209" s="217">
        <v>1</v>
      </c>
      <c r="T209" s="217">
        <v>1</v>
      </c>
      <c r="U209" s="217">
        <v>1</v>
      </c>
      <c r="V209" s="217">
        <v>1</v>
      </c>
      <c r="W209" s="217">
        <v>1</v>
      </c>
      <c r="X209" s="438">
        <f t="shared" si="7"/>
        <v>1</v>
      </c>
    </row>
    <row r="210" spans="1:24" ht="18" customHeight="1">
      <c r="A210" s="434">
        <v>206</v>
      </c>
      <c r="B210" s="435">
        <v>711000000041</v>
      </c>
      <c r="C210" s="428" t="s">
        <v>387</v>
      </c>
      <c r="D210" s="436">
        <v>110</v>
      </c>
      <c r="E210" s="217">
        <v>1.1745454545454543</v>
      </c>
      <c r="F210" s="217">
        <v>1.1927272727272726</v>
      </c>
      <c r="G210" s="217">
        <v>1.1636363636363636</v>
      </c>
      <c r="H210" s="217">
        <v>1.2036363636363636</v>
      </c>
      <c r="I210" s="217">
        <v>1.2181818181818183</v>
      </c>
      <c r="J210" s="217">
        <v>0.8</v>
      </c>
      <c r="K210" s="217">
        <v>0.8</v>
      </c>
      <c r="L210" s="217">
        <v>0.8</v>
      </c>
      <c r="M210" s="217">
        <v>1.2</v>
      </c>
      <c r="N210" s="217">
        <v>1.1890909090909092</v>
      </c>
      <c r="O210" s="217">
        <v>1.3636363636363635</v>
      </c>
      <c r="P210" s="217">
        <v>1.1818181818181819</v>
      </c>
      <c r="Q210" s="437">
        <f t="shared" si="6"/>
        <v>1.1072727272727272</v>
      </c>
      <c r="R210" s="217">
        <v>1.1418181818181818</v>
      </c>
      <c r="S210" s="217">
        <v>1.1963636363636363</v>
      </c>
      <c r="T210" s="217">
        <v>1.2436363636363637</v>
      </c>
      <c r="U210" s="217">
        <v>1.2763636363636364</v>
      </c>
      <c r="V210" s="217">
        <v>1.2472727272727271</v>
      </c>
      <c r="W210" s="217">
        <v>1.24</v>
      </c>
      <c r="X210" s="438">
        <f t="shared" si="7"/>
        <v>1.2242424242424241</v>
      </c>
    </row>
    <row r="211" spans="1:24" ht="18" customHeight="1">
      <c r="A211" s="434">
        <v>207</v>
      </c>
      <c r="B211" s="435">
        <v>342000000018</v>
      </c>
      <c r="C211" s="428" t="s">
        <v>322</v>
      </c>
      <c r="D211" s="436">
        <v>139</v>
      </c>
      <c r="E211" s="217">
        <v>0.71223021582733814</v>
      </c>
      <c r="F211" s="217">
        <v>0.50359712230215825</v>
      </c>
      <c r="G211" s="217">
        <v>0.8</v>
      </c>
      <c r="H211" s="217">
        <v>0.8</v>
      </c>
      <c r="I211" s="217">
        <v>0.8</v>
      </c>
      <c r="J211" s="217">
        <v>0.8</v>
      </c>
      <c r="K211" s="217">
        <v>0.8</v>
      </c>
      <c r="L211" s="217">
        <v>0.8</v>
      </c>
      <c r="M211" s="217">
        <v>0.8</v>
      </c>
      <c r="N211" s="217">
        <v>0.83453237410071945</v>
      </c>
      <c r="O211" s="217">
        <v>0.8</v>
      </c>
      <c r="P211" s="217">
        <v>0.8</v>
      </c>
      <c r="Q211" s="437">
        <f t="shared" si="6"/>
        <v>0.77086330935251801</v>
      </c>
      <c r="R211" s="217">
        <v>0.90647482014388492</v>
      </c>
      <c r="S211" s="217">
        <v>0.8</v>
      </c>
      <c r="T211" s="217">
        <v>0.8</v>
      </c>
      <c r="U211" s="217">
        <v>0.8</v>
      </c>
      <c r="V211" s="217">
        <v>0.8</v>
      </c>
      <c r="W211" s="217">
        <v>1.1194244604316546</v>
      </c>
      <c r="X211" s="438">
        <f t="shared" si="7"/>
        <v>0.87098321342925666</v>
      </c>
    </row>
    <row r="212" spans="1:24" ht="18" customHeight="1">
      <c r="A212" s="434">
        <v>208</v>
      </c>
      <c r="B212" s="435">
        <v>341000000031</v>
      </c>
      <c r="C212" s="428" t="s">
        <v>293</v>
      </c>
      <c r="D212" s="436">
        <v>500</v>
      </c>
      <c r="E212" s="217">
        <v>1</v>
      </c>
      <c r="F212" s="217">
        <v>1</v>
      </c>
      <c r="G212" s="217">
        <v>1</v>
      </c>
      <c r="H212" s="217">
        <v>1</v>
      </c>
      <c r="I212" s="217">
        <v>1</v>
      </c>
      <c r="J212" s="217">
        <v>1</v>
      </c>
      <c r="K212" s="217">
        <v>1</v>
      </c>
      <c r="L212" s="217">
        <v>1</v>
      </c>
      <c r="M212" s="217">
        <v>1</v>
      </c>
      <c r="N212" s="217">
        <v>1</v>
      </c>
      <c r="O212" s="217">
        <v>1</v>
      </c>
      <c r="P212" s="217">
        <v>0.8</v>
      </c>
      <c r="Q212" s="437">
        <f t="shared" si="6"/>
        <v>0.98333333333333339</v>
      </c>
      <c r="R212" s="217">
        <v>0.8</v>
      </c>
      <c r="S212" s="217">
        <v>0.8</v>
      </c>
      <c r="T212" s="217">
        <v>0.8</v>
      </c>
      <c r="U212" s="217">
        <v>0.8</v>
      </c>
      <c r="V212" s="217">
        <v>0.8</v>
      </c>
      <c r="W212" s="217">
        <v>0.8</v>
      </c>
      <c r="X212" s="438">
        <f t="shared" si="7"/>
        <v>0.79999999999999993</v>
      </c>
    </row>
    <row r="213" spans="1:24" ht="18" customHeight="1">
      <c r="A213" s="434">
        <v>209</v>
      </c>
      <c r="B213" s="435">
        <v>713000000004</v>
      </c>
      <c r="C213" s="428" t="s">
        <v>406</v>
      </c>
      <c r="D213" s="436">
        <v>120</v>
      </c>
      <c r="E213" s="217">
        <v>1.1499999999999999</v>
      </c>
      <c r="F213" s="217">
        <v>1.0833333333333333</v>
      </c>
      <c r="G213" s="217">
        <v>1</v>
      </c>
      <c r="H213" s="217">
        <v>0.9933333333333334</v>
      </c>
      <c r="I213" s="217">
        <v>1.0366666666666666</v>
      </c>
      <c r="J213" s="217">
        <v>1.04</v>
      </c>
      <c r="K213" s="217">
        <v>0.99666666666666659</v>
      </c>
      <c r="L213" s="217">
        <v>0.9</v>
      </c>
      <c r="M213" s="217">
        <v>1.0166666666666666</v>
      </c>
      <c r="N213" s="217">
        <v>1.0866666666666667</v>
      </c>
      <c r="O213" s="217">
        <v>1.0533333333333335</v>
      </c>
      <c r="P213" s="217">
        <v>1.0633333333333332</v>
      </c>
      <c r="Q213" s="437">
        <f t="shared" si="6"/>
        <v>1.0349999999999999</v>
      </c>
      <c r="R213" s="217">
        <v>1.1066666666666667</v>
      </c>
      <c r="S213" s="217">
        <v>1.0799999999999998</v>
      </c>
      <c r="T213" s="217">
        <v>1.0366666666666666</v>
      </c>
      <c r="U213" s="217">
        <v>1.0433333333333334</v>
      </c>
      <c r="V213" s="217">
        <v>0.99</v>
      </c>
      <c r="W213" s="217">
        <v>1.02</v>
      </c>
      <c r="X213" s="438">
        <f t="shared" si="7"/>
        <v>1.0461111111111112</v>
      </c>
    </row>
    <row r="214" spans="1:24" ht="18" customHeight="1">
      <c r="A214" s="434">
        <v>210</v>
      </c>
      <c r="B214" s="435">
        <v>211000000024</v>
      </c>
      <c r="C214" s="428" t="s">
        <v>677</v>
      </c>
      <c r="D214" s="436">
        <v>500</v>
      </c>
      <c r="E214" s="217">
        <v>0.09</v>
      </c>
      <c r="F214" s="217">
        <v>7.8E-2</v>
      </c>
      <c r="G214" s="217">
        <v>0.8</v>
      </c>
      <c r="H214" s="217">
        <v>0.8</v>
      </c>
      <c r="I214" s="217">
        <v>0.8</v>
      </c>
      <c r="J214" s="217">
        <v>0.8</v>
      </c>
      <c r="K214" s="217">
        <v>0.8</v>
      </c>
      <c r="L214" s="217">
        <v>0.8</v>
      </c>
      <c r="M214" s="217">
        <v>0.8</v>
      </c>
      <c r="N214" s="217">
        <v>0.8</v>
      </c>
      <c r="O214" s="217">
        <v>0.8</v>
      </c>
      <c r="P214" s="217">
        <v>0.8</v>
      </c>
      <c r="Q214" s="437">
        <f t="shared" si="6"/>
        <v>0.68066666666666664</v>
      </c>
      <c r="R214" s="217">
        <v>0.8</v>
      </c>
      <c r="S214" s="217">
        <v>0.8</v>
      </c>
      <c r="T214" s="217">
        <v>0.8</v>
      </c>
      <c r="U214" s="217">
        <v>0.8</v>
      </c>
      <c r="V214" s="217">
        <v>0.8</v>
      </c>
      <c r="W214" s="217">
        <v>0.8</v>
      </c>
      <c r="X214" s="438">
        <f t="shared" si="7"/>
        <v>0.79999999999999993</v>
      </c>
    </row>
    <row r="215" spans="1:24" ht="18" customHeight="1">
      <c r="A215" s="434">
        <v>211</v>
      </c>
      <c r="B215" s="435">
        <v>343000000073</v>
      </c>
      <c r="C215" s="428" t="s">
        <v>740</v>
      </c>
      <c r="D215" s="436">
        <v>160</v>
      </c>
      <c r="E215" s="217">
        <v>3.3750000000000002E-2</v>
      </c>
      <c r="F215" s="217">
        <v>0.54625000000000001</v>
      </c>
      <c r="G215" s="217">
        <v>0.8</v>
      </c>
      <c r="H215" s="217">
        <v>0.8</v>
      </c>
      <c r="I215" s="217">
        <v>0.8</v>
      </c>
      <c r="J215" s="217">
        <v>0.8</v>
      </c>
      <c r="K215" s="217">
        <v>0.8</v>
      </c>
      <c r="L215" s="217">
        <v>0.8</v>
      </c>
      <c r="M215" s="217">
        <v>0.8</v>
      </c>
      <c r="N215" s="217">
        <v>0.8</v>
      </c>
      <c r="O215" s="217">
        <v>0.8</v>
      </c>
      <c r="P215" s="217">
        <v>1</v>
      </c>
      <c r="Q215" s="437">
        <f t="shared" si="6"/>
        <v>0.73166666666666658</v>
      </c>
      <c r="R215" s="217">
        <v>1</v>
      </c>
      <c r="S215" s="217">
        <v>1</v>
      </c>
      <c r="T215" s="217">
        <v>1</v>
      </c>
      <c r="U215" s="217">
        <v>1</v>
      </c>
      <c r="V215" s="217">
        <v>1</v>
      </c>
      <c r="W215" s="217">
        <v>1</v>
      </c>
      <c r="X215" s="438">
        <f t="shared" si="7"/>
        <v>1</v>
      </c>
    </row>
    <row r="216" spans="1:24" ht="18" customHeight="1">
      <c r="A216" s="434">
        <v>212</v>
      </c>
      <c r="B216" s="435">
        <v>214000000003</v>
      </c>
      <c r="C216" s="428" t="s">
        <v>714</v>
      </c>
      <c r="D216" s="436">
        <v>138</v>
      </c>
      <c r="E216" s="217">
        <v>0.52173913043478259</v>
      </c>
      <c r="F216" s="217">
        <v>1.0579710144927537</v>
      </c>
      <c r="G216" s="217">
        <v>0.84463768115942028</v>
      </c>
      <c r="H216" s="217">
        <v>0.8</v>
      </c>
      <c r="I216" s="217">
        <v>0.8</v>
      </c>
      <c r="J216" s="217">
        <v>0.8</v>
      </c>
      <c r="K216" s="217">
        <v>0.8</v>
      </c>
      <c r="L216" s="217">
        <v>0.8</v>
      </c>
      <c r="M216" s="217">
        <v>0.8</v>
      </c>
      <c r="N216" s="217">
        <v>0.8</v>
      </c>
      <c r="O216" s="217">
        <v>0.8</v>
      </c>
      <c r="P216" s="217">
        <v>0.8</v>
      </c>
      <c r="Q216" s="437">
        <f t="shared" si="6"/>
        <v>0.80202898550724644</v>
      </c>
      <c r="R216" s="217">
        <v>0.8</v>
      </c>
      <c r="S216" s="217">
        <v>0.8</v>
      </c>
      <c r="T216" s="217">
        <v>0.8</v>
      </c>
      <c r="U216" s="217">
        <v>0.8</v>
      </c>
      <c r="V216" s="217">
        <v>0.8</v>
      </c>
      <c r="W216" s="217">
        <v>0.8</v>
      </c>
      <c r="X216" s="438">
        <f t="shared" si="7"/>
        <v>0.79999999999999993</v>
      </c>
    </row>
    <row r="217" spans="1:24" ht="18" customHeight="1">
      <c r="A217" s="434">
        <v>213</v>
      </c>
      <c r="B217" s="435">
        <v>712000000019</v>
      </c>
      <c r="C217" s="428" t="s">
        <v>403</v>
      </c>
      <c r="D217" s="436">
        <v>167</v>
      </c>
      <c r="E217" s="217">
        <v>0.50538922155688626</v>
      </c>
      <c r="F217" s="217">
        <v>0.49580838323353293</v>
      </c>
      <c r="G217" s="217">
        <v>0.79999999999999993</v>
      </c>
      <c r="H217" s="217">
        <v>0.79999999999999993</v>
      </c>
      <c r="I217" s="217">
        <v>0.79999999999999993</v>
      </c>
      <c r="J217" s="217">
        <v>0.79999999999999993</v>
      </c>
      <c r="K217" s="217">
        <v>0.79999999999999993</v>
      </c>
      <c r="L217" s="217">
        <v>0.79999999999999993</v>
      </c>
      <c r="M217" s="217">
        <v>0.79999999999999993</v>
      </c>
      <c r="N217" s="217">
        <v>0.79999999999999993</v>
      </c>
      <c r="O217" s="217">
        <v>0.79999999999999993</v>
      </c>
      <c r="P217" s="217">
        <v>0.79999999999999993</v>
      </c>
      <c r="Q217" s="437">
        <f t="shared" si="6"/>
        <v>0.75009980039920165</v>
      </c>
      <c r="R217" s="217">
        <v>0.79999999999999993</v>
      </c>
      <c r="S217" s="217">
        <v>0.79999999999999993</v>
      </c>
      <c r="T217" s="217">
        <v>0.79999999999999993</v>
      </c>
      <c r="U217" s="217">
        <v>0.79999999999999993</v>
      </c>
      <c r="V217" s="217">
        <v>0.79999999999999993</v>
      </c>
      <c r="W217" s="446">
        <v>0.79999999999999993</v>
      </c>
      <c r="X217" s="438">
        <f t="shared" si="7"/>
        <v>0.79999999999999993</v>
      </c>
    </row>
    <row r="218" spans="1:24" ht="18" customHeight="1">
      <c r="A218" s="434">
        <v>214</v>
      </c>
      <c r="B218" s="435">
        <v>712000000024</v>
      </c>
      <c r="C218" s="428" t="s">
        <v>751</v>
      </c>
      <c r="D218" s="436">
        <v>120</v>
      </c>
      <c r="E218" s="217">
        <v>0.65</v>
      </c>
      <c r="F218" s="217">
        <v>0.55000000000000004</v>
      </c>
      <c r="G218" s="217">
        <v>1.6099999999999999</v>
      </c>
      <c r="H218" s="217">
        <v>1.135</v>
      </c>
      <c r="I218" s="217">
        <v>0.8</v>
      </c>
      <c r="J218" s="217">
        <v>1.095</v>
      </c>
      <c r="K218" s="217">
        <v>0.8</v>
      </c>
      <c r="L218" s="217">
        <v>0.8</v>
      </c>
      <c r="M218" s="217">
        <v>1.1299999999999999</v>
      </c>
      <c r="N218" s="217">
        <v>1.32</v>
      </c>
      <c r="O218" s="217">
        <v>1.1950000000000001</v>
      </c>
      <c r="P218" s="217">
        <v>0.8</v>
      </c>
      <c r="Q218" s="437">
        <f t="shared" si="6"/>
        <v>0.99041666666666683</v>
      </c>
      <c r="R218" s="217">
        <v>1.26</v>
      </c>
      <c r="S218" s="217">
        <v>1.25</v>
      </c>
      <c r="T218" s="217">
        <v>1.2950000000000002</v>
      </c>
      <c r="U218" s="217">
        <v>1.2950000000000002</v>
      </c>
      <c r="V218" s="217">
        <v>1.24</v>
      </c>
      <c r="W218" s="217">
        <v>0.8</v>
      </c>
      <c r="X218" s="438">
        <f t="shared" si="7"/>
        <v>1.19</v>
      </c>
    </row>
    <row r="219" spans="1:24" ht="18" customHeight="1">
      <c r="A219" s="434">
        <v>215</v>
      </c>
      <c r="B219" s="435">
        <v>293000000004</v>
      </c>
      <c r="C219" s="428" t="s">
        <v>236</v>
      </c>
      <c r="D219" s="436">
        <v>225</v>
      </c>
      <c r="E219" s="217">
        <v>1.1555555555555554</v>
      </c>
      <c r="F219" s="217">
        <v>1.1466666666666667</v>
      </c>
      <c r="G219" s="217">
        <v>1.1022222222222222</v>
      </c>
      <c r="H219" s="217">
        <v>1.0311111111111111</v>
      </c>
      <c r="I219" s="217">
        <v>1.1822222222222223</v>
      </c>
      <c r="J219" s="217">
        <v>1.0088888888888889</v>
      </c>
      <c r="K219" s="217">
        <v>1.0222222222222221</v>
      </c>
      <c r="L219" s="217">
        <v>1.0311111111111111</v>
      </c>
      <c r="M219" s="217">
        <v>1.0177777777777777</v>
      </c>
      <c r="N219" s="217">
        <v>1.0177777777777777</v>
      </c>
      <c r="O219" s="217">
        <v>1.0133333333333334</v>
      </c>
      <c r="P219" s="217">
        <v>1.0088888888888889</v>
      </c>
      <c r="Q219" s="437">
        <f t="shared" si="6"/>
        <v>1.0614814814814812</v>
      </c>
      <c r="R219" s="217">
        <v>1.0533333333333332</v>
      </c>
      <c r="S219" s="217">
        <v>0.9496</v>
      </c>
      <c r="T219" s="217">
        <v>1.0088888888888889</v>
      </c>
      <c r="U219" s="217">
        <v>1.0097777777777777</v>
      </c>
      <c r="V219" s="217">
        <v>0.94844444444444442</v>
      </c>
      <c r="W219" s="217">
        <v>0.97244444444444444</v>
      </c>
      <c r="X219" s="438">
        <f t="shared" si="7"/>
        <v>0.99041481481481464</v>
      </c>
    </row>
    <row r="220" spans="1:24" ht="18" customHeight="1">
      <c r="A220" s="434">
        <v>216</v>
      </c>
      <c r="B220" s="435">
        <v>343000000072</v>
      </c>
      <c r="C220" s="428" t="s">
        <v>739</v>
      </c>
      <c r="D220" s="436">
        <v>117</v>
      </c>
      <c r="E220" s="217">
        <v>0.87179487179487181</v>
      </c>
      <c r="F220" s="217">
        <v>0.6495726495726496</v>
      </c>
      <c r="G220" s="217">
        <v>0.79999999999999993</v>
      </c>
      <c r="H220" s="217">
        <v>0.79999999999999993</v>
      </c>
      <c r="I220" s="217">
        <v>0.79999999999999993</v>
      </c>
      <c r="J220" s="217">
        <v>0.79999999999999993</v>
      </c>
      <c r="K220" s="217">
        <v>0.79999999999999993</v>
      </c>
      <c r="L220" s="217">
        <v>0.79999999999999993</v>
      </c>
      <c r="M220" s="217">
        <v>0.79999999999999993</v>
      </c>
      <c r="N220" s="217">
        <v>0.79999999999999993</v>
      </c>
      <c r="O220" s="217">
        <v>0.79999999999999993</v>
      </c>
      <c r="P220" s="217">
        <v>0.79999999999999993</v>
      </c>
      <c r="Q220" s="437">
        <f t="shared" si="6"/>
        <v>0.79344729344729348</v>
      </c>
      <c r="R220" s="217">
        <v>0.79999999999999993</v>
      </c>
      <c r="S220" s="217">
        <v>0.79999999999999993</v>
      </c>
      <c r="T220" s="217">
        <v>0.79999999999999993</v>
      </c>
      <c r="U220" s="217">
        <v>0.79999999999999993</v>
      </c>
      <c r="V220" s="217">
        <v>0.79999999999999993</v>
      </c>
      <c r="W220" s="217">
        <v>0.79999999999999993</v>
      </c>
      <c r="X220" s="438">
        <f t="shared" si="7"/>
        <v>0.79999999999999993</v>
      </c>
    </row>
    <row r="221" spans="1:24" ht="18" customHeight="1">
      <c r="A221" s="434">
        <v>217</v>
      </c>
      <c r="B221" s="435">
        <v>352000000002</v>
      </c>
      <c r="C221" s="428" t="s">
        <v>839</v>
      </c>
      <c r="D221" s="436">
        <v>200</v>
      </c>
      <c r="E221" s="217">
        <v>0</v>
      </c>
      <c r="F221" s="217">
        <v>0.43869999999999998</v>
      </c>
      <c r="G221" s="217">
        <v>0.8</v>
      </c>
      <c r="H221" s="217">
        <v>0.8</v>
      </c>
      <c r="I221" s="217">
        <v>0.8</v>
      </c>
      <c r="J221" s="217">
        <v>0.8</v>
      </c>
      <c r="K221" s="217">
        <v>0.8</v>
      </c>
      <c r="L221" s="217">
        <v>0.8</v>
      </c>
      <c r="M221" s="217">
        <v>0.8</v>
      </c>
      <c r="N221" s="217">
        <v>0.8</v>
      </c>
      <c r="O221" s="217">
        <v>0.8</v>
      </c>
      <c r="P221" s="217">
        <v>0.8</v>
      </c>
      <c r="Q221" s="437">
        <f t="shared" si="6"/>
        <v>0.70322499999999988</v>
      </c>
      <c r="R221" s="217">
        <v>0.8</v>
      </c>
      <c r="S221" s="217">
        <v>0.8</v>
      </c>
      <c r="T221" s="217">
        <v>0.8</v>
      </c>
      <c r="U221" s="217">
        <v>0.8</v>
      </c>
      <c r="V221" s="217">
        <v>0.8</v>
      </c>
      <c r="W221" s="217">
        <v>0.8</v>
      </c>
      <c r="X221" s="438">
        <f t="shared" si="7"/>
        <v>0.79999999999999993</v>
      </c>
    </row>
    <row r="222" spans="1:24" ht="18" customHeight="1">
      <c r="A222" s="434">
        <v>218</v>
      </c>
      <c r="B222" s="435">
        <v>711000000039</v>
      </c>
      <c r="C222" s="428" t="s">
        <v>385</v>
      </c>
      <c r="D222" s="436">
        <v>134</v>
      </c>
      <c r="E222" s="217">
        <v>0.4895522388059701</v>
      </c>
      <c r="F222" s="217">
        <v>0.40522388059701492</v>
      </c>
      <c r="G222" s="217">
        <v>0.8</v>
      </c>
      <c r="H222" s="217">
        <v>0.8</v>
      </c>
      <c r="I222" s="217">
        <v>0.8</v>
      </c>
      <c r="J222" s="217">
        <v>0.8</v>
      </c>
      <c r="K222" s="217">
        <v>0.8</v>
      </c>
      <c r="L222" s="217">
        <v>0.8</v>
      </c>
      <c r="M222" s="217">
        <v>0.8</v>
      </c>
      <c r="N222" s="217">
        <v>0.8</v>
      </c>
      <c r="O222" s="217">
        <v>0.8</v>
      </c>
      <c r="P222" s="217">
        <v>0.8</v>
      </c>
      <c r="Q222" s="437">
        <f t="shared" si="6"/>
        <v>0.74123134328358209</v>
      </c>
      <c r="R222" s="217">
        <v>0.8</v>
      </c>
      <c r="S222" s="217">
        <v>0.8</v>
      </c>
      <c r="T222" s="217">
        <v>0.8</v>
      </c>
      <c r="U222" s="217">
        <v>0.8</v>
      </c>
      <c r="V222" s="217">
        <v>0.8</v>
      </c>
      <c r="W222" s="217">
        <v>0.8</v>
      </c>
      <c r="X222" s="438">
        <f t="shared" si="7"/>
        <v>0.79999999999999993</v>
      </c>
    </row>
    <row r="223" spans="1:24" ht="18" customHeight="1">
      <c r="A223" s="434">
        <v>219</v>
      </c>
      <c r="B223" s="435">
        <v>215000000006</v>
      </c>
      <c r="C223" s="428" t="s">
        <v>618</v>
      </c>
      <c r="D223" s="436">
        <v>170</v>
      </c>
      <c r="E223" s="217">
        <v>0.8</v>
      </c>
      <c r="F223" s="217">
        <v>0</v>
      </c>
      <c r="G223" s="217">
        <v>0.8</v>
      </c>
      <c r="H223" s="217">
        <v>0.8</v>
      </c>
      <c r="I223" s="217">
        <v>0.8</v>
      </c>
      <c r="J223" s="217">
        <v>0.8</v>
      </c>
      <c r="K223" s="217">
        <v>0.8</v>
      </c>
      <c r="L223" s="217">
        <v>0.8</v>
      </c>
      <c r="M223" s="217">
        <v>0.8</v>
      </c>
      <c r="N223" s="217">
        <v>0.8</v>
      </c>
      <c r="O223" s="217">
        <v>0.8</v>
      </c>
      <c r="P223" s="217">
        <v>0.8</v>
      </c>
      <c r="Q223" s="437">
        <f t="shared" si="6"/>
        <v>0.73333333333333328</v>
      </c>
      <c r="R223" s="217">
        <v>0.8</v>
      </c>
      <c r="S223" s="217">
        <v>0.8</v>
      </c>
      <c r="T223" s="217">
        <v>0.8</v>
      </c>
      <c r="U223" s="217">
        <v>0.8</v>
      </c>
      <c r="V223" s="217">
        <v>0.8</v>
      </c>
      <c r="W223" s="217">
        <v>0.8</v>
      </c>
      <c r="X223" s="438">
        <f t="shared" si="7"/>
        <v>0.79999999999999993</v>
      </c>
    </row>
    <row r="224" spans="1:24" ht="18" customHeight="1">
      <c r="A224" s="434">
        <v>220</v>
      </c>
      <c r="B224" s="435">
        <v>291000000021</v>
      </c>
      <c r="C224" s="428" t="s">
        <v>935</v>
      </c>
      <c r="D224" s="436">
        <v>156</v>
      </c>
      <c r="E224" s="217">
        <v>0</v>
      </c>
      <c r="F224" s="217">
        <v>0</v>
      </c>
      <c r="G224" s="217">
        <v>0</v>
      </c>
      <c r="H224" s="217">
        <v>0</v>
      </c>
      <c r="I224" s="217">
        <v>0</v>
      </c>
      <c r="J224" s="217">
        <v>0</v>
      </c>
      <c r="K224" s="217">
        <v>0</v>
      </c>
      <c r="L224" s="217">
        <v>0.32</v>
      </c>
      <c r="M224" s="217">
        <v>0.79999999999999993</v>
      </c>
      <c r="N224" s="217">
        <v>1.1025641025641026</v>
      </c>
      <c r="O224" s="217">
        <v>1.5128205128205128</v>
      </c>
      <c r="P224" s="217">
        <v>0.79999999999999993</v>
      </c>
      <c r="Q224" s="437">
        <f t="shared" si="6"/>
        <v>0.37794871794871793</v>
      </c>
      <c r="R224" s="217">
        <v>0.79999999999999993</v>
      </c>
      <c r="S224" s="217">
        <v>0.79999999999999993</v>
      </c>
      <c r="T224" s="217">
        <v>0</v>
      </c>
      <c r="U224" s="217">
        <v>0.79999999999999993</v>
      </c>
      <c r="V224" s="217">
        <v>0.79999999999999993</v>
      </c>
      <c r="W224" s="217">
        <v>0.79999999999999993</v>
      </c>
      <c r="X224" s="438">
        <f t="shared" si="7"/>
        <v>0.66666666666666663</v>
      </c>
    </row>
    <row r="225" spans="1:24" ht="18" customHeight="1">
      <c r="A225" s="434">
        <v>221</v>
      </c>
      <c r="B225" s="435">
        <v>711000000080</v>
      </c>
      <c r="C225" s="428" t="s">
        <v>936</v>
      </c>
      <c r="D225" s="436">
        <v>278</v>
      </c>
      <c r="E225" s="217">
        <v>0</v>
      </c>
      <c r="F225" s="217">
        <v>0</v>
      </c>
      <c r="G225" s="217">
        <v>0</v>
      </c>
      <c r="H225" s="217">
        <v>0</v>
      </c>
      <c r="I225" s="217">
        <v>0</v>
      </c>
      <c r="J225" s="217">
        <v>0</v>
      </c>
      <c r="K225" s="217">
        <v>0</v>
      </c>
      <c r="L225" s="217">
        <v>0.1066546762589928</v>
      </c>
      <c r="M225" s="217">
        <v>0.8</v>
      </c>
      <c r="N225" s="217">
        <v>0.8</v>
      </c>
      <c r="O225" s="217">
        <v>0.8</v>
      </c>
      <c r="P225" s="217">
        <v>0.8</v>
      </c>
      <c r="Q225" s="437">
        <f t="shared" si="6"/>
        <v>0.27555455635491605</v>
      </c>
      <c r="R225" s="217">
        <v>0.8</v>
      </c>
      <c r="S225" s="217">
        <v>0.8</v>
      </c>
      <c r="T225" s="217">
        <v>0.8</v>
      </c>
      <c r="U225" s="217">
        <v>0.8</v>
      </c>
      <c r="V225" s="217">
        <v>0.8</v>
      </c>
      <c r="W225" s="217">
        <v>0.8</v>
      </c>
      <c r="X225" s="438">
        <f t="shared" si="7"/>
        <v>0.79999999999999993</v>
      </c>
    </row>
    <row r="226" spans="1:24" ht="18" customHeight="1">
      <c r="A226" s="434">
        <v>222</v>
      </c>
      <c r="B226" s="435">
        <v>341000000081</v>
      </c>
      <c r="C226" s="428" t="s">
        <v>731</v>
      </c>
      <c r="D226" s="436">
        <v>400</v>
      </c>
      <c r="E226" s="217">
        <v>1</v>
      </c>
      <c r="F226" s="217">
        <v>1</v>
      </c>
      <c r="G226" s="217">
        <v>1</v>
      </c>
      <c r="H226" s="217">
        <v>1</v>
      </c>
      <c r="I226" s="217">
        <v>1</v>
      </c>
      <c r="J226" s="217">
        <v>1</v>
      </c>
      <c r="K226" s="217">
        <v>1</v>
      </c>
      <c r="L226" s="217">
        <v>1</v>
      </c>
      <c r="M226" s="217">
        <v>1</v>
      </c>
      <c r="N226" s="217">
        <v>1</v>
      </c>
      <c r="O226" s="217">
        <v>1</v>
      </c>
      <c r="P226" s="217">
        <v>0.8</v>
      </c>
      <c r="Q226" s="437">
        <f t="shared" si="6"/>
        <v>0.98333333333333339</v>
      </c>
      <c r="R226" s="217">
        <v>0.8</v>
      </c>
      <c r="S226" s="217">
        <v>0.8</v>
      </c>
      <c r="T226" s="217">
        <v>0.8</v>
      </c>
      <c r="U226" s="217">
        <v>0.8</v>
      </c>
      <c r="V226" s="217">
        <v>0.8</v>
      </c>
      <c r="W226" s="217">
        <v>0.8</v>
      </c>
      <c r="X226" s="438">
        <f t="shared" si="7"/>
        <v>0.79999999999999993</v>
      </c>
    </row>
    <row r="227" spans="1:24" ht="18" customHeight="1">
      <c r="A227" s="434">
        <v>223</v>
      </c>
      <c r="B227" s="435">
        <v>312000000024</v>
      </c>
      <c r="C227" s="442" t="s">
        <v>937</v>
      </c>
      <c r="D227" s="220">
        <v>334</v>
      </c>
      <c r="E227" s="217">
        <v>0</v>
      </c>
      <c r="F227" s="217">
        <v>0</v>
      </c>
      <c r="G227" s="217">
        <v>0</v>
      </c>
      <c r="H227" s="217">
        <v>0</v>
      </c>
      <c r="I227" s="217">
        <v>0</v>
      </c>
      <c r="J227" s="217">
        <v>0</v>
      </c>
      <c r="K227" s="217">
        <v>0</v>
      </c>
      <c r="L227" s="217">
        <v>0.33599202392821531</v>
      </c>
      <c r="M227" s="217">
        <v>1.8712574850299402</v>
      </c>
      <c r="N227" s="217">
        <v>0.79999999999999993</v>
      </c>
      <c r="O227" s="217">
        <v>0.79999999999999993</v>
      </c>
      <c r="P227" s="217">
        <v>0.79999999999999993</v>
      </c>
      <c r="Q227" s="437">
        <f t="shared" si="6"/>
        <v>0.38393745907984628</v>
      </c>
      <c r="R227" s="217">
        <v>0.79999999999999993</v>
      </c>
      <c r="S227" s="217">
        <v>0.79999999999999993</v>
      </c>
      <c r="T227" s="217">
        <v>0.79999999999999993</v>
      </c>
      <c r="U227" s="217">
        <v>0.79999999999999993</v>
      </c>
      <c r="V227" s="217">
        <v>0.79999999999999993</v>
      </c>
      <c r="W227" s="217">
        <v>0.79999999999999993</v>
      </c>
      <c r="X227" s="438">
        <f t="shared" si="7"/>
        <v>0.79999999999999993</v>
      </c>
    </row>
    <row r="228" spans="1:24" ht="18" customHeight="1">
      <c r="A228" s="434">
        <v>224</v>
      </c>
      <c r="B228" s="435">
        <v>311000000069</v>
      </c>
      <c r="C228" s="428" t="s">
        <v>829</v>
      </c>
      <c r="D228" s="436">
        <v>190</v>
      </c>
      <c r="E228" s="217">
        <v>0.90000473686703608</v>
      </c>
      <c r="F228" s="217">
        <v>0.90000473686703608</v>
      </c>
      <c r="G228" s="217">
        <v>0.90000473686703608</v>
      </c>
      <c r="H228" s="217">
        <v>0.90000473686703608</v>
      </c>
      <c r="I228" s="217">
        <v>0.90000473686703608</v>
      </c>
      <c r="J228" s="217">
        <v>0.90000473686703608</v>
      </c>
      <c r="K228" s="217">
        <v>0.90000473686703608</v>
      </c>
      <c r="L228" s="217">
        <v>0.90000473686703608</v>
      </c>
      <c r="M228" s="217">
        <v>0.8</v>
      </c>
      <c r="N228" s="217">
        <v>0.8</v>
      </c>
      <c r="O228" s="217">
        <v>0.8</v>
      </c>
      <c r="P228" s="217">
        <v>0.8</v>
      </c>
      <c r="Q228" s="437">
        <f t="shared" si="6"/>
        <v>0.86666982457802411</v>
      </c>
      <c r="R228" s="217">
        <v>0.8</v>
      </c>
      <c r="S228" s="217">
        <v>0.8</v>
      </c>
      <c r="T228" s="217">
        <v>0.8</v>
      </c>
      <c r="U228" s="217">
        <v>0.8</v>
      </c>
      <c r="V228" s="217">
        <v>0.8</v>
      </c>
      <c r="W228" s="217">
        <v>0.8</v>
      </c>
      <c r="X228" s="438">
        <f t="shared" si="7"/>
        <v>0.79999999999999993</v>
      </c>
    </row>
    <row r="229" spans="1:24" ht="18" customHeight="1">
      <c r="A229" s="434">
        <v>225</v>
      </c>
      <c r="B229" s="435">
        <v>215000000017</v>
      </c>
      <c r="C229" s="428" t="s">
        <v>827</v>
      </c>
      <c r="D229" s="436">
        <v>333</v>
      </c>
      <c r="E229" s="217">
        <v>0</v>
      </c>
      <c r="F229" s="217">
        <v>1</v>
      </c>
      <c r="G229" s="217">
        <v>1</v>
      </c>
      <c r="H229" s="217">
        <v>1</v>
      </c>
      <c r="I229" s="217">
        <v>1</v>
      </c>
      <c r="J229" s="217">
        <v>1</v>
      </c>
      <c r="K229" s="217">
        <v>1</v>
      </c>
      <c r="L229" s="217">
        <v>1</v>
      </c>
      <c r="M229" s="217">
        <v>1</v>
      </c>
      <c r="N229" s="217">
        <v>1</v>
      </c>
      <c r="O229" s="217">
        <v>1</v>
      </c>
      <c r="P229" s="217">
        <v>0.79999999999999993</v>
      </c>
      <c r="Q229" s="437">
        <f t="shared" si="6"/>
        <v>0.9</v>
      </c>
      <c r="R229" s="217">
        <v>0.79999999999999993</v>
      </c>
      <c r="S229" s="217">
        <v>0.79999999999999993</v>
      </c>
      <c r="T229" s="217">
        <v>0.79999999999999993</v>
      </c>
      <c r="U229" s="217">
        <v>0.79999999999999993</v>
      </c>
      <c r="V229" s="217">
        <v>0.79999999999999993</v>
      </c>
      <c r="W229" s="217">
        <v>0.79999999999999993</v>
      </c>
      <c r="X229" s="438">
        <f t="shared" si="7"/>
        <v>0.79999999999999993</v>
      </c>
    </row>
    <row r="230" spans="1:24" ht="18" customHeight="1">
      <c r="A230" s="434">
        <v>226</v>
      </c>
      <c r="B230" s="435">
        <v>211000000052</v>
      </c>
      <c r="C230" s="428" t="s">
        <v>938</v>
      </c>
      <c r="D230" s="436">
        <v>133</v>
      </c>
      <c r="E230" s="217">
        <v>0</v>
      </c>
      <c r="F230" s="217">
        <v>0</v>
      </c>
      <c r="G230" s="217">
        <v>0</v>
      </c>
      <c r="H230" s="217">
        <v>0</v>
      </c>
      <c r="I230" s="217">
        <v>0</v>
      </c>
      <c r="J230" s="217">
        <v>0</v>
      </c>
      <c r="K230" s="217">
        <v>0</v>
      </c>
      <c r="L230" s="217">
        <v>0</v>
      </c>
      <c r="M230" s="217">
        <v>0</v>
      </c>
      <c r="N230" s="217">
        <v>0</v>
      </c>
      <c r="O230" s="217">
        <v>0</v>
      </c>
      <c r="P230" s="217">
        <v>0</v>
      </c>
      <c r="Q230" s="437">
        <f t="shared" si="6"/>
        <v>0</v>
      </c>
      <c r="R230" s="217">
        <v>0</v>
      </c>
      <c r="S230" s="217">
        <v>1</v>
      </c>
      <c r="T230" s="217">
        <v>1</v>
      </c>
      <c r="U230" s="217">
        <v>1</v>
      </c>
      <c r="V230" s="217">
        <v>1</v>
      </c>
      <c r="W230" s="217">
        <v>1</v>
      </c>
      <c r="X230" s="438">
        <f t="shared" si="7"/>
        <v>0.83333333333333337</v>
      </c>
    </row>
    <row r="231" spans="1:24" ht="18" customHeight="1">
      <c r="A231" s="434">
        <v>227</v>
      </c>
      <c r="B231" s="435">
        <v>311000000054</v>
      </c>
      <c r="C231" s="428" t="s">
        <v>622</v>
      </c>
      <c r="D231" s="436">
        <v>233</v>
      </c>
      <c r="E231" s="217">
        <v>0.77253218884120167</v>
      </c>
      <c r="F231" s="217">
        <v>0.78540772532188841</v>
      </c>
      <c r="G231" s="217">
        <v>0.8</v>
      </c>
      <c r="H231" s="217">
        <v>0.8</v>
      </c>
      <c r="I231" s="217">
        <v>0.8</v>
      </c>
      <c r="J231" s="217">
        <v>0.8</v>
      </c>
      <c r="K231" s="217">
        <v>0.88841201716738194</v>
      </c>
      <c r="L231" s="217">
        <v>0.92703862660944203</v>
      </c>
      <c r="M231" s="217">
        <v>0.90128755364806867</v>
      </c>
      <c r="N231" s="217">
        <v>0.82403433476394849</v>
      </c>
      <c r="O231" s="217">
        <v>0.8</v>
      </c>
      <c r="P231" s="217">
        <v>0.8</v>
      </c>
      <c r="Q231" s="437">
        <f t="shared" si="6"/>
        <v>0.82489270386266111</v>
      </c>
      <c r="R231" s="217">
        <v>0.84257510729613727</v>
      </c>
      <c r="S231" s="217">
        <v>0.82403433476394849</v>
      </c>
      <c r="T231" s="217">
        <v>0.8</v>
      </c>
      <c r="U231" s="217">
        <v>0.8</v>
      </c>
      <c r="V231" s="217">
        <v>0.8</v>
      </c>
      <c r="W231" s="217">
        <v>0.8</v>
      </c>
      <c r="X231" s="438">
        <f t="shared" si="7"/>
        <v>0.81110157367668079</v>
      </c>
    </row>
    <row r="232" spans="1:24" ht="18" customHeight="1">
      <c r="A232" s="434">
        <v>228</v>
      </c>
      <c r="B232" s="435">
        <v>343000000039</v>
      </c>
      <c r="C232" s="428" t="s">
        <v>350</v>
      </c>
      <c r="D232" s="436">
        <v>188.88</v>
      </c>
      <c r="E232" s="217">
        <v>0.11012282930961458</v>
      </c>
      <c r="F232" s="217">
        <v>0.13130029648454045</v>
      </c>
      <c r="G232" s="217">
        <v>0.79997882253282504</v>
      </c>
      <c r="H232" s="217">
        <v>0.79997882253282504</v>
      </c>
      <c r="I232" s="217">
        <v>0.79997882253282504</v>
      </c>
      <c r="J232" s="217">
        <v>0.79997882253282504</v>
      </c>
      <c r="K232" s="217">
        <v>0.79997882253282504</v>
      </c>
      <c r="L232" s="217">
        <v>0.79997882253282504</v>
      </c>
      <c r="M232" s="217">
        <v>0.79997882253282504</v>
      </c>
      <c r="N232" s="217">
        <v>0.79997882253282504</v>
      </c>
      <c r="O232" s="217">
        <v>0.84709868699703517</v>
      </c>
      <c r="P232" s="217">
        <v>0.80050825921219815</v>
      </c>
      <c r="Q232" s="437">
        <f t="shared" si="6"/>
        <v>0.69073838768883233</v>
      </c>
      <c r="R232" s="217">
        <v>0.81956797966963157</v>
      </c>
      <c r="S232" s="217">
        <v>0.8</v>
      </c>
      <c r="T232" s="217">
        <v>0.8</v>
      </c>
      <c r="U232" s="217">
        <v>0.8</v>
      </c>
      <c r="V232" s="217">
        <v>0.8</v>
      </c>
      <c r="W232" s="217">
        <v>0.81956797966963157</v>
      </c>
      <c r="X232" s="438">
        <f t="shared" si="7"/>
        <v>0.80652265988987715</v>
      </c>
    </row>
    <row r="233" spans="1:24" ht="18" customHeight="1">
      <c r="A233" s="434">
        <v>229</v>
      </c>
      <c r="B233" s="435">
        <v>341000000088</v>
      </c>
      <c r="C233" s="428" t="s">
        <v>692</v>
      </c>
      <c r="D233" s="436">
        <v>222</v>
      </c>
      <c r="E233" s="217">
        <v>7.2072072072072071E-2</v>
      </c>
      <c r="F233" s="217">
        <v>0.1891891891891892</v>
      </c>
      <c r="G233" s="217">
        <v>0.79999999999999993</v>
      </c>
      <c r="H233" s="217">
        <v>0.79999999999999993</v>
      </c>
      <c r="I233" s="217">
        <v>0.79999999999999993</v>
      </c>
      <c r="J233" s="217">
        <v>0.79999999999999993</v>
      </c>
      <c r="K233" s="217">
        <v>0.79999999999999993</v>
      </c>
      <c r="L233" s="217">
        <v>0.79999999999999993</v>
      </c>
      <c r="M233" s="217">
        <v>0.79999999999999993</v>
      </c>
      <c r="N233" s="217">
        <v>0.79999999999999993</v>
      </c>
      <c r="O233" s="217">
        <v>0.79999999999999993</v>
      </c>
      <c r="P233" s="217">
        <v>0.79999999999999993</v>
      </c>
      <c r="Q233" s="437">
        <f t="shared" si="6"/>
        <v>0.68843843843843844</v>
      </c>
      <c r="R233" s="217">
        <v>0.79999999999999993</v>
      </c>
      <c r="S233" s="217">
        <v>0.79999999999999993</v>
      </c>
      <c r="T233" s="217">
        <v>0.79999999999999993</v>
      </c>
      <c r="U233" s="217">
        <v>0.79999999999999993</v>
      </c>
      <c r="V233" s="217">
        <v>0.79999999999999993</v>
      </c>
      <c r="W233" s="217">
        <v>0.79999999999999993</v>
      </c>
      <c r="X233" s="438">
        <f t="shared" si="7"/>
        <v>0.79999999999999993</v>
      </c>
    </row>
    <row r="234" spans="1:24" ht="18" customHeight="1">
      <c r="A234" s="434">
        <v>230</v>
      </c>
      <c r="B234" s="435">
        <v>353000000013</v>
      </c>
      <c r="C234" s="428" t="s">
        <v>699</v>
      </c>
      <c r="D234" s="436">
        <v>234</v>
      </c>
      <c r="E234" s="217">
        <v>0.56871794871794878</v>
      </c>
      <c r="F234" s="217">
        <v>0.63384615384615384</v>
      </c>
      <c r="G234" s="217">
        <v>0.79999999999999993</v>
      </c>
      <c r="H234" s="217">
        <v>0.79999999999999993</v>
      </c>
      <c r="I234" s="217">
        <v>0.79999999999999993</v>
      </c>
      <c r="J234" s="217">
        <v>0.79999999999999993</v>
      </c>
      <c r="K234" s="217">
        <v>0.79999999999999993</v>
      </c>
      <c r="L234" s="217">
        <v>0.79999999999999993</v>
      </c>
      <c r="M234" s="217">
        <v>0.79999999999999993</v>
      </c>
      <c r="N234" s="217">
        <v>0.79999999999999993</v>
      </c>
      <c r="O234" s="217">
        <v>0.79999999999999993</v>
      </c>
      <c r="P234" s="217">
        <v>0.79999999999999993</v>
      </c>
      <c r="Q234" s="437">
        <f t="shared" si="6"/>
        <v>0.76688034188034182</v>
      </c>
      <c r="R234" s="217">
        <v>0.79999999999999993</v>
      </c>
      <c r="S234" s="217">
        <v>0.79999999999999993</v>
      </c>
      <c r="T234" s="217">
        <v>0.79999999999999993</v>
      </c>
      <c r="U234" s="217">
        <v>0.79999999999999993</v>
      </c>
      <c r="V234" s="217">
        <v>0.79999999999999993</v>
      </c>
      <c r="W234" s="217">
        <v>0.79999999999999993</v>
      </c>
      <c r="X234" s="438">
        <f t="shared" si="7"/>
        <v>0.79999999999999993</v>
      </c>
    </row>
    <row r="235" spans="1:24" ht="18" customHeight="1">
      <c r="A235" s="434">
        <v>231</v>
      </c>
      <c r="B235" s="435">
        <v>714000000019</v>
      </c>
      <c r="C235" s="428" t="s">
        <v>422</v>
      </c>
      <c r="D235" s="436">
        <v>333</v>
      </c>
      <c r="E235" s="217">
        <v>0.53453453453453459</v>
      </c>
      <c r="F235" s="217">
        <v>0.55255255255255253</v>
      </c>
      <c r="G235" s="217">
        <v>0.79999999999999993</v>
      </c>
      <c r="H235" s="217">
        <v>0.79999999999999993</v>
      </c>
      <c r="I235" s="217">
        <v>0.79999999999999993</v>
      </c>
      <c r="J235" s="217">
        <v>0.79999999999999993</v>
      </c>
      <c r="K235" s="217">
        <v>0.79999999999999993</v>
      </c>
      <c r="L235" s="217">
        <v>0.79999999999999993</v>
      </c>
      <c r="M235" s="217">
        <v>0.79999999999999993</v>
      </c>
      <c r="N235" s="217">
        <v>0.79999999999999993</v>
      </c>
      <c r="O235" s="217">
        <v>0.79999999999999993</v>
      </c>
      <c r="P235" s="217">
        <v>0.82912912912912917</v>
      </c>
      <c r="Q235" s="437">
        <f t="shared" si="6"/>
        <v>0.75968468468468453</v>
      </c>
      <c r="R235" s="217">
        <v>0.79999999999999993</v>
      </c>
      <c r="S235" s="217">
        <v>0.79999999999999993</v>
      </c>
      <c r="T235" s="217">
        <v>0.79999999999999993</v>
      </c>
      <c r="U235" s="217">
        <v>0.79999999999999993</v>
      </c>
      <c r="V235" s="217">
        <v>0.79999999999999993</v>
      </c>
      <c r="W235" s="217">
        <v>0.79999999999999993</v>
      </c>
      <c r="X235" s="438">
        <f t="shared" si="7"/>
        <v>0.79999999999999993</v>
      </c>
    </row>
    <row r="236" spans="1:24" ht="18" customHeight="1">
      <c r="A236" s="434">
        <v>232</v>
      </c>
      <c r="B236" s="435">
        <v>712000000034</v>
      </c>
      <c r="C236" s="428" t="s">
        <v>939</v>
      </c>
      <c r="D236" s="436">
        <v>188.9</v>
      </c>
      <c r="E236" s="217">
        <v>0</v>
      </c>
      <c r="F236" s="217">
        <v>0</v>
      </c>
      <c r="G236" s="217">
        <v>0</v>
      </c>
      <c r="H236" s="217">
        <v>0</v>
      </c>
      <c r="I236" s="217">
        <v>0</v>
      </c>
      <c r="J236" s="217">
        <v>0</v>
      </c>
      <c r="K236" s="217">
        <v>0</v>
      </c>
      <c r="L236" s="217">
        <v>0</v>
      </c>
      <c r="M236" s="217">
        <v>0</v>
      </c>
      <c r="N236" s="217">
        <v>0</v>
      </c>
      <c r="O236" s="217">
        <v>0</v>
      </c>
      <c r="P236" s="217">
        <v>0</v>
      </c>
      <c r="Q236" s="437">
        <f t="shared" si="6"/>
        <v>0</v>
      </c>
      <c r="R236" s="217">
        <v>0</v>
      </c>
      <c r="S236" s="217">
        <v>0</v>
      </c>
      <c r="T236" s="217">
        <v>0.8</v>
      </c>
      <c r="U236" s="217">
        <v>0.8</v>
      </c>
      <c r="V236" s="217">
        <v>0.8</v>
      </c>
      <c r="W236" s="217">
        <v>0.8</v>
      </c>
      <c r="X236" s="438">
        <f t="shared" si="7"/>
        <v>0.53333333333333333</v>
      </c>
    </row>
    <row r="237" spans="1:24" ht="18" customHeight="1">
      <c r="A237" s="434">
        <v>233</v>
      </c>
      <c r="B237" s="435">
        <v>711000000083</v>
      </c>
      <c r="C237" s="318" t="s">
        <v>940</v>
      </c>
      <c r="D237" s="221">
        <v>555.55999999999995</v>
      </c>
      <c r="E237" s="217">
        <v>0</v>
      </c>
      <c r="F237" s="217">
        <v>0</v>
      </c>
      <c r="G237" s="217">
        <v>0</v>
      </c>
      <c r="H237" s="217">
        <v>0</v>
      </c>
      <c r="I237" s="217">
        <v>0</v>
      </c>
      <c r="J237" s="217">
        <v>0</v>
      </c>
      <c r="K237" s="217">
        <v>0</v>
      </c>
      <c r="L237" s="217">
        <v>0</v>
      </c>
      <c r="M237" s="217">
        <v>0</v>
      </c>
      <c r="N237" s="217">
        <v>0</v>
      </c>
      <c r="O237" s="217">
        <v>0</v>
      </c>
      <c r="P237" s="217">
        <v>0.8</v>
      </c>
      <c r="Q237" s="437">
        <f t="shared" si="6"/>
        <v>6.6666666666666666E-2</v>
      </c>
      <c r="R237" s="217">
        <v>0.8</v>
      </c>
      <c r="S237" s="217">
        <v>0.8</v>
      </c>
      <c r="T237" s="217">
        <v>0.8</v>
      </c>
      <c r="U237" s="217">
        <v>0.8</v>
      </c>
      <c r="V237" s="217">
        <v>0.8</v>
      </c>
      <c r="W237" s="217">
        <v>0.8</v>
      </c>
      <c r="X237" s="438">
        <f t="shared" si="7"/>
        <v>0.79999999999999993</v>
      </c>
    </row>
    <row r="238" spans="1:24" ht="18" customHeight="1">
      <c r="A238" s="434">
        <v>234</v>
      </c>
      <c r="B238" s="435">
        <v>341000000024</v>
      </c>
      <c r="C238" s="442" t="s">
        <v>288</v>
      </c>
      <c r="D238" s="436">
        <v>153.33000000000001</v>
      </c>
      <c r="E238" s="217">
        <v>1</v>
      </c>
      <c r="F238" s="217">
        <v>1</v>
      </c>
      <c r="G238" s="217">
        <v>1</v>
      </c>
      <c r="H238" s="217">
        <v>1</v>
      </c>
      <c r="I238" s="217">
        <v>1</v>
      </c>
      <c r="J238" s="217">
        <v>1</v>
      </c>
      <c r="K238" s="217">
        <v>1</v>
      </c>
      <c r="L238" s="217">
        <v>1</v>
      </c>
      <c r="M238" s="217">
        <v>1</v>
      </c>
      <c r="N238" s="217">
        <v>1</v>
      </c>
      <c r="O238" s="217">
        <v>1</v>
      </c>
      <c r="P238" s="217">
        <v>0.97567338420400429</v>
      </c>
      <c r="Q238" s="437">
        <f t="shared" si="6"/>
        <v>0.99797278201700035</v>
      </c>
      <c r="R238" s="217">
        <v>1.043500945672732</v>
      </c>
      <c r="S238" s="217">
        <v>1.0904584882280048</v>
      </c>
      <c r="T238" s="217">
        <v>1.1843735733385508</v>
      </c>
      <c r="U238" s="217">
        <v>1.1478510402400051</v>
      </c>
      <c r="V238" s="217">
        <v>1.1217635165981867</v>
      </c>
      <c r="W238" s="217">
        <v>1.1061110024130958</v>
      </c>
      <c r="X238" s="438">
        <f t="shared" si="7"/>
        <v>1.1156764277484292</v>
      </c>
    </row>
    <row r="239" spans="1:24" ht="18" customHeight="1">
      <c r="A239" s="434">
        <v>235</v>
      </c>
      <c r="B239" s="435">
        <v>714000000010</v>
      </c>
      <c r="C239" s="442" t="s">
        <v>416</v>
      </c>
      <c r="D239" s="436">
        <v>153</v>
      </c>
      <c r="E239" s="217">
        <v>0.8</v>
      </c>
      <c r="F239" s="217">
        <v>0.50196078431372548</v>
      </c>
      <c r="G239" s="217">
        <v>0.8</v>
      </c>
      <c r="H239" s="217">
        <v>0.8</v>
      </c>
      <c r="I239" s="217">
        <v>0.8</v>
      </c>
      <c r="J239" s="217">
        <v>0.8</v>
      </c>
      <c r="K239" s="217">
        <v>0.8</v>
      </c>
      <c r="L239" s="217">
        <v>0.8</v>
      </c>
      <c r="M239" s="217">
        <v>0.8</v>
      </c>
      <c r="N239" s="217">
        <v>0.8</v>
      </c>
      <c r="O239" s="217">
        <v>0.8</v>
      </c>
      <c r="P239" s="217">
        <v>0.8</v>
      </c>
      <c r="Q239" s="437">
        <f t="shared" si="6"/>
        <v>0.77516339869281048</v>
      </c>
      <c r="R239" s="217">
        <v>0.8</v>
      </c>
      <c r="S239" s="217">
        <v>0.8</v>
      </c>
      <c r="T239" s="217">
        <v>0.8</v>
      </c>
      <c r="U239" s="217">
        <v>0.8</v>
      </c>
      <c r="V239" s="217">
        <v>0.8</v>
      </c>
      <c r="W239" s="217">
        <v>0.8</v>
      </c>
      <c r="X239" s="438">
        <f t="shared" si="7"/>
        <v>0.79999999999999993</v>
      </c>
    </row>
    <row r="240" spans="1:24" ht="18" customHeight="1">
      <c r="A240" s="434">
        <v>236</v>
      </c>
      <c r="B240" s="435">
        <v>214000000005</v>
      </c>
      <c r="C240" s="318" t="s">
        <v>768</v>
      </c>
      <c r="D240" s="218">
        <v>124</v>
      </c>
      <c r="E240" s="217">
        <v>0.46774193548387094</v>
      </c>
      <c r="F240" s="217">
        <v>0.4838709677419355</v>
      </c>
      <c r="G240" s="217">
        <v>0.8</v>
      </c>
      <c r="H240" s="217">
        <v>0.8</v>
      </c>
      <c r="I240" s="217">
        <v>0.8</v>
      </c>
      <c r="J240" s="217">
        <v>0.8</v>
      </c>
      <c r="K240" s="217">
        <v>0.8</v>
      </c>
      <c r="L240" s="217">
        <v>0.8</v>
      </c>
      <c r="M240" s="217">
        <v>0.8</v>
      </c>
      <c r="N240" s="217">
        <v>0.8</v>
      </c>
      <c r="O240" s="217">
        <v>0.8</v>
      </c>
      <c r="P240" s="217">
        <v>0.8</v>
      </c>
      <c r="Q240" s="437">
        <f t="shared" si="6"/>
        <v>0.74596774193548387</v>
      </c>
      <c r="R240" s="217">
        <v>0.8</v>
      </c>
      <c r="S240" s="217">
        <v>0.8</v>
      </c>
      <c r="T240" s="217">
        <v>0.8</v>
      </c>
      <c r="U240" s="217">
        <v>0.8</v>
      </c>
      <c r="V240" s="217">
        <v>0.8</v>
      </c>
      <c r="W240" s="217">
        <v>0.8</v>
      </c>
      <c r="X240" s="438">
        <f t="shared" si="7"/>
        <v>0.79999999999999993</v>
      </c>
    </row>
    <row r="241" spans="1:24" ht="18" customHeight="1">
      <c r="A241" s="434">
        <v>237</v>
      </c>
      <c r="B241" s="435">
        <v>312000000017</v>
      </c>
      <c r="C241" s="318" t="s">
        <v>781</v>
      </c>
      <c r="D241" s="218">
        <v>350</v>
      </c>
      <c r="E241" s="217">
        <v>0.41142857142857142</v>
      </c>
      <c r="F241" s="217">
        <v>0.58285714285714285</v>
      </c>
      <c r="G241" s="217">
        <v>0.8</v>
      </c>
      <c r="H241" s="217">
        <v>0.8</v>
      </c>
      <c r="I241" s="217">
        <v>0.8</v>
      </c>
      <c r="J241" s="217">
        <v>0.8</v>
      </c>
      <c r="K241" s="217">
        <v>0.8</v>
      </c>
      <c r="L241" s="217">
        <v>0.8</v>
      </c>
      <c r="M241" s="217">
        <v>0.8</v>
      </c>
      <c r="N241" s="217">
        <v>0.8</v>
      </c>
      <c r="O241" s="217">
        <v>0.8</v>
      </c>
      <c r="P241" s="217">
        <v>0.8</v>
      </c>
      <c r="Q241" s="437">
        <f t="shared" si="6"/>
        <v>0.74952380952380959</v>
      </c>
      <c r="R241" s="217">
        <v>0.8</v>
      </c>
      <c r="S241" s="217">
        <v>0.8</v>
      </c>
      <c r="T241" s="217">
        <v>0.8</v>
      </c>
      <c r="U241" s="217">
        <v>0.8</v>
      </c>
      <c r="V241" s="217">
        <v>0.8</v>
      </c>
      <c r="W241" s="217">
        <v>0.8</v>
      </c>
      <c r="X241" s="438">
        <f t="shared" si="7"/>
        <v>0.79999999999999993</v>
      </c>
    </row>
    <row r="242" spans="1:24" ht="18" customHeight="1">
      <c r="A242" s="434">
        <v>238</v>
      </c>
      <c r="B242" s="435">
        <v>711000000086</v>
      </c>
      <c r="C242" s="318" t="s">
        <v>941</v>
      </c>
      <c r="D242" s="218">
        <v>122.2</v>
      </c>
      <c r="E242" s="217">
        <v>0</v>
      </c>
      <c r="F242" s="217">
        <v>0</v>
      </c>
      <c r="G242" s="217">
        <v>0</v>
      </c>
      <c r="H242" s="217">
        <v>0</v>
      </c>
      <c r="I242" s="217">
        <v>0</v>
      </c>
      <c r="J242" s="217">
        <v>0</v>
      </c>
      <c r="K242" s="217">
        <v>0</v>
      </c>
      <c r="L242" s="217">
        <v>0</v>
      </c>
      <c r="M242" s="217">
        <v>0</v>
      </c>
      <c r="N242" s="217">
        <v>0</v>
      </c>
      <c r="O242" s="217">
        <v>0</v>
      </c>
      <c r="P242" s="217">
        <v>0.2905073649754501</v>
      </c>
      <c r="Q242" s="437">
        <f t="shared" si="6"/>
        <v>2.4208947081287509E-2</v>
      </c>
      <c r="R242" s="217">
        <v>0.73649754500818332</v>
      </c>
      <c r="S242" s="217">
        <v>0.73649754500818332</v>
      </c>
      <c r="T242" s="217">
        <v>0.73649754500818332</v>
      </c>
      <c r="U242" s="217">
        <v>0.88888707037643211</v>
      </c>
      <c r="V242" s="217">
        <v>0.88888707037643211</v>
      </c>
      <c r="W242" s="217">
        <v>0.88888707037643211</v>
      </c>
      <c r="X242" s="438">
        <f t="shared" si="7"/>
        <v>0.81269230769230771</v>
      </c>
    </row>
    <row r="243" spans="1:24" ht="18" customHeight="1">
      <c r="A243" s="434">
        <v>239</v>
      </c>
      <c r="B243" s="435">
        <v>293000000001</v>
      </c>
      <c r="C243" s="428" t="s">
        <v>234</v>
      </c>
      <c r="D243" s="436">
        <v>225</v>
      </c>
      <c r="E243" s="217">
        <v>0.78400000000000003</v>
      </c>
      <c r="F243" s="217">
        <v>0.72</v>
      </c>
      <c r="G243" s="217">
        <v>0.8</v>
      </c>
      <c r="H243" s="217">
        <v>0.8</v>
      </c>
      <c r="I243" s="217">
        <v>0.94400000000000006</v>
      </c>
      <c r="J243" s="217">
        <v>0.8</v>
      </c>
      <c r="K243" s="217">
        <v>0.8</v>
      </c>
      <c r="L243" s="217">
        <v>0.8</v>
      </c>
      <c r="M243" s="217">
        <v>0.8</v>
      </c>
      <c r="N243" s="217">
        <v>0.8</v>
      </c>
      <c r="O243" s="217">
        <v>0.8</v>
      </c>
      <c r="P243" s="217">
        <v>0.8</v>
      </c>
      <c r="Q243" s="437">
        <f t="shared" si="6"/>
        <v>0.80400000000000016</v>
      </c>
      <c r="R243" s="217">
        <v>0.8</v>
      </c>
      <c r="S243" s="217">
        <v>0.8</v>
      </c>
      <c r="T243" s="217">
        <v>0.8</v>
      </c>
      <c r="U243" s="217">
        <v>0.8</v>
      </c>
      <c r="V243" s="217">
        <v>0.8</v>
      </c>
      <c r="W243" s="217">
        <v>0.8</v>
      </c>
      <c r="X243" s="438">
        <f t="shared" si="7"/>
        <v>0.79999999999999993</v>
      </c>
    </row>
    <row r="244" spans="1:24" ht="18" customHeight="1">
      <c r="A244" s="434">
        <v>240</v>
      </c>
      <c r="B244" s="435">
        <v>714000000032</v>
      </c>
      <c r="C244" s="442" t="s">
        <v>433</v>
      </c>
      <c r="D244" s="220">
        <v>750</v>
      </c>
      <c r="E244" s="217">
        <v>1</v>
      </c>
      <c r="F244" s="217">
        <v>1</v>
      </c>
      <c r="G244" s="217">
        <v>1</v>
      </c>
      <c r="H244" s="217">
        <v>1</v>
      </c>
      <c r="I244" s="217">
        <v>1</v>
      </c>
      <c r="J244" s="217">
        <v>1</v>
      </c>
      <c r="K244" s="217">
        <v>1</v>
      </c>
      <c r="L244" s="217">
        <v>1</v>
      </c>
      <c r="M244" s="217">
        <v>1</v>
      </c>
      <c r="N244" s="217">
        <v>1</v>
      </c>
      <c r="O244" s="217">
        <v>1</v>
      </c>
      <c r="P244" s="217">
        <v>0.8</v>
      </c>
      <c r="Q244" s="437">
        <f t="shared" si="6"/>
        <v>0.98333333333333339</v>
      </c>
      <c r="R244" s="217">
        <v>0.8</v>
      </c>
      <c r="S244" s="217">
        <v>0.8</v>
      </c>
      <c r="T244" s="217">
        <v>0.8</v>
      </c>
      <c r="U244" s="217">
        <v>0.8</v>
      </c>
      <c r="V244" s="217">
        <v>0.8</v>
      </c>
      <c r="W244" s="217">
        <v>0.8</v>
      </c>
      <c r="X244" s="438">
        <f t="shared" si="7"/>
        <v>0.79999999999999993</v>
      </c>
    </row>
    <row r="245" spans="1:24" ht="18" customHeight="1">
      <c r="A245" s="434">
        <v>241</v>
      </c>
      <c r="B245" s="435">
        <v>711000000066</v>
      </c>
      <c r="C245" s="428" t="s">
        <v>701</v>
      </c>
      <c r="D245" s="436">
        <v>120</v>
      </c>
      <c r="E245" s="217">
        <v>0.75</v>
      </c>
      <c r="F245" s="217">
        <v>0.125</v>
      </c>
      <c r="G245" s="217">
        <v>1.825</v>
      </c>
      <c r="H245" s="217">
        <v>0.8</v>
      </c>
      <c r="I245" s="217">
        <v>1.905</v>
      </c>
      <c r="J245" s="217">
        <v>1.63</v>
      </c>
      <c r="K245" s="217">
        <v>0.8</v>
      </c>
      <c r="L245" s="217">
        <v>0.8</v>
      </c>
      <c r="M245" s="217">
        <v>0.96499999999999997</v>
      </c>
      <c r="N245" s="217">
        <v>0.91</v>
      </c>
      <c r="O245" s="217">
        <v>1.345</v>
      </c>
      <c r="P245" s="217">
        <v>1.1099999999999999</v>
      </c>
      <c r="Q245" s="437">
        <f t="shared" si="6"/>
        <v>1.0804166666666666</v>
      </c>
      <c r="R245" s="217">
        <v>1.1400000000000001</v>
      </c>
      <c r="S245" s="217">
        <v>1.385</v>
      </c>
      <c r="T245" s="217">
        <v>1.3599999999999999</v>
      </c>
      <c r="U245" s="217">
        <v>0.8</v>
      </c>
      <c r="V245" s="217">
        <v>1.1099999999999999</v>
      </c>
      <c r="W245" s="217">
        <v>1.1499999999999999</v>
      </c>
      <c r="X245" s="438">
        <f t="shared" si="7"/>
        <v>1.1575</v>
      </c>
    </row>
    <row r="246" spans="1:24" ht="18" customHeight="1">
      <c r="A246" s="434">
        <v>242</v>
      </c>
      <c r="B246" s="435">
        <v>341000000096</v>
      </c>
      <c r="C246" s="428" t="s">
        <v>735</v>
      </c>
      <c r="D246" s="436">
        <v>151</v>
      </c>
      <c r="E246" s="217">
        <v>7.4172185430463569E-2</v>
      </c>
      <c r="F246" s="217">
        <v>0.59072847682119212</v>
      </c>
      <c r="G246" s="217">
        <v>0.79999999999999993</v>
      </c>
      <c r="H246" s="217">
        <v>0.79999999999999993</v>
      </c>
      <c r="I246" s="217">
        <v>0.79999999999999993</v>
      </c>
      <c r="J246" s="217">
        <v>0.79999999999999993</v>
      </c>
      <c r="K246" s="217">
        <v>0.79999999999999993</v>
      </c>
      <c r="L246" s="217">
        <v>0.79999999999999993</v>
      </c>
      <c r="M246" s="217">
        <v>0.79999999999999993</v>
      </c>
      <c r="N246" s="217">
        <v>0.79999999999999993</v>
      </c>
      <c r="O246" s="217">
        <v>0.79999999999999993</v>
      </c>
      <c r="P246" s="217">
        <v>0.79999999999999993</v>
      </c>
      <c r="Q246" s="437">
        <f t="shared" si="6"/>
        <v>0.72207505518763793</v>
      </c>
      <c r="R246" s="217">
        <v>0.79999999999999993</v>
      </c>
      <c r="S246" s="217">
        <v>0.79999999999999993</v>
      </c>
      <c r="T246" s="217">
        <v>0.79999999999999993</v>
      </c>
      <c r="U246" s="217">
        <v>0.79999999999999993</v>
      </c>
      <c r="V246" s="217">
        <v>0.79999999999999993</v>
      </c>
      <c r="W246" s="217">
        <v>0.79999999999999993</v>
      </c>
      <c r="X246" s="438">
        <f t="shared" si="7"/>
        <v>0.79999999999999993</v>
      </c>
    </row>
    <row r="247" spans="1:24" ht="18" customHeight="1">
      <c r="A247" s="434">
        <v>243</v>
      </c>
      <c r="B247" s="435">
        <v>343000000088</v>
      </c>
      <c r="C247" s="444" t="s">
        <v>942</v>
      </c>
      <c r="D247" s="436">
        <v>134</v>
      </c>
      <c r="E247" s="217">
        <v>0</v>
      </c>
      <c r="F247" s="217">
        <v>0</v>
      </c>
      <c r="G247" s="217">
        <v>0</v>
      </c>
      <c r="H247" s="217">
        <v>0</v>
      </c>
      <c r="I247" s="217">
        <v>0</v>
      </c>
      <c r="J247" s="217">
        <v>0</v>
      </c>
      <c r="K247" s="217">
        <v>0</v>
      </c>
      <c r="L247" s="217">
        <v>0</v>
      </c>
      <c r="M247" s="217">
        <v>0</v>
      </c>
      <c r="N247" s="217">
        <v>0</v>
      </c>
      <c r="O247" s="217">
        <v>0</v>
      </c>
      <c r="P247" s="217">
        <v>0</v>
      </c>
      <c r="Q247" s="437">
        <f t="shared" si="6"/>
        <v>0</v>
      </c>
      <c r="R247" s="217">
        <v>1</v>
      </c>
      <c r="S247" s="217">
        <v>1</v>
      </c>
      <c r="T247" s="217">
        <v>1</v>
      </c>
      <c r="U247" s="217">
        <v>1</v>
      </c>
      <c r="V247" s="217">
        <v>1</v>
      </c>
      <c r="W247" s="217">
        <v>1</v>
      </c>
      <c r="X247" s="438">
        <f t="shared" si="7"/>
        <v>1</v>
      </c>
    </row>
    <row r="248" spans="1:24" ht="18" customHeight="1">
      <c r="A248" s="434">
        <v>244</v>
      </c>
      <c r="B248" s="435">
        <v>293000000024</v>
      </c>
      <c r="C248" s="428" t="s">
        <v>943</v>
      </c>
      <c r="D248" s="436">
        <v>200</v>
      </c>
      <c r="E248" s="217">
        <v>0</v>
      </c>
      <c r="F248" s="217">
        <v>0</v>
      </c>
      <c r="G248" s="217">
        <v>0</v>
      </c>
      <c r="H248" s="217">
        <v>0</v>
      </c>
      <c r="I248" s="217">
        <v>0</v>
      </c>
      <c r="J248" s="217">
        <v>0</v>
      </c>
      <c r="K248" s="217">
        <v>0</v>
      </c>
      <c r="L248" s="217">
        <v>0</v>
      </c>
      <c r="M248" s="217">
        <v>0</v>
      </c>
      <c r="N248" s="217">
        <v>0</v>
      </c>
      <c r="O248" s="217">
        <v>0</v>
      </c>
      <c r="P248" s="217">
        <v>0</v>
      </c>
      <c r="Q248" s="437">
        <f t="shared" si="6"/>
        <v>0</v>
      </c>
      <c r="R248" s="217">
        <v>0</v>
      </c>
      <c r="S248" s="217">
        <v>0</v>
      </c>
      <c r="T248" s="217">
        <v>0</v>
      </c>
      <c r="U248" s="217">
        <v>0</v>
      </c>
      <c r="V248" s="217">
        <v>0</v>
      </c>
      <c r="W248" s="217">
        <v>0.8</v>
      </c>
      <c r="X248" s="438">
        <f t="shared" si="7"/>
        <v>0.13333333333333333</v>
      </c>
    </row>
    <row r="249" spans="1:24" ht="18" customHeight="1">
      <c r="A249" s="434">
        <v>245</v>
      </c>
      <c r="B249" s="435">
        <v>292000000003</v>
      </c>
      <c r="C249" s="428" t="s">
        <v>231</v>
      </c>
      <c r="D249" s="436">
        <v>155.56</v>
      </c>
      <c r="E249" s="217">
        <v>1</v>
      </c>
      <c r="F249" s="217">
        <v>1</v>
      </c>
      <c r="G249" s="217">
        <v>1</v>
      </c>
      <c r="H249" s="217">
        <v>1</v>
      </c>
      <c r="I249" s="217">
        <v>1</v>
      </c>
      <c r="J249" s="217">
        <v>1</v>
      </c>
      <c r="K249" s="217">
        <v>1</v>
      </c>
      <c r="L249" s="217">
        <v>1</v>
      </c>
      <c r="M249" s="217">
        <v>1</v>
      </c>
      <c r="N249" s="217">
        <v>1</v>
      </c>
      <c r="O249" s="217">
        <v>1</v>
      </c>
      <c r="P249" s="217">
        <v>0.79999999999999993</v>
      </c>
      <c r="Q249" s="437">
        <f t="shared" si="6"/>
        <v>0.98333333333333339</v>
      </c>
      <c r="R249" s="217">
        <v>0.79999999999999993</v>
      </c>
      <c r="S249" s="217">
        <v>1.0761121110825405</v>
      </c>
      <c r="T249" s="217">
        <v>1.063255335561841</v>
      </c>
      <c r="U249" s="217">
        <v>0.88326047827204934</v>
      </c>
      <c r="V249" s="217">
        <v>1.0851118539470301</v>
      </c>
      <c r="W249" s="217">
        <v>1.0568269478014913</v>
      </c>
      <c r="X249" s="438">
        <f t="shared" si="7"/>
        <v>0.99409445444415878</v>
      </c>
    </row>
    <row r="250" spans="1:24" ht="18" customHeight="1">
      <c r="A250" s="434">
        <v>246</v>
      </c>
      <c r="B250" s="435">
        <v>711000000065</v>
      </c>
      <c r="C250" s="428" t="s">
        <v>700</v>
      </c>
      <c r="D250" s="436">
        <v>116</v>
      </c>
      <c r="E250" s="217">
        <v>0.66724137931034488</v>
      </c>
      <c r="F250" s="217">
        <v>0.6827586206896552</v>
      </c>
      <c r="G250" s="217">
        <v>0.79999999999999993</v>
      </c>
      <c r="H250" s="217">
        <v>0.79999999999999993</v>
      </c>
      <c r="I250" s="217">
        <v>0.79999999999999993</v>
      </c>
      <c r="J250" s="217">
        <v>0.79999999999999993</v>
      </c>
      <c r="K250" s="217">
        <v>0.79999999999999993</v>
      </c>
      <c r="L250" s="217">
        <v>0.79999999999999993</v>
      </c>
      <c r="M250" s="217">
        <v>0.79999999999999993</v>
      </c>
      <c r="N250" s="217">
        <v>0.79999999999999993</v>
      </c>
      <c r="O250" s="217">
        <v>0.80689655172413788</v>
      </c>
      <c r="P250" s="217">
        <v>0.9517241379310345</v>
      </c>
      <c r="Q250" s="437">
        <f t="shared" si="6"/>
        <v>0.7923850574712642</v>
      </c>
      <c r="R250" s="217">
        <v>0.82241379310344831</v>
      </c>
      <c r="S250" s="217">
        <v>0.8172413793103448</v>
      </c>
      <c r="T250" s="217">
        <v>0.79999999999999993</v>
      </c>
      <c r="U250" s="217">
        <v>0.79999999999999993</v>
      </c>
      <c r="V250" s="217">
        <v>0.79999999999999993</v>
      </c>
      <c r="W250" s="217">
        <v>0.79999999999999993</v>
      </c>
      <c r="X250" s="438">
        <f t="shared" si="7"/>
        <v>0.80660919540229881</v>
      </c>
    </row>
    <row r="251" spans="1:24" ht="18" customHeight="1">
      <c r="A251" s="434">
        <v>247</v>
      </c>
      <c r="B251" s="435">
        <v>291000000018</v>
      </c>
      <c r="C251" s="428" t="s">
        <v>771</v>
      </c>
      <c r="D251" s="436">
        <v>467</v>
      </c>
      <c r="E251" s="217">
        <v>0</v>
      </c>
      <c r="F251" s="217">
        <v>0</v>
      </c>
      <c r="G251" s="217">
        <v>0.8</v>
      </c>
      <c r="H251" s="217">
        <v>0.8</v>
      </c>
      <c r="I251" s="217">
        <v>0.9635974304068522</v>
      </c>
      <c r="J251" s="217">
        <v>0.8</v>
      </c>
      <c r="K251" s="217">
        <v>0.8</v>
      </c>
      <c r="L251" s="217">
        <v>0.8</v>
      </c>
      <c r="M251" s="217">
        <v>0.8</v>
      </c>
      <c r="N251" s="217">
        <v>0.8</v>
      </c>
      <c r="O251" s="217">
        <v>0.8</v>
      </c>
      <c r="P251" s="217">
        <v>1</v>
      </c>
      <c r="Q251" s="437">
        <f t="shared" si="6"/>
        <v>0.69696645253390432</v>
      </c>
      <c r="R251" s="217">
        <v>1</v>
      </c>
      <c r="S251" s="217">
        <v>1</v>
      </c>
      <c r="T251" s="217">
        <v>1</v>
      </c>
      <c r="U251" s="217">
        <v>1</v>
      </c>
      <c r="V251" s="217">
        <v>1</v>
      </c>
      <c r="W251" s="217">
        <v>1</v>
      </c>
      <c r="X251" s="438">
        <f t="shared" si="7"/>
        <v>1</v>
      </c>
    </row>
    <row r="252" spans="1:24" ht="18" customHeight="1">
      <c r="A252" s="434">
        <v>248</v>
      </c>
      <c r="B252" s="435">
        <v>343000000027</v>
      </c>
      <c r="C252" s="428" t="s">
        <v>342</v>
      </c>
      <c r="D252" s="436">
        <v>140</v>
      </c>
      <c r="E252" s="217">
        <v>0.92</v>
      </c>
      <c r="F252" s="217">
        <v>0.79714285714285715</v>
      </c>
      <c r="G252" s="217">
        <v>0.8</v>
      </c>
      <c r="H252" s="217">
        <v>0.8</v>
      </c>
      <c r="I252" s="217">
        <v>0.8</v>
      </c>
      <c r="J252" s="217">
        <v>0.8</v>
      </c>
      <c r="K252" s="217">
        <v>0.8</v>
      </c>
      <c r="L252" s="217">
        <v>0.8</v>
      </c>
      <c r="M252" s="217">
        <v>1.1142857142857143</v>
      </c>
      <c r="N252" s="217">
        <v>0.81428571428571428</v>
      </c>
      <c r="O252" s="217">
        <v>0.87142857142857144</v>
      </c>
      <c r="P252" s="217">
        <v>1.3178571428571428</v>
      </c>
      <c r="Q252" s="437">
        <f t="shared" si="6"/>
        <v>0.88624999999999998</v>
      </c>
      <c r="R252" s="217">
        <v>1.2262857142857144</v>
      </c>
      <c r="S252" s="217">
        <v>1.0044285714285714</v>
      </c>
      <c r="T252" s="217">
        <v>1.1138571428571429</v>
      </c>
      <c r="U252" s="217">
        <v>0.8</v>
      </c>
      <c r="V252" s="217">
        <v>0.8</v>
      </c>
      <c r="W252" s="217">
        <v>0.8</v>
      </c>
      <c r="X252" s="438">
        <f t="shared" si="7"/>
        <v>0.95742857142857141</v>
      </c>
    </row>
    <row r="253" spans="1:24" ht="18" customHeight="1">
      <c r="A253" s="434">
        <v>249</v>
      </c>
      <c r="B253" s="435">
        <v>711000000074</v>
      </c>
      <c r="C253" s="428" t="s">
        <v>844</v>
      </c>
      <c r="D253" s="436">
        <v>110</v>
      </c>
      <c r="E253" s="217">
        <v>0.72727272727272729</v>
      </c>
      <c r="F253" s="217">
        <v>3.6363636363636362E-2</v>
      </c>
      <c r="G253" s="217">
        <v>0.8</v>
      </c>
      <c r="H253" s="217">
        <v>0.8</v>
      </c>
      <c r="I253" s="217">
        <v>0.8</v>
      </c>
      <c r="J253" s="217">
        <v>0.8</v>
      </c>
      <c r="K253" s="217">
        <v>0.8</v>
      </c>
      <c r="L253" s="217">
        <v>0.8</v>
      </c>
      <c r="M253" s="217">
        <v>0.8</v>
      </c>
      <c r="N253" s="217">
        <v>0.8</v>
      </c>
      <c r="O253" s="217">
        <v>0.8</v>
      </c>
      <c r="P253" s="217">
        <v>0.8</v>
      </c>
      <c r="Q253" s="437">
        <f t="shared" si="6"/>
        <v>0.73030303030303034</v>
      </c>
      <c r="R253" s="217">
        <v>0.8</v>
      </c>
      <c r="S253" s="217">
        <v>0.8</v>
      </c>
      <c r="T253" s="217">
        <v>0.8</v>
      </c>
      <c r="U253" s="217">
        <v>0.8</v>
      </c>
      <c r="V253" s="217">
        <v>0.8</v>
      </c>
      <c r="W253" s="217">
        <v>0.8</v>
      </c>
      <c r="X253" s="438">
        <f t="shared" si="7"/>
        <v>0.79999999999999993</v>
      </c>
    </row>
    <row r="254" spans="1:24" ht="18" customHeight="1">
      <c r="A254" s="434">
        <v>250</v>
      </c>
      <c r="B254" s="435">
        <v>343000000057</v>
      </c>
      <c r="C254" s="318" t="s">
        <v>358</v>
      </c>
      <c r="D254" s="218">
        <v>189</v>
      </c>
      <c r="E254" s="217">
        <v>0.52910052910052907</v>
      </c>
      <c r="F254" s="217">
        <v>0.48465608465608462</v>
      </c>
      <c r="G254" s="217">
        <v>0.79999999999999993</v>
      </c>
      <c r="H254" s="217">
        <v>0.86984126984126986</v>
      </c>
      <c r="I254" s="217">
        <v>0.8486772486772487</v>
      </c>
      <c r="J254" s="217">
        <v>0.79999999999999993</v>
      </c>
      <c r="K254" s="217">
        <v>0.93756613756613749</v>
      </c>
      <c r="L254" s="217">
        <v>0.79999999999999993</v>
      </c>
      <c r="M254" s="217">
        <v>1.2</v>
      </c>
      <c r="N254" s="217">
        <v>0.79999999999999993</v>
      </c>
      <c r="O254" s="217">
        <v>0.86137566137566146</v>
      </c>
      <c r="P254" s="217">
        <v>1.1068783068783068</v>
      </c>
      <c r="Q254" s="437">
        <f t="shared" si="6"/>
        <v>0.83650793650793653</v>
      </c>
      <c r="R254" s="217">
        <v>0.87619047619047619</v>
      </c>
      <c r="S254" s="217">
        <v>1.0751322751322752</v>
      </c>
      <c r="T254" s="217">
        <v>0.79999999999999993</v>
      </c>
      <c r="U254" s="217">
        <v>0.79999999999999993</v>
      </c>
      <c r="V254" s="217">
        <v>0.94179894179894175</v>
      </c>
      <c r="W254" s="217">
        <v>0.79999999999999993</v>
      </c>
      <c r="X254" s="438">
        <f t="shared" si="7"/>
        <v>0.88218694885361548</v>
      </c>
    </row>
    <row r="255" spans="1:24" ht="18" customHeight="1">
      <c r="A255" s="434">
        <v>251</v>
      </c>
      <c r="B255" s="435">
        <v>343000000037</v>
      </c>
      <c r="C255" s="318" t="s">
        <v>348</v>
      </c>
      <c r="D255" s="218">
        <v>110</v>
      </c>
      <c r="E255" s="217">
        <v>0.33636363636363636</v>
      </c>
      <c r="F255" s="217">
        <v>0.37454545454545457</v>
      </c>
      <c r="G255" s="217">
        <v>0.8</v>
      </c>
      <c r="H255" s="217">
        <v>0.8</v>
      </c>
      <c r="I255" s="217">
        <v>0.8</v>
      </c>
      <c r="J255" s="217">
        <v>0.8</v>
      </c>
      <c r="K255" s="217">
        <v>0.8</v>
      </c>
      <c r="L255" s="217">
        <v>0.8</v>
      </c>
      <c r="M255" s="217">
        <v>0.8</v>
      </c>
      <c r="N255" s="217">
        <v>0.8</v>
      </c>
      <c r="O255" s="217">
        <v>0.8</v>
      </c>
      <c r="P255" s="217">
        <v>0.8</v>
      </c>
      <c r="Q255" s="437">
        <f t="shared" si="6"/>
        <v>0.72590909090909095</v>
      </c>
      <c r="R255" s="217">
        <v>0.8</v>
      </c>
      <c r="S255" s="217">
        <v>0.8</v>
      </c>
      <c r="T255" s="217">
        <v>0.8</v>
      </c>
      <c r="U255" s="217">
        <v>0.82590909090909082</v>
      </c>
      <c r="V255" s="217">
        <v>0.99318181818181817</v>
      </c>
      <c r="W255" s="217">
        <v>0.99318181818181817</v>
      </c>
      <c r="X255" s="438">
        <f t="shared" si="7"/>
        <v>0.86871212121212116</v>
      </c>
    </row>
    <row r="256" spans="1:24" ht="18" customHeight="1">
      <c r="A256" s="434">
        <v>252</v>
      </c>
      <c r="B256" s="435">
        <v>291000000007</v>
      </c>
      <c r="C256" s="318" t="s">
        <v>227</v>
      </c>
      <c r="D256" s="218">
        <v>154</v>
      </c>
      <c r="E256" s="217">
        <v>1.1410714285714285</v>
      </c>
      <c r="F256" s="217">
        <v>0.7883116883116883</v>
      </c>
      <c r="G256" s="217">
        <v>0.8</v>
      </c>
      <c r="H256" s="217">
        <v>0.8</v>
      </c>
      <c r="I256" s="217">
        <v>0.8</v>
      </c>
      <c r="J256" s="217">
        <v>0.8</v>
      </c>
      <c r="K256" s="217">
        <v>0.8</v>
      </c>
      <c r="L256" s="217">
        <v>0.8</v>
      </c>
      <c r="M256" s="217">
        <v>0.8</v>
      </c>
      <c r="N256" s="217">
        <v>0.8</v>
      </c>
      <c r="O256" s="217">
        <v>0.8</v>
      </c>
      <c r="P256" s="217">
        <v>0.8</v>
      </c>
      <c r="Q256" s="437">
        <f t="shared" si="6"/>
        <v>0.8274485930735932</v>
      </c>
      <c r="R256" s="217">
        <v>0.8</v>
      </c>
      <c r="S256" s="217">
        <v>0.8</v>
      </c>
      <c r="T256" s="217">
        <v>0.8</v>
      </c>
      <c r="U256" s="217">
        <v>0.8648051948051948</v>
      </c>
      <c r="V256" s="217">
        <v>0.8</v>
      </c>
      <c r="W256" s="217">
        <v>0.8</v>
      </c>
      <c r="X256" s="438">
        <f t="shared" si="7"/>
        <v>0.81080086580086574</v>
      </c>
    </row>
    <row r="257" spans="1:24" ht="18" customHeight="1">
      <c r="A257" s="434">
        <v>253</v>
      </c>
      <c r="B257" s="435">
        <v>214000000007</v>
      </c>
      <c r="C257" s="428" t="s">
        <v>822</v>
      </c>
      <c r="D257" s="436">
        <v>117</v>
      </c>
      <c r="E257" s="217">
        <v>0.68717948717948718</v>
      </c>
      <c r="F257" s="217">
        <v>1.3675213675213675</v>
      </c>
      <c r="G257" s="217">
        <v>1.1418803418803418</v>
      </c>
      <c r="H257" s="217">
        <v>0.94358974358974368</v>
      </c>
      <c r="I257" s="217">
        <v>0.89230769230769236</v>
      </c>
      <c r="J257" s="217">
        <v>1.1555555555555554</v>
      </c>
      <c r="K257" s="217">
        <v>0.93675213675213675</v>
      </c>
      <c r="L257" s="217">
        <v>0.79999999999999993</v>
      </c>
      <c r="M257" s="217">
        <v>0.79999999999999993</v>
      </c>
      <c r="N257" s="217">
        <v>1.0393162393162392</v>
      </c>
      <c r="O257" s="217">
        <v>0.9128205128205128</v>
      </c>
      <c r="P257" s="217">
        <v>1.1008547008547009</v>
      </c>
      <c r="Q257" s="437">
        <f t="shared" si="6"/>
        <v>0.9814814814814814</v>
      </c>
      <c r="R257" s="217">
        <v>1.2410256410256408</v>
      </c>
      <c r="S257" s="217">
        <v>0.86837606837606829</v>
      </c>
      <c r="T257" s="217">
        <v>0.97094017094017093</v>
      </c>
      <c r="U257" s="217">
        <v>0.92649572649572653</v>
      </c>
      <c r="V257" s="217">
        <v>0.91965811965811961</v>
      </c>
      <c r="W257" s="217">
        <v>0.97094017094017093</v>
      </c>
      <c r="X257" s="438">
        <f t="shared" si="7"/>
        <v>0.98290598290598297</v>
      </c>
    </row>
    <row r="258" spans="1:24" ht="18" customHeight="1">
      <c r="A258" s="434">
        <v>254</v>
      </c>
      <c r="B258" s="435">
        <v>312000000013</v>
      </c>
      <c r="C258" s="428" t="s">
        <v>727</v>
      </c>
      <c r="D258" s="436">
        <v>145</v>
      </c>
      <c r="E258" s="217">
        <v>0.28965517241379313</v>
      </c>
      <c r="F258" s="217">
        <v>0.66206896551724137</v>
      </c>
      <c r="G258" s="217">
        <v>0.8</v>
      </c>
      <c r="H258" s="217">
        <v>0.8</v>
      </c>
      <c r="I258" s="217">
        <v>0.8</v>
      </c>
      <c r="J258" s="217">
        <v>0.8</v>
      </c>
      <c r="K258" s="217">
        <v>0.8</v>
      </c>
      <c r="L258" s="217">
        <v>0.8</v>
      </c>
      <c r="M258" s="217">
        <v>0.8</v>
      </c>
      <c r="N258" s="217">
        <v>0.8</v>
      </c>
      <c r="O258" s="217">
        <v>0.8</v>
      </c>
      <c r="P258" s="217">
        <v>0.8</v>
      </c>
      <c r="Q258" s="437">
        <f t="shared" si="6"/>
        <v>0.74597701149425288</v>
      </c>
      <c r="R258" s="217">
        <v>0.8</v>
      </c>
      <c r="S258" s="217">
        <v>0.8</v>
      </c>
      <c r="T258" s="217">
        <v>0.8</v>
      </c>
      <c r="U258" s="217">
        <v>0.8</v>
      </c>
      <c r="V258" s="217">
        <v>0.8</v>
      </c>
      <c r="W258" s="217">
        <v>0.89586206896551723</v>
      </c>
      <c r="X258" s="438">
        <f t="shared" si="7"/>
        <v>0.81597701149425284</v>
      </c>
    </row>
    <row r="259" spans="1:24" ht="18" customHeight="1">
      <c r="A259" s="434">
        <v>255</v>
      </c>
      <c r="B259" s="435">
        <v>711000000081</v>
      </c>
      <c r="C259" s="428" t="s">
        <v>944</v>
      </c>
      <c r="D259" s="436">
        <v>350</v>
      </c>
      <c r="E259" s="217">
        <v>0</v>
      </c>
      <c r="F259" s="217">
        <v>0</v>
      </c>
      <c r="G259" s="217">
        <v>0</v>
      </c>
      <c r="H259" s="217">
        <v>0</v>
      </c>
      <c r="I259" s="217">
        <v>0</v>
      </c>
      <c r="J259" s="217">
        <v>0</v>
      </c>
      <c r="K259" s="217">
        <v>0</v>
      </c>
      <c r="L259" s="217">
        <v>0</v>
      </c>
      <c r="M259" s="217">
        <v>0</v>
      </c>
      <c r="N259" s="217">
        <v>0.43871428571428572</v>
      </c>
      <c r="O259" s="217">
        <v>0.8</v>
      </c>
      <c r="P259" s="217">
        <v>0.8</v>
      </c>
      <c r="Q259" s="437">
        <f t="shared" si="6"/>
        <v>0.16989285714285715</v>
      </c>
      <c r="R259" s="217">
        <v>0.8</v>
      </c>
      <c r="S259" s="217">
        <v>0.8</v>
      </c>
      <c r="T259" s="217">
        <v>0.8</v>
      </c>
      <c r="U259" s="217">
        <v>0.8</v>
      </c>
      <c r="V259" s="217">
        <v>0.8</v>
      </c>
      <c r="W259" s="217">
        <v>0.8</v>
      </c>
      <c r="X259" s="438">
        <f t="shared" si="7"/>
        <v>0.79999999999999993</v>
      </c>
    </row>
    <row r="260" spans="1:24" ht="18" customHeight="1">
      <c r="A260" s="434">
        <v>256</v>
      </c>
      <c r="B260" s="435">
        <v>211000000047</v>
      </c>
      <c r="C260" s="428" t="s">
        <v>945</v>
      </c>
      <c r="D260" s="436">
        <v>111</v>
      </c>
      <c r="E260" s="217">
        <v>0</v>
      </c>
      <c r="F260" s="217">
        <v>0</v>
      </c>
      <c r="G260" s="217">
        <v>0</v>
      </c>
      <c r="H260" s="217">
        <v>0</v>
      </c>
      <c r="I260" s="217">
        <v>0</v>
      </c>
      <c r="J260" s="217">
        <v>0</v>
      </c>
      <c r="K260" s="217">
        <v>0</v>
      </c>
      <c r="L260" s="217">
        <v>0</v>
      </c>
      <c r="M260" s="217">
        <v>0.51612612612612607</v>
      </c>
      <c r="N260" s="217">
        <v>0.79999999999999993</v>
      </c>
      <c r="O260" s="217">
        <v>0.79999999999999993</v>
      </c>
      <c r="P260" s="217">
        <v>0.79999999999999993</v>
      </c>
      <c r="Q260" s="437">
        <f t="shared" si="6"/>
        <v>0.24301051051051048</v>
      </c>
      <c r="R260" s="217">
        <v>0.79999999999999993</v>
      </c>
      <c r="S260" s="217">
        <v>0.79999999999999993</v>
      </c>
      <c r="T260" s="217">
        <v>0.79999999999999993</v>
      </c>
      <c r="U260" s="217">
        <v>0.79999999999999993</v>
      </c>
      <c r="V260" s="217">
        <v>0.79999999999999993</v>
      </c>
      <c r="W260" s="217">
        <v>0.79999999999999993</v>
      </c>
      <c r="X260" s="438">
        <f t="shared" si="7"/>
        <v>0.79999999999999993</v>
      </c>
    </row>
    <row r="261" spans="1:24" ht="18" customHeight="1">
      <c r="A261" s="434">
        <v>257</v>
      </c>
      <c r="B261" s="435">
        <v>211000000039</v>
      </c>
      <c r="C261" s="428" t="s">
        <v>767</v>
      </c>
      <c r="D261" s="436">
        <v>389</v>
      </c>
      <c r="E261" s="217">
        <v>1.04</v>
      </c>
      <c r="F261" s="217">
        <v>1.1399999999999999</v>
      </c>
      <c r="G261" s="217">
        <v>1.42</v>
      </c>
      <c r="H261" s="217">
        <v>1.28</v>
      </c>
      <c r="I261" s="217">
        <v>1.2919999999999998</v>
      </c>
      <c r="J261" s="217">
        <v>1.3288</v>
      </c>
      <c r="K261" s="217">
        <v>1.1752</v>
      </c>
      <c r="L261" s="217">
        <v>1.1079999999999999</v>
      </c>
      <c r="M261" s="217">
        <v>1.1719999999999999</v>
      </c>
      <c r="N261" s="217">
        <v>1.3368</v>
      </c>
      <c r="O261" s="217">
        <v>1.3463999999999998</v>
      </c>
      <c r="P261" s="217">
        <v>0.78519280205655528</v>
      </c>
      <c r="Q261" s="437">
        <f t="shared" si="6"/>
        <v>1.202032733504713</v>
      </c>
      <c r="R261" s="217">
        <v>0.9501285347043702</v>
      </c>
      <c r="S261" s="217">
        <v>0.82426735218508995</v>
      </c>
      <c r="T261" s="217">
        <v>0.85840616966580985</v>
      </c>
      <c r="U261" s="217">
        <v>0.80987146529562992</v>
      </c>
      <c r="V261" s="217">
        <v>0.80493573264781493</v>
      </c>
      <c r="W261" s="217">
        <v>0.82879177377892022</v>
      </c>
      <c r="X261" s="438">
        <f t="shared" si="7"/>
        <v>0.84606683804627247</v>
      </c>
    </row>
    <row r="262" spans="1:24" ht="18" customHeight="1">
      <c r="A262" s="434">
        <v>258</v>
      </c>
      <c r="B262" s="435">
        <v>713000000021</v>
      </c>
      <c r="C262" s="428" t="s">
        <v>946</v>
      </c>
      <c r="D262" s="436">
        <v>333.33</v>
      </c>
      <c r="E262" s="217">
        <v>0</v>
      </c>
      <c r="F262" s="217">
        <v>0</v>
      </c>
      <c r="G262" s="217">
        <v>0</v>
      </c>
      <c r="H262" s="217">
        <v>0</v>
      </c>
      <c r="I262" s="217">
        <v>0</v>
      </c>
      <c r="J262" s="217">
        <v>0</v>
      </c>
      <c r="K262" s="217">
        <v>0</v>
      </c>
      <c r="L262" s="217">
        <v>0.26667266672666728</v>
      </c>
      <c r="M262" s="217">
        <v>0.79998799987999891</v>
      </c>
      <c r="N262" s="217">
        <v>0.79998799987999891</v>
      </c>
      <c r="O262" s="217">
        <v>0.79998799987999891</v>
      </c>
      <c r="P262" s="217">
        <v>0.8</v>
      </c>
      <c r="Q262" s="437">
        <f t="shared" ref="Q262:Q325" si="8">AVERAGE(E262:P262)</f>
        <v>0.28888638886388868</v>
      </c>
      <c r="R262" s="217">
        <v>0.8</v>
      </c>
      <c r="S262" s="217">
        <v>0.8</v>
      </c>
      <c r="T262" s="217">
        <v>0.8</v>
      </c>
      <c r="U262" s="217">
        <v>0.8</v>
      </c>
      <c r="V262" s="217">
        <v>0.8</v>
      </c>
      <c r="W262" s="217">
        <v>0.8</v>
      </c>
      <c r="X262" s="438">
        <f t="shared" ref="X262:X325" si="9">AVERAGE(R262:W262)</f>
        <v>0.79999999999999993</v>
      </c>
    </row>
    <row r="263" spans="1:24" ht="18" customHeight="1">
      <c r="A263" s="434">
        <v>259</v>
      </c>
      <c r="B263" s="435">
        <v>353000000009</v>
      </c>
      <c r="C263" s="428" t="s">
        <v>374</v>
      </c>
      <c r="D263" s="436">
        <v>240</v>
      </c>
      <c r="E263" s="217">
        <v>0.54200000000000004</v>
      </c>
      <c r="F263" s="217">
        <v>0.66866666666666663</v>
      </c>
      <c r="G263" s="217">
        <v>0.8</v>
      </c>
      <c r="H263" s="217">
        <v>0.8</v>
      </c>
      <c r="I263" s="217">
        <v>0.8</v>
      </c>
      <c r="J263" s="217">
        <v>0.8</v>
      </c>
      <c r="K263" s="217">
        <v>0.8</v>
      </c>
      <c r="L263" s="217">
        <v>0.8</v>
      </c>
      <c r="M263" s="217">
        <v>0.8</v>
      </c>
      <c r="N263" s="217">
        <v>0.8</v>
      </c>
      <c r="O263" s="217">
        <v>0.8</v>
      </c>
      <c r="P263" s="217">
        <v>1</v>
      </c>
      <c r="Q263" s="437">
        <f t="shared" si="8"/>
        <v>0.78422222222222215</v>
      </c>
      <c r="R263" s="217">
        <v>1</v>
      </c>
      <c r="S263" s="217">
        <v>1</v>
      </c>
      <c r="T263" s="217">
        <v>1</v>
      </c>
      <c r="U263" s="217">
        <v>1</v>
      </c>
      <c r="V263" s="217">
        <v>1</v>
      </c>
      <c r="W263" s="217">
        <v>1</v>
      </c>
      <c r="X263" s="438">
        <f t="shared" si="9"/>
        <v>1</v>
      </c>
    </row>
    <row r="264" spans="1:24" ht="18" customHeight="1">
      <c r="A264" s="434">
        <v>260</v>
      </c>
      <c r="B264" s="435">
        <v>311000000011</v>
      </c>
      <c r="C264" s="428" t="s">
        <v>232</v>
      </c>
      <c r="D264" s="436">
        <v>193</v>
      </c>
      <c r="E264" s="217">
        <v>0.23316062176165803</v>
      </c>
      <c r="F264" s="217">
        <v>0.22694300518134713</v>
      </c>
      <c r="G264" s="217">
        <v>0.8</v>
      </c>
      <c r="H264" s="217">
        <v>0.8</v>
      </c>
      <c r="I264" s="217">
        <v>0.8</v>
      </c>
      <c r="J264" s="217">
        <v>0.8</v>
      </c>
      <c r="K264" s="217">
        <v>0.8</v>
      </c>
      <c r="L264" s="217">
        <v>0.8</v>
      </c>
      <c r="M264" s="217">
        <v>0.8</v>
      </c>
      <c r="N264" s="217">
        <v>0.8</v>
      </c>
      <c r="O264" s="217">
        <v>0.8</v>
      </c>
      <c r="P264" s="217">
        <v>0.8</v>
      </c>
      <c r="Q264" s="437">
        <f t="shared" si="8"/>
        <v>0.70500863557858373</v>
      </c>
      <c r="R264" s="217">
        <v>0.8</v>
      </c>
      <c r="S264" s="217">
        <v>0.8</v>
      </c>
      <c r="T264" s="217">
        <v>0.8</v>
      </c>
      <c r="U264" s="217">
        <v>0.8</v>
      </c>
      <c r="V264" s="217">
        <v>0.8</v>
      </c>
      <c r="W264" s="217">
        <v>0.8</v>
      </c>
      <c r="X264" s="438">
        <f t="shared" si="9"/>
        <v>0.79999999999999993</v>
      </c>
    </row>
    <row r="265" spans="1:24" ht="18" customHeight="1">
      <c r="A265" s="434">
        <v>261</v>
      </c>
      <c r="B265" s="435">
        <v>713000000018</v>
      </c>
      <c r="C265" s="428" t="s">
        <v>801</v>
      </c>
      <c r="D265" s="436">
        <v>171</v>
      </c>
      <c r="E265" s="217">
        <v>1</v>
      </c>
      <c r="F265" s="217">
        <v>1</v>
      </c>
      <c r="G265" s="217">
        <v>1</v>
      </c>
      <c r="H265" s="217">
        <v>1</v>
      </c>
      <c r="I265" s="217">
        <v>1</v>
      </c>
      <c r="J265" s="217">
        <v>1</v>
      </c>
      <c r="K265" s="217">
        <v>1</v>
      </c>
      <c r="L265" s="217">
        <v>1</v>
      </c>
      <c r="M265" s="217">
        <v>1</v>
      </c>
      <c r="N265" s="217">
        <v>1</v>
      </c>
      <c r="O265" s="217">
        <v>1</v>
      </c>
      <c r="P265" s="217">
        <v>0.8</v>
      </c>
      <c r="Q265" s="437">
        <f t="shared" si="8"/>
        <v>0.98333333333333339</v>
      </c>
      <c r="R265" s="217">
        <v>0.8</v>
      </c>
      <c r="S265" s="217">
        <v>0.8</v>
      </c>
      <c r="T265" s="217">
        <v>0.8</v>
      </c>
      <c r="U265" s="217">
        <v>0.8</v>
      </c>
      <c r="V265" s="217">
        <v>0.8</v>
      </c>
      <c r="W265" s="217">
        <v>0.8</v>
      </c>
      <c r="X265" s="438">
        <f t="shared" si="9"/>
        <v>0.79999999999999993</v>
      </c>
    </row>
    <row r="266" spans="1:24" ht="18" customHeight="1">
      <c r="A266" s="434">
        <v>262</v>
      </c>
      <c r="B266" s="435">
        <v>341000000018</v>
      </c>
      <c r="C266" s="428" t="s">
        <v>285</v>
      </c>
      <c r="D266" s="436">
        <v>120</v>
      </c>
      <c r="E266" s="217">
        <v>0.43333333333333335</v>
      </c>
      <c r="F266" s="217">
        <v>0.20166666666666666</v>
      </c>
      <c r="G266" s="217">
        <v>0.8</v>
      </c>
      <c r="H266" s="217">
        <v>0.8</v>
      </c>
      <c r="I266" s="217">
        <v>0.8</v>
      </c>
      <c r="J266" s="217">
        <v>0.8</v>
      </c>
      <c r="K266" s="217">
        <v>0.8</v>
      </c>
      <c r="L266" s="217">
        <v>0.8</v>
      </c>
      <c r="M266" s="217">
        <v>0.8</v>
      </c>
      <c r="N266" s="217">
        <v>0.8</v>
      </c>
      <c r="O266" s="217">
        <v>0.8</v>
      </c>
      <c r="P266" s="217">
        <v>0.8</v>
      </c>
      <c r="Q266" s="437">
        <f t="shared" si="8"/>
        <v>0.71958333333333335</v>
      </c>
      <c r="R266" s="217">
        <v>0.8</v>
      </c>
      <c r="S266" s="217">
        <v>0.8</v>
      </c>
      <c r="T266" s="217">
        <v>0.8</v>
      </c>
      <c r="U266" s="217">
        <v>0.8</v>
      </c>
      <c r="V266" s="217">
        <v>0.8</v>
      </c>
      <c r="W266" s="217">
        <v>0.8</v>
      </c>
      <c r="X266" s="438">
        <f t="shared" si="9"/>
        <v>0.79999999999999993</v>
      </c>
    </row>
    <row r="267" spans="1:24" ht="18" customHeight="1">
      <c r="A267" s="434">
        <v>263</v>
      </c>
      <c r="B267" s="435">
        <v>341000000033</v>
      </c>
      <c r="C267" s="428" t="s">
        <v>294</v>
      </c>
      <c r="D267" s="436">
        <v>110</v>
      </c>
      <c r="E267" s="217">
        <v>1.2727272727272727</v>
      </c>
      <c r="F267" s="217">
        <v>0.21818181818181817</v>
      </c>
      <c r="G267" s="217">
        <v>0.8</v>
      </c>
      <c r="H267" s="217">
        <v>0.8</v>
      </c>
      <c r="I267" s="217">
        <v>0.8</v>
      </c>
      <c r="J267" s="217">
        <v>0.8</v>
      </c>
      <c r="K267" s="217">
        <v>0.8</v>
      </c>
      <c r="L267" s="217">
        <v>0.8</v>
      </c>
      <c r="M267" s="217">
        <v>0.8</v>
      </c>
      <c r="N267" s="217">
        <v>0.8</v>
      </c>
      <c r="O267" s="217">
        <v>0.8</v>
      </c>
      <c r="P267" s="217">
        <v>0.8</v>
      </c>
      <c r="Q267" s="437">
        <f t="shared" si="8"/>
        <v>0.79090909090909089</v>
      </c>
      <c r="R267" s="217">
        <v>0.8</v>
      </c>
      <c r="S267" s="217">
        <v>0.8</v>
      </c>
      <c r="T267" s="217">
        <v>0.8</v>
      </c>
      <c r="U267" s="217">
        <v>0.8</v>
      </c>
      <c r="V267" s="217">
        <v>0.8</v>
      </c>
      <c r="W267" s="217">
        <v>0.8</v>
      </c>
      <c r="X267" s="438">
        <f t="shared" si="9"/>
        <v>0.79999999999999993</v>
      </c>
    </row>
    <row r="268" spans="1:24" ht="18" customHeight="1">
      <c r="A268" s="434">
        <v>264</v>
      </c>
      <c r="B268" s="435">
        <v>353000000005</v>
      </c>
      <c r="C268" s="428" t="s">
        <v>371</v>
      </c>
      <c r="D268" s="436">
        <v>340</v>
      </c>
      <c r="E268" s="217">
        <v>2.6470588235294117E-2</v>
      </c>
      <c r="F268" s="217">
        <v>0.77647058823529413</v>
      </c>
      <c r="G268" s="217">
        <v>0.8</v>
      </c>
      <c r="H268" s="217">
        <v>0.8</v>
      </c>
      <c r="I268" s="217">
        <v>0.8</v>
      </c>
      <c r="J268" s="217">
        <v>0.8</v>
      </c>
      <c r="K268" s="217">
        <v>0.8</v>
      </c>
      <c r="L268" s="217">
        <v>0.8</v>
      </c>
      <c r="M268" s="217">
        <v>0.8</v>
      </c>
      <c r="N268" s="217">
        <v>0.8</v>
      </c>
      <c r="O268" s="217">
        <v>0.8</v>
      </c>
      <c r="P268" s="217">
        <v>0.8</v>
      </c>
      <c r="Q268" s="437">
        <f t="shared" si="8"/>
        <v>0.73357843137254897</v>
      </c>
      <c r="R268" s="217">
        <v>0.8</v>
      </c>
      <c r="S268" s="217">
        <v>0.86470588235294121</v>
      </c>
      <c r="T268" s="217">
        <v>0.8</v>
      </c>
      <c r="U268" s="217">
        <v>0.8</v>
      </c>
      <c r="V268" s="217">
        <v>0.8</v>
      </c>
      <c r="W268" s="217">
        <v>0.8</v>
      </c>
      <c r="X268" s="438">
        <f t="shared" si="9"/>
        <v>0.81078431372549009</v>
      </c>
    </row>
    <row r="269" spans="1:24" ht="18" customHeight="1">
      <c r="A269" s="434">
        <v>265</v>
      </c>
      <c r="B269" s="435">
        <v>342000000006</v>
      </c>
      <c r="C269" s="428" t="s">
        <v>321</v>
      </c>
      <c r="D269" s="436">
        <v>256</v>
      </c>
      <c r="E269" s="217">
        <v>0.265625</v>
      </c>
      <c r="F269" s="217">
        <v>0.375</v>
      </c>
      <c r="G269" s="217">
        <v>0.8</v>
      </c>
      <c r="H269" s="217">
        <v>0.8</v>
      </c>
      <c r="I269" s="217">
        <v>0.8</v>
      </c>
      <c r="J269" s="217">
        <v>0.8</v>
      </c>
      <c r="K269" s="217">
        <v>0.8</v>
      </c>
      <c r="L269" s="217">
        <v>0.8</v>
      </c>
      <c r="M269" s="217">
        <v>0.8</v>
      </c>
      <c r="N269" s="217">
        <v>0.8</v>
      </c>
      <c r="O269" s="217">
        <v>0.8</v>
      </c>
      <c r="P269" s="217">
        <v>0.8</v>
      </c>
      <c r="Q269" s="437">
        <f t="shared" si="8"/>
        <v>0.72005208333333337</v>
      </c>
      <c r="R269" s="217">
        <v>0.8</v>
      </c>
      <c r="S269" s="217">
        <v>0.8</v>
      </c>
      <c r="T269" s="217">
        <v>0.8</v>
      </c>
      <c r="U269" s="217">
        <v>0.8</v>
      </c>
      <c r="V269" s="217">
        <v>0.8</v>
      </c>
      <c r="W269" s="217">
        <v>0.8</v>
      </c>
      <c r="X269" s="438">
        <f t="shared" si="9"/>
        <v>0.79999999999999993</v>
      </c>
    </row>
    <row r="270" spans="1:24" ht="18" customHeight="1">
      <c r="A270" s="434">
        <v>266</v>
      </c>
      <c r="B270" s="435">
        <v>711000000056</v>
      </c>
      <c r="C270" s="428" t="s">
        <v>395</v>
      </c>
      <c r="D270" s="436">
        <v>120</v>
      </c>
      <c r="E270" s="217">
        <v>0.48333333333333334</v>
      </c>
      <c r="F270" s="217">
        <v>0.78333333333333333</v>
      </c>
      <c r="G270" s="217">
        <v>1.0166666666666666</v>
      </c>
      <c r="H270" s="217">
        <v>1.1333333333333333</v>
      </c>
      <c r="I270" s="217">
        <v>1.1333333333333333</v>
      </c>
      <c r="J270" s="217">
        <v>1.1166666666666667</v>
      </c>
      <c r="K270" s="217">
        <v>1.1666666666666667</v>
      </c>
      <c r="L270" s="217">
        <v>0.98333333333333328</v>
      </c>
      <c r="M270" s="217">
        <v>0.8</v>
      </c>
      <c r="N270" s="217">
        <v>0.8</v>
      </c>
      <c r="O270" s="217">
        <v>0.8</v>
      </c>
      <c r="P270" s="217">
        <v>1.1346666666666667</v>
      </c>
      <c r="Q270" s="437">
        <f t="shared" si="8"/>
        <v>0.94594444444444459</v>
      </c>
      <c r="R270" s="217">
        <v>0.998</v>
      </c>
      <c r="S270" s="217">
        <v>1.0846666666666667</v>
      </c>
      <c r="T270" s="217">
        <v>0.9973333333333334</v>
      </c>
      <c r="U270" s="217">
        <v>1.0846666666666667</v>
      </c>
      <c r="V270" s="217">
        <v>0.8</v>
      </c>
      <c r="W270" s="217">
        <v>0.88500000000000001</v>
      </c>
      <c r="X270" s="438">
        <f t="shared" si="9"/>
        <v>0.9749444444444445</v>
      </c>
    </row>
    <row r="271" spans="1:24" ht="18" customHeight="1">
      <c r="A271" s="434">
        <v>267</v>
      </c>
      <c r="B271" s="435">
        <v>293000000013</v>
      </c>
      <c r="C271" s="428" t="s">
        <v>244</v>
      </c>
      <c r="D271" s="436">
        <v>153</v>
      </c>
      <c r="E271" s="217">
        <v>1.2</v>
      </c>
      <c r="F271" s="217">
        <v>1.2434782608695651</v>
      </c>
      <c r="G271" s="217">
        <v>0.97385620915032678</v>
      </c>
      <c r="H271" s="217">
        <v>1.2026143790849673</v>
      </c>
      <c r="I271" s="217">
        <v>1.1699346405228759</v>
      </c>
      <c r="J271" s="217">
        <v>0.8</v>
      </c>
      <c r="K271" s="217">
        <v>0.8</v>
      </c>
      <c r="L271" s="217">
        <v>0.8</v>
      </c>
      <c r="M271" s="217">
        <v>0.85620915032679734</v>
      </c>
      <c r="N271" s="217">
        <v>0.85620915032679734</v>
      </c>
      <c r="O271" s="217">
        <v>0.84967320261437906</v>
      </c>
      <c r="P271" s="217">
        <v>0.89150326797385626</v>
      </c>
      <c r="Q271" s="437">
        <f t="shared" si="8"/>
        <v>0.97028985507246401</v>
      </c>
      <c r="R271" s="217">
        <v>0.88235294117647056</v>
      </c>
      <c r="S271" s="217">
        <v>1.6339869281045751</v>
      </c>
      <c r="T271" s="217">
        <v>0.8</v>
      </c>
      <c r="U271" s="217">
        <v>1.1111111111111112</v>
      </c>
      <c r="V271" s="217">
        <v>0.88104575163398702</v>
      </c>
      <c r="W271" s="217">
        <v>0.95555555555555549</v>
      </c>
      <c r="X271" s="438">
        <f t="shared" si="9"/>
        <v>1.0440087145969501</v>
      </c>
    </row>
    <row r="272" spans="1:24" ht="18" customHeight="1">
      <c r="A272" s="434">
        <v>268</v>
      </c>
      <c r="B272" s="435">
        <v>311000000065</v>
      </c>
      <c r="C272" s="428" t="s">
        <v>777</v>
      </c>
      <c r="D272" s="436">
        <v>147</v>
      </c>
      <c r="E272" s="217">
        <v>1</v>
      </c>
      <c r="F272" s="217">
        <v>1</v>
      </c>
      <c r="G272" s="217">
        <v>1</v>
      </c>
      <c r="H272" s="217">
        <v>1</v>
      </c>
      <c r="I272" s="217">
        <v>1</v>
      </c>
      <c r="J272" s="217">
        <v>1</v>
      </c>
      <c r="K272" s="217">
        <v>1</v>
      </c>
      <c r="L272" s="217">
        <v>1</v>
      </c>
      <c r="M272" s="217">
        <v>1</v>
      </c>
      <c r="N272" s="217">
        <v>1</v>
      </c>
      <c r="O272" s="217">
        <v>1</v>
      </c>
      <c r="P272" s="217">
        <v>0.79999999999999993</v>
      </c>
      <c r="Q272" s="437">
        <f t="shared" si="8"/>
        <v>0.98333333333333339</v>
      </c>
      <c r="R272" s="217">
        <v>0</v>
      </c>
      <c r="S272" s="217">
        <v>0.79999999999999993</v>
      </c>
      <c r="T272" s="217">
        <v>0.79999999999999993</v>
      </c>
      <c r="U272" s="217">
        <v>0.79999999999999993</v>
      </c>
      <c r="V272" s="217">
        <v>0.79999999999999993</v>
      </c>
      <c r="W272" s="217">
        <v>0.79999999999999993</v>
      </c>
      <c r="X272" s="438">
        <f t="shared" si="9"/>
        <v>0.66666666666666663</v>
      </c>
    </row>
    <row r="273" spans="1:24" ht="18" customHeight="1">
      <c r="A273" s="434">
        <v>269</v>
      </c>
      <c r="B273" s="435">
        <v>342000000033</v>
      </c>
      <c r="C273" s="428" t="s">
        <v>328</v>
      </c>
      <c r="D273" s="436">
        <v>110</v>
      </c>
      <c r="E273" s="217">
        <v>0.31818181818181818</v>
      </c>
      <c r="F273" s="217">
        <v>0.40909090909090912</v>
      </c>
      <c r="G273" s="217">
        <v>0.8</v>
      </c>
      <c r="H273" s="217">
        <v>0.8</v>
      </c>
      <c r="I273" s="217">
        <v>0.8</v>
      </c>
      <c r="J273" s="217">
        <v>0.8</v>
      </c>
      <c r="K273" s="217">
        <v>0.8</v>
      </c>
      <c r="L273" s="217">
        <v>0.8</v>
      </c>
      <c r="M273" s="217">
        <v>0.8</v>
      </c>
      <c r="N273" s="217">
        <v>0.8</v>
      </c>
      <c r="O273" s="217">
        <v>0.8</v>
      </c>
      <c r="P273" s="217">
        <v>0.8</v>
      </c>
      <c r="Q273" s="437">
        <f t="shared" si="8"/>
        <v>0.72727272727272718</v>
      </c>
      <c r="R273" s="217">
        <v>0.8</v>
      </c>
      <c r="S273" s="217">
        <v>0.8</v>
      </c>
      <c r="T273" s="217">
        <v>0.8</v>
      </c>
      <c r="U273" s="217">
        <v>0.8</v>
      </c>
      <c r="V273" s="217">
        <v>0.8</v>
      </c>
      <c r="W273" s="217">
        <v>0.8</v>
      </c>
      <c r="X273" s="438">
        <f t="shared" si="9"/>
        <v>0.79999999999999993</v>
      </c>
    </row>
    <row r="274" spans="1:24" ht="18" customHeight="1">
      <c r="A274" s="434">
        <v>270</v>
      </c>
      <c r="B274" s="435">
        <v>714000000030</v>
      </c>
      <c r="C274" s="428" t="s">
        <v>431</v>
      </c>
      <c r="D274" s="436">
        <v>278</v>
      </c>
      <c r="E274" s="217">
        <v>1.4388489208633094E-2</v>
      </c>
      <c r="F274" s="217">
        <v>0.76258992805755399</v>
      </c>
      <c r="G274" s="217">
        <v>0.90647482014388492</v>
      </c>
      <c r="H274" s="217">
        <v>0.8920863309352518</v>
      </c>
      <c r="I274" s="217">
        <v>0.8</v>
      </c>
      <c r="J274" s="217">
        <v>0.84892086330935257</v>
      </c>
      <c r="K274" s="217">
        <v>1.1079136690647482</v>
      </c>
      <c r="L274" s="217">
        <v>0.8</v>
      </c>
      <c r="M274" s="217">
        <v>0.8</v>
      </c>
      <c r="N274" s="217">
        <v>0.82014388489208634</v>
      </c>
      <c r="O274" s="217">
        <v>0.92086330935251803</v>
      </c>
      <c r="P274" s="217">
        <v>0.8</v>
      </c>
      <c r="Q274" s="437">
        <f t="shared" si="8"/>
        <v>0.78944844124700253</v>
      </c>
      <c r="R274" s="217">
        <v>0.8</v>
      </c>
      <c r="S274" s="217">
        <v>0.8</v>
      </c>
      <c r="T274" s="217">
        <v>0.8</v>
      </c>
      <c r="U274" s="217">
        <v>0.8</v>
      </c>
      <c r="V274" s="217">
        <v>0.8</v>
      </c>
      <c r="W274" s="217">
        <v>0.8</v>
      </c>
      <c r="X274" s="438">
        <f t="shared" si="9"/>
        <v>0.79999999999999993</v>
      </c>
    </row>
    <row r="275" spans="1:24" ht="18" customHeight="1">
      <c r="A275" s="434">
        <v>271</v>
      </c>
      <c r="B275" s="435">
        <v>343000000022</v>
      </c>
      <c r="C275" s="428" t="s">
        <v>338</v>
      </c>
      <c r="D275" s="436">
        <v>134</v>
      </c>
      <c r="E275" s="217">
        <v>0.18656716417910449</v>
      </c>
      <c r="F275" s="217">
        <v>0.17164179104477612</v>
      </c>
      <c r="G275" s="217">
        <v>0.8</v>
      </c>
      <c r="H275" s="217">
        <v>0.8</v>
      </c>
      <c r="I275" s="217">
        <v>0.8</v>
      </c>
      <c r="J275" s="217">
        <v>0.8</v>
      </c>
      <c r="K275" s="217">
        <v>0.8</v>
      </c>
      <c r="L275" s="217">
        <v>0.8</v>
      </c>
      <c r="M275" s="217">
        <v>0.8</v>
      </c>
      <c r="N275" s="217">
        <v>0.8</v>
      </c>
      <c r="O275" s="217">
        <v>0.8</v>
      </c>
      <c r="P275" s="217">
        <v>0.8</v>
      </c>
      <c r="Q275" s="437">
        <f t="shared" si="8"/>
        <v>0.69651741293532332</v>
      </c>
      <c r="R275" s="217">
        <v>0.8</v>
      </c>
      <c r="S275" s="217">
        <v>0.8</v>
      </c>
      <c r="T275" s="217">
        <v>0.8</v>
      </c>
      <c r="U275" s="217">
        <v>0.8</v>
      </c>
      <c r="V275" s="217">
        <v>0.8</v>
      </c>
      <c r="W275" s="217">
        <v>0.8</v>
      </c>
      <c r="X275" s="438">
        <f t="shared" si="9"/>
        <v>0.79999999999999993</v>
      </c>
    </row>
    <row r="276" spans="1:24" ht="18" customHeight="1">
      <c r="A276" s="434">
        <v>272</v>
      </c>
      <c r="B276" s="435">
        <v>351000000016</v>
      </c>
      <c r="C276" s="428" t="s">
        <v>838</v>
      </c>
      <c r="D276" s="436">
        <v>794</v>
      </c>
      <c r="E276" s="217">
        <v>0.90000226700822916</v>
      </c>
      <c r="F276" s="217">
        <v>0.90000226700822916</v>
      </c>
      <c r="G276" s="217">
        <v>0.90000226700822916</v>
      </c>
      <c r="H276" s="217">
        <v>0.90000226700822916</v>
      </c>
      <c r="I276" s="217">
        <v>0.90000226700822916</v>
      </c>
      <c r="J276" s="217">
        <v>0.90000226700822916</v>
      </c>
      <c r="K276" s="217">
        <v>0.90000226700822916</v>
      </c>
      <c r="L276" s="217">
        <v>0.90000226700822916</v>
      </c>
      <c r="M276" s="217">
        <v>0.8</v>
      </c>
      <c r="N276" s="217">
        <v>0.8</v>
      </c>
      <c r="O276" s="217">
        <v>0.8</v>
      </c>
      <c r="P276" s="217">
        <v>1</v>
      </c>
      <c r="Q276" s="437">
        <f t="shared" si="8"/>
        <v>0.88333484467215306</v>
      </c>
      <c r="R276" s="217">
        <v>1</v>
      </c>
      <c r="S276" s="217">
        <v>1</v>
      </c>
      <c r="T276" s="217">
        <v>1</v>
      </c>
      <c r="U276" s="217">
        <v>1</v>
      </c>
      <c r="V276" s="217">
        <v>1</v>
      </c>
      <c r="W276" s="217">
        <v>1</v>
      </c>
      <c r="X276" s="438">
        <f t="shared" si="9"/>
        <v>1</v>
      </c>
    </row>
    <row r="277" spans="1:24" ht="18" customHeight="1">
      <c r="A277" s="434">
        <v>273</v>
      </c>
      <c r="B277" s="435">
        <v>341000000079</v>
      </c>
      <c r="C277" s="428" t="s">
        <v>318</v>
      </c>
      <c r="D277" s="436">
        <v>250</v>
      </c>
      <c r="E277" s="217">
        <v>1</v>
      </c>
      <c r="F277" s="217">
        <v>1</v>
      </c>
      <c r="G277" s="217">
        <v>1</v>
      </c>
      <c r="H277" s="217">
        <v>1</v>
      </c>
      <c r="I277" s="217">
        <v>1</v>
      </c>
      <c r="J277" s="217">
        <v>1</v>
      </c>
      <c r="K277" s="217">
        <v>1</v>
      </c>
      <c r="L277" s="217">
        <v>1</v>
      </c>
      <c r="M277" s="217">
        <v>1</v>
      </c>
      <c r="N277" s="217">
        <v>1</v>
      </c>
      <c r="O277" s="217">
        <v>1</v>
      </c>
      <c r="P277" s="217">
        <v>0.8</v>
      </c>
      <c r="Q277" s="437">
        <f t="shared" si="8"/>
        <v>0.98333333333333339</v>
      </c>
      <c r="R277" s="217">
        <v>0.8</v>
      </c>
      <c r="S277" s="217">
        <v>0.8</v>
      </c>
      <c r="T277" s="217">
        <v>0.8</v>
      </c>
      <c r="U277" s="217">
        <v>0.8</v>
      </c>
      <c r="V277" s="217">
        <v>0.8</v>
      </c>
      <c r="W277" s="217">
        <v>0.8</v>
      </c>
      <c r="X277" s="438">
        <f t="shared" si="9"/>
        <v>0.79999999999999993</v>
      </c>
    </row>
    <row r="278" spans="1:24" ht="18" customHeight="1">
      <c r="A278" s="434">
        <v>274</v>
      </c>
      <c r="B278" s="435">
        <v>341000000021</v>
      </c>
      <c r="C278" s="428" t="s">
        <v>287</v>
      </c>
      <c r="D278" s="436">
        <v>280</v>
      </c>
      <c r="E278" s="217">
        <v>0.90000321429719388</v>
      </c>
      <c r="F278" s="217">
        <v>0.90000321429719388</v>
      </c>
      <c r="G278" s="217">
        <v>0.90000321429719388</v>
      </c>
      <c r="H278" s="217">
        <v>0.90000321429719388</v>
      </c>
      <c r="I278" s="217">
        <v>0.90000321429719388</v>
      </c>
      <c r="J278" s="217">
        <v>0.90000321429719388</v>
      </c>
      <c r="K278" s="217">
        <v>0.90000321429719388</v>
      </c>
      <c r="L278" s="217">
        <v>0.90000321429719388</v>
      </c>
      <c r="M278" s="217">
        <v>1</v>
      </c>
      <c r="N278" s="217">
        <v>1</v>
      </c>
      <c r="O278" s="217">
        <v>1</v>
      </c>
      <c r="P278" s="217">
        <v>1</v>
      </c>
      <c r="Q278" s="437">
        <f t="shared" si="8"/>
        <v>0.9333354761981294</v>
      </c>
      <c r="R278" s="217">
        <v>1</v>
      </c>
      <c r="S278" s="217">
        <v>1</v>
      </c>
      <c r="T278" s="217">
        <v>1</v>
      </c>
      <c r="U278" s="217">
        <v>1</v>
      </c>
      <c r="V278" s="217">
        <v>1</v>
      </c>
      <c r="W278" s="217">
        <v>1</v>
      </c>
      <c r="X278" s="438">
        <f t="shared" si="9"/>
        <v>1</v>
      </c>
    </row>
    <row r="279" spans="1:24" ht="18" customHeight="1">
      <c r="A279" s="434">
        <v>275</v>
      </c>
      <c r="B279" s="435">
        <v>341000000053</v>
      </c>
      <c r="C279" s="428" t="s">
        <v>288</v>
      </c>
      <c r="D279" s="447">
        <v>155.33000000000001</v>
      </c>
      <c r="E279" s="217">
        <v>0.82405201828365404</v>
      </c>
      <c r="F279" s="217">
        <v>8.8199317581922343E-2</v>
      </c>
      <c r="G279" s="217">
        <v>0.79997424837442865</v>
      </c>
      <c r="H279" s="217">
        <v>0.79997424837442865</v>
      </c>
      <c r="I279" s="217">
        <v>0.79997424837442865</v>
      </c>
      <c r="J279" s="217">
        <v>0.79997424837442865</v>
      </c>
      <c r="K279" s="217">
        <v>0.79997424837442865</v>
      </c>
      <c r="L279" s="217">
        <v>0.79997424837442865</v>
      </c>
      <c r="M279" s="217">
        <v>0.79997424837442865</v>
      </c>
      <c r="N279" s="217">
        <v>0.79997424837442865</v>
      </c>
      <c r="O279" s="217">
        <v>0.79997424837442865</v>
      </c>
      <c r="P279" s="217">
        <v>0.79999999999999993</v>
      </c>
      <c r="Q279" s="437">
        <f t="shared" si="8"/>
        <v>0.74266829760295272</v>
      </c>
      <c r="R279" s="217">
        <v>0.79999999999999993</v>
      </c>
      <c r="S279" s="217">
        <v>0.79999999999999993</v>
      </c>
      <c r="T279" s="217">
        <v>0.79999999999999993</v>
      </c>
      <c r="U279" s="217">
        <v>0.79999999999999993</v>
      </c>
      <c r="V279" s="217">
        <v>0.79999999999999993</v>
      </c>
      <c r="W279" s="217">
        <v>0.79999999999999993</v>
      </c>
      <c r="X279" s="438">
        <f t="shared" si="9"/>
        <v>0.79999999999999993</v>
      </c>
    </row>
    <row r="280" spans="1:24" ht="18" customHeight="1">
      <c r="A280" s="434">
        <v>276</v>
      </c>
      <c r="B280" s="435">
        <v>211000000041</v>
      </c>
      <c r="C280" s="428" t="s">
        <v>818</v>
      </c>
      <c r="D280" s="436">
        <v>267</v>
      </c>
      <c r="E280" s="217">
        <v>0</v>
      </c>
      <c r="F280" s="217">
        <v>0</v>
      </c>
      <c r="G280" s="217">
        <v>0.7466666666666667</v>
      </c>
      <c r="H280" s="217">
        <v>0.79999999999999993</v>
      </c>
      <c r="I280" s="217">
        <v>0.79999999999999993</v>
      </c>
      <c r="J280" s="217">
        <v>0.79999999999999993</v>
      </c>
      <c r="K280" s="217">
        <v>0.79999999999999993</v>
      </c>
      <c r="L280" s="217">
        <v>0.79999999999999993</v>
      </c>
      <c r="M280" s="217">
        <v>0.79999999999999993</v>
      </c>
      <c r="N280" s="217">
        <v>0.79999999999999993</v>
      </c>
      <c r="O280" s="217">
        <v>0.79999999999999993</v>
      </c>
      <c r="P280" s="217">
        <v>1</v>
      </c>
      <c r="Q280" s="437">
        <f t="shared" si="8"/>
        <v>0.67888888888888876</v>
      </c>
      <c r="R280" s="217">
        <v>1</v>
      </c>
      <c r="S280" s="217">
        <v>1</v>
      </c>
      <c r="T280" s="217">
        <v>1</v>
      </c>
      <c r="U280" s="217">
        <v>1</v>
      </c>
      <c r="V280" s="217">
        <v>1</v>
      </c>
      <c r="W280" s="217">
        <v>1</v>
      </c>
      <c r="X280" s="438">
        <f t="shared" si="9"/>
        <v>1</v>
      </c>
    </row>
    <row r="281" spans="1:24" ht="18" customHeight="1">
      <c r="A281" s="434">
        <v>277</v>
      </c>
      <c r="B281" s="435">
        <v>211000000030</v>
      </c>
      <c r="C281" s="428" t="s">
        <v>711</v>
      </c>
      <c r="D281" s="436">
        <v>142</v>
      </c>
      <c r="E281" s="217">
        <v>0.42253521126760563</v>
      </c>
      <c r="F281" s="217">
        <v>0.44366197183098594</v>
      </c>
      <c r="G281" s="217">
        <v>0.79999999999999993</v>
      </c>
      <c r="H281" s="217">
        <v>0.79999999999999993</v>
      </c>
      <c r="I281" s="217">
        <v>0.79999999999999993</v>
      </c>
      <c r="J281" s="217">
        <v>0.79999999999999993</v>
      </c>
      <c r="K281" s="217">
        <v>0.79999999999999993</v>
      </c>
      <c r="L281" s="217">
        <v>0.79999999999999993</v>
      </c>
      <c r="M281" s="217">
        <v>0.79999999999999993</v>
      </c>
      <c r="N281" s="217">
        <v>0.79999999999999993</v>
      </c>
      <c r="O281" s="217">
        <v>0.79999999999999993</v>
      </c>
      <c r="P281" s="217">
        <v>1</v>
      </c>
      <c r="Q281" s="437">
        <f t="shared" si="8"/>
        <v>0.7555164319248826</v>
      </c>
      <c r="R281" s="217">
        <v>1</v>
      </c>
      <c r="S281" s="217">
        <v>1</v>
      </c>
      <c r="T281" s="217">
        <v>1</v>
      </c>
      <c r="U281" s="217">
        <v>1</v>
      </c>
      <c r="V281" s="217">
        <v>1</v>
      </c>
      <c r="W281" s="217">
        <v>1</v>
      </c>
      <c r="X281" s="438">
        <f t="shared" si="9"/>
        <v>1</v>
      </c>
    </row>
    <row r="282" spans="1:24" ht="18" customHeight="1">
      <c r="A282" s="434">
        <v>278</v>
      </c>
      <c r="B282" s="435">
        <v>293000000012</v>
      </c>
      <c r="C282" s="428" t="s">
        <v>243</v>
      </c>
      <c r="D282" s="436">
        <v>154</v>
      </c>
      <c r="E282" s="217">
        <v>1.1636363636363636</v>
      </c>
      <c r="F282" s="217">
        <v>1.2436363636363637</v>
      </c>
      <c r="G282" s="217">
        <v>0.8</v>
      </c>
      <c r="H282" s="217">
        <v>0.8</v>
      </c>
      <c r="I282" s="217">
        <v>1.1116883116883116</v>
      </c>
      <c r="J282" s="217">
        <v>0.8</v>
      </c>
      <c r="K282" s="217">
        <v>0.8</v>
      </c>
      <c r="L282" s="217">
        <v>0.8</v>
      </c>
      <c r="M282" s="217">
        <v>0.8</v>
      </c>
      <c r="N282" s="217">
        <v>0.80259740259740253</v>
      </c>
      <c r="O282" s="217">
        <v>0.8</v>
      </c>
      <c r="P282" s="217">
        <v>0.8</v>
      </c>
      <c r="Q282" s="437">
        <f t="shared" si="8"/>
        <v>0.89346320346320363</v>
      </c>
      <c r="R282" s="217">
        <v>0.90649350649350646</v>
      </c>
      <c r="S282" s="217">
        <v>0.91688311688311686</v>
      </c>
      <c r="T282" s="217">
        <v>0.8</v>
      </c>
      <c r="U282" s="217">
        <v>0.8441558441558441</v>
      </c>
      <c r="V282" s="217">
        <v>0.92467532467532476</v>
      </c>
      <c r="W282" s="217">
        <v>0.96363636363636362</v>
      </c>
      <c r="X282" s="438">
        <f t="shared" si="9"/>
        <v>0.89264069264069279</v>
      </c>
    </row>
    <row r="283" spans="1:24" ht="18" customHeight="1">
      <c r="A283" s="434">
        <v>279</v>
      </c>
      <c r="B283" s="435">
        <v>342000000040</v>
      </c>
      <c r="C283" s="428" t="s">
        <v>629</v>
      </c>
      <c r="D283" s="436">
        <v>167</v>
      </c>
      <c r="E283" s="217">
        <v>1.0658682634730539</v>
      </c>
      <c r="F283" s="217">
        <v>0.79041916167664672</v>
      </c>
      <c r="G283" s="217">
        <v>0.79999999999999993</v>
      </c>
      <c r="H283" s="217">
        <v>0.80239520958083832</v>
      </c>
      <c r="I283" s="217">
        <v>0.82634730538922152</v>
      </c>
      <c r="J283" s="217">
        <v>0.82634730538922152</v>
      </c>
      <c r="K283" s="217">
        <v>0.79999999999999993</v>
      </c>
      <c r="L283" s="217">
        <v>0.81437125748502992</v>
      </c>
      <c r="M283" s="217">
        <v>0.79999999999999993</v>
      </c>
      <c r="N283" s="217">
        <v>0.81437125748502992</v>
      </c>
      <c r="O283" s="217">
        <v>0.82634730538922152</v>
      </c>
      <c r="P283" s="217">
        <v>0.79999999999999993</v>
      </c>
      <c r="Q283" s="437">
        <f t="shared" si="8"/>
        <v>0.83053892215568859</v>
      </c>
      <c r="R283" s="217">
        <v>0.79999999999999993</v>
      </c>
      <c r="S283" s="217">
        <v>0.79999999999999993</v>
      </c>
      <c r="T283" s="217">
        <v>0.79999999999999993</v>
      </c>
      <c r="U283" s="217">
        <v>0.79999999999999993</v>
      </c>
      <c r="V283" s="217">
        <v>0.80526946107784425</v>
      </c>
      <c r="W283" s="217">
        <v>0.79999999999999993</v>
      </c>
      <c r="X283" s="438">
        <f t="shared" si="9"/>
        <v>0.80087824351297388</v>
      </c>
    </row>
    <row r="284" spans="1:24" ht="18" customHeight="1">
      <c r="A284" s="434">
        <v>280</v>
      </c>
      <c r="B284" s="435">
        <v>711000000021</v>
      </c>
      <c r="C284" s="428" t="s">
        <v>440</v>
      </c>
      <c r="D284" s="436">
        <v>900</v>
      </c>
      <c r="E284" s="217">
        <v>0.9</v>
      </c>
      <c r="F284" s="217">
        <v>0.9</v>
      </c>
      <c r="G284" s="217">
        <v>0.9</v>
      </c>
      <c r="H284" s="217">
        <v>0.9</v>
      </c>
      <c r="I284" s="217">
        <v>0.9</v>
      </c>
      <c r="J284" s="217">
        <v>0.9</v>
      </c>
      <c r="K284" s="217">
        <v>0.9</v>
      </c>
      <c r="L284" s="217">
        <v>0.9</v>
      </c>
      <c r="M284" s="217">
        <v>1</v>
      </c>
      <c r="N284" s="217">
        <v>1</v>
      </c>
      <c r="O284" s="217">
        <v>1</v>
      </c>
      <c r="P284" s="217">
        <v>1</v>
      </c>
      <c r="Q284" s="437">
        <f t="shared" si="8"/>
        <v>0.93333333333333346</v>
      </c>
      <c r="R284" s="217">
        <v>1</v>
      </c>
      <c r="S284" s="217">
        <v>1</v>
      </c>
      <c r="T284" s="217">
        <v>1</v>
      </c>
      <c r="U284" s="217">
        <v>1</v>
      </c>
      <c r="V284" s="217">
        <v>1</v>
      </c>
      <c r="W284" s="217">
        <v>1</v>
      </c>
      <c r="X284" s="438">
        <f t="shared" si="9"/>
        <v>1</v>
      </c>
    </row>
    <row r="285" spans="1:24" ht="17.25" customHeight="1">
      <c r="A285" s="434">
        <v>281</v>
      </c>
      <c r="B285" s="435">
        <v>341000000061</v>
      </c>
      <c r="C285" s="442" t="s">
        <v>307</v>
      </c>
      <c r="D285" s="436">
        <v>156</v>
      </c>
      <c r="E285" s="217">
        <v>0.12820512820512819</v>
      </c>
      <c r="F285" s="217">
        <v>0.15384615384615385</v>
      </c>
      <c r="G285" s="217">
        <v>0.79999999999999993</v>
      </c>
      <c r="H285" s="217">
        <v>0.79999999999999993</v>
      </c>
      <c r="I285" s="217">
        <v>0.79999999999999993</v>
      </c>
      <c r="J285" s="217">
        <v>0.79999999999999993</v>
      </c>
      <c r="K285" s="217">
        <v>0.79999999999999993</v>
      </c>
      <c r="L285" s="217">
        <v>0.79999999999999993</v>
      </c>
      <c r="M285" s="217">
        <v>0.79999999999999993</v>
      </c>
      <c r="N285" s="217">
        <v>0.79999999999999993</v>
      </c>
      <c r="O285" s="217">
        <v>0.79999999999999993</v>
      </c>
      <c r="P285" s="217">
        <v>0.79999999999999993</v>
      </c>
      <c r="Q285" s="437">
        <f t="shared" si="8"/>
        <v>0.69017094017094005</v>
      </c>
      <c r="R285" s="217">
        <v>0.79999999999999993</v>
      </c>
      <c r="S285" s="217">
        <v>0.79999999999999993</v>
      </c>
      <c r="T285" s="217">
        <v>0.79999999999999993</v>
      </c>
      <c r="U285" s="217">
        <v>0.79999999999999993</v>
      </c>
      <c r="V285" s="217">
        <v>0.79999999999999993</v>
      </c>
      <c r="W285" s="217">
        <v>0.79999999999999993</v>
      </c>
      <c r="X285" s="438">
        <f t="shared" si="9"/>
        <v>0.79999999999999993</v>
      </c>
    </row>
    <row r="286" spans="1:24" ht="17.25" customHeight="1">
      <c r="A286" s="434">
        <v>282</v>
      </c>
      <c r="B286" s="435">
        <v>713000000003</v>
      </c>
      <c r="C286" s="428" t="s">
        <v>405</v>
      </c>
      <c r="D286" s="436">
        <v>133</v>
      </c>
      <c r="E286" s="217">
        <v>0.6210526315789473</v>
      </c>
      <c r="F286" s="217">
        <v>0.6255639097744361</v>
      </c>
      <c r="G286" s="217">
        <v>0.8</v>
      </c>
      <c r="H286" s="217">
        <v>0.8</v>
      </c>
      <c r="I286" s="217">
        <v>0.8</v>
      </c>
      <c r="J286" s="217">
        <v>0.8</v>
      </c>
      <c r="K286" s="217">
        <v>0.8</v>
      </c>
      <c r="L286" s="217">
        <v>0.8</v>
      </c>
      <c r="M286" s="217">
        <v>0.84812030075187972</v>
      </c>
      <c r="N286" s="217">
        <v>0.8</v>
      </c>
      <c r="O286" s="217">
        <v>0.8</v>
      </c>
      <c r="P286" s="217">
        <v>0.8</v>
      </c>
      <c r="Q286" s="437">
        <f t="shared" si="8"/>
        <v>0.77456140350877201</v>
      </c>
      <c r="R286" s="217">
        <v>0.8</v>
      </c>
      <c r="S286" s="217">
        <v>0.8</v>
      </c>
      <c r="T286" s="217">
        <v>0.8</v>
      </c>
      <c r="U286" s="217">
        <v>0.8</v>
      </c>
      <c r="V286" s="217">
        <v>0.8</v>
      </c>
      <c r="W286" s="217">
        <v>0.80451127819548873</v>
      </c>
      <c r="X286" s="438">
        <f t="shared" si="9"/>
        <v>0.8007518796992481</v>
      </c>
    </row>
    <row r="287" spans="1:24" ht="17.25" customHeight="1">
      <c r="A287" s="434">
        <v>283</v>
      </c>
      <c r="B287" s="435">
        <v>351000000015</v>
      </c>
      <c r="C287" s="428" t="s">
        <v>236</v>
      </c>
      <c r="D287" s="436">
        <v>934</v>
      </c>
      <c r="E287" s="217">
        <v>0.43875802997858676</v>
      </c>
      <c r="F287" s="217">
        <v>0.32312633832976445</v>
      </c>
      <c r="G287" s="217">
        <v>0.8</v>
      </c>
      <c r="H287" s="217">
        <v>0.8</v>
      </c>
      <c r="I287" s="217">
        <v>0.8</v>
      </c>
      <c r="J287" s="217">
        <v>0.8</v>
      </c>
      <c r="K287" s="217">
        <v>0.8</v>
      </c>
      <c r="L287" s="217">
        <v>0.8</v>
      </c>
      <c r="M287" s="217">
        <v>0.8</v>
      </c>
      <c r="N287" s="217">
        <v>0.8</v>
      </c>
      <c r="O287" s="217">
        <v>0.8</v>
      </c>
      <c r="P287" s="217">
        <v>0.8</v>
      </c>
      <c r="Q287" s="437">
        <f t="shared" si="8"/>
        <v>0.7301570306923626</v>
      </c>
      <c r="R287" s="217">
        <v>0.8</v>
      </c>
      <c r="S287" s="217">
        <v>0.8</v>
      </c>
      <c r="T287" s="217">
        <v>0.8</v>
      </c>
      <c r="U287" s="217">
        <v>0.8</v>
      </c>
      <c r="V287" s="217">
        <v>0.8</v>
      </c>
      <c r="W287" s="217">
        <v>0.8</v>
      </c>
      <c r="X287" s="438">
        <f t="shared" si="9"/>
        <v>0.79999999999999993</v>
      </c>
    </row>
    <row r="288" spans="1:24" ht="17.25" customHeight="1">
      <c r="A288" s="434">
        <v>284</v>
      </c>
      <c r="B288" s="435">
        <v>292000000002</v>
      </c>
      <c r="C288" s="318" t="s">
        <v>230</v>
      </c>
      <c r="D288" s="218">
        <v>202.22</v>
      </c>
      <c r="E288" s="217">
        <v>1</v>
      </c>
      <c r="F288" s="217">
        <v>1</v>
      </c>
      <c r="G288" s="217">
        <v>1</v>
      </c>
      <c r="H288" s="217">
        <v>1</v>
      </c>
      <c r="I288" s="217">
        <v>1</v>
      </c>
      <c r="J288" s="217">
        <v>1</v>
      </c>
      <c r="K288" s="217">
        <v>1</v>
      </c>
      <c r="L288" s="217">
        <v>1</v>
      </c>
      <c r="M288" s="217">
        <v>1</v>
      </c>
      <c r="N288" s="217">
        <v>1</v>
      </c>
      <c r="O288" s="217">
        <v>1</v>
      </c>
      <c r="P288" s="217">
        <v>0.8</v>
      </c>
      <c r="Q288" s="437">
        <f t="shared" si="8"/>
        <v>0.98333333333333339</v>
      </c>
      <c r="R288" s="217">
        <v>0.8</v>
      </c>
      <c r="S288" s="217">
        <v>0.8</v>
      </c>
      <c r="T288" s="217">
        <v>0.8</v>
      </c>
      <c r="U288" s="217">
        <v>0.8</v>
      </c>
      <c r="V288" s="217">
        <v>0.8</v>
      </c>
      <c r="W288" s="217">
        <v>0.8</v>
      </c>
      <c r="X288" s="438">
        <f t="shared" si="9"/>
        <v>0.79999999999999993</v>
      </c>
    </row>
    <row r="289" spans="1:24" ht="17.25" customHeight="1">
      <c r="A289" s="434">
        <v>285</v>
      </c>
      <c r="B289" s="435">
        <v>211000000017</v>
      </c>
      <c r="C289" s="318" t="s">
        <v>707</v>
      </c>
      <c r="D289" s="218">
        <v>150</v>
      </c>
      <c r="E289" s="217">
        <v>0.1</v>
      </c>
      <c r="F289" s="217">
        <v>6.2399999999999997E-2</v>
      </c>
      <c r="G289" s="217">
        <v>0.8</v>
      </c>
      <c r="H289" s="217">
        <v>0.8</v>
      </c>
      <c r="I289" s="217">
        <v>0.8</v>
      </c>
      <c r="J289" s="217">
        <v>0.8</v>
      </c>
      <c r="K289" s="217">
        <v>0.8</v>
      </c>
      <c r="L289" s="217">
        <v>0.8</v>
      </c>
      <c r="M289" s="217">
        <v>0.8</v>
      </c>
      <c r="N289" s="217">
        <v>0.8</v>
      </c>
      <c r="O289" s="217">
        <v>0.8</v>
      </c>
      <c r="P289" s="217">
        <v>0.8</v>
      </c>
      <c r="Q289" s="437">
        <f t="shared" si="8"/>
        <v>0.68020000000000003</v>
      </c>
      <c r="R289" s="217">
        <v>0.8</v>
      </c>
      <c r="S289" s="217">
        <v>0.8</v>
      </c>
      <c r="T289" s="217">
        <v>0.8</v>
      </c>
      <c r="U289" s="217">
        <v>0.8</v>
      </c>
      <c r="V289" s="217">
        <v>0.8</v>
      </c>
      <c r="W289" s="217">
        <v>0.8</v>
      </c>
      <c r="X289" s="438">
        <f t="shared" si="9"/>
        <v>0.79999999999999993</v>
      </c>
    </row>
    <row r="290" spans="1:24" ht="17.25" customHeight="1">
      <c r="A290" s="434">
        <v>286</v>
      </c>
      <c r="B290" s="435">
        <v>711000000071</v>
      </c>
      <c r="C290" s="428" t="s">
        <v>749</v>
      </c>
      <c r="D290" s="436">
        <v>133.33000000000001</v>
      </c>
      <c r="E290" s="217">
        <v>9.9002475061876538E-2</v>
      </c>
      <c r="F290" s="217">
        <v>0.40201005025125625</v>
      </c>
      <c r="G290" s="217">
        <v>0.79996999924998113</v>
      </c>
      <c r="H290" s="217">
        <v>0.79996999924998113</v>
      </c>
      <c r="I290" s="217">
        <v>0.79996999924998113</v>
      </c>
      <c r="J290" s="217">
        <v>0.79996999924998113</v>
      </c>
      <c r="K290" s="217">
        <v>0.79996999924998113</v>
      </c>
      <c r="L290" s="217">
        <v>0.79996999924998113</v>
      </c>
      <c r="M290" s="217">
        <v>0.79996999924998113</v>
      </c>
      <c r="N290" s="217">
        <v>0.79996999924998113</v>
      </c>
      <c r="O290" s="217">
        <v>0.79996999924998113</v>
      </c>
      <c r="P290" s="217">
        <v>0.79999999999999993</v>
      </c>
      <c r="Q290" s="437">
        <f t="shared" si="8"/>
        <v>0.70839520988024696</v>
      </c>
      <c r="R290" s="217">
        <v>0.79999999999999993</v>
      </c>
      <c r="S290" s="217">
        <v>0.79999999999999993</v>
      </c>
      <c r="T290" s="217">
        <v>0.79999999999999993</v>
      </c>
      <c r="U290" s="217">
        <v>0.79999999999999993</v>
      </c>
      <c r="V290" s="217">
        <v>0.79999999999999993</v>
      </c>
      <c r="W290" s="217">
        <v>0.79999999999999993</v>
      </c>
      <c r="X290" s="438">
        <f t="shared" si="9"/>
        <v>0.79999999999999993</v>
      </c>
    </row>
    <row r="291" spans="1:24" ht="17.25" customHeight="1">
      <c r="A291" s="434">
        <v>287</v>
      </c>
      <c r="B291" s="435">
        <v>312000000012</v>
      </c>
      <c r="C291" s="428" t="s">
        <v>688</v>
      </c>
      <c r="D291" s="436">
        <v>200</v>
      </c>
      <c r="E291" s="217">
        <v>0.64500000000000002</v>
      </c>
      <c r="F291" s="217">
        <v>0.255</v>
      </c>
      <c r="G291" s="217">
        <v>0.8</v>
      </c>
      <c r="H291" s="217">
        <v>0.8</v>
      </c>
      <c r="I291" s="217">
        <v>0.81</v>
      </c>
      <c r="J291" s="217">
        <v>0.84</v>
      </c>
      <c r="K291" s="217">
        <v>0.8</v>
      </c>
      <c r="L291" s="217">
        <v>0.8</v>
      </c>
      <c r="M291" s="217">
        <v>0.8</v>
      </c>
      <c r="N291" s="217">
        <v>0.8</v>
      </c>
      <c r="O291" s="217">
        <v>0.84</v>
      </c>
      <c r="P291" s="217">
        <v>0.95400000000000007</v>
      </c>
      <c r="Q291" s="437">
        <f t="shared" si="8"/>
        <v>0.76200000000000001</v>
      </c>
      <c r="R291" s="217">
        <v>0.81659999999999999</v>
      </c>
      <c r="S291" s="217">
        <v>0.8</v>
      </c>
      <c r="T291" s="217">
        <v>0.8</v>
      </c>
      <c r="U291" s="217">
        <v>0.8123999999999999</v>
      </c>
      <c r="V291" s="217">
        <v>0.8</v>
      </c>
      <c r="W291" s="217">
        <v>1.008</v>
      </c>
      <c r="X291" s="438">
        <f t="shared" si="9"/>
        <v>0.83950000000000002</v>
      </c>
    </row>
    <row r="292" spans="1:24" ht="17.25" customHeight="1">
      <c r="A292" s="434">
        <v>288</v>
      </c>
      <c r="B292" s="435">
        <v>311000000078</v>
      </c>
      <c r="C292" s="428" t="s">
        <v>947</v>
      </c>
      <c r="D292" s="436">
        <v>136</v>
      </c>
      <c r="E292" s="217">
        <v>0</v>
      </c>
      <c r="F292" s="217">
        <v>0</v>
      </c>
      <c r="G292" s="217">
        <v>0</v>
      </c>
      <c r="H292" s="217">
        <v>0</v>
      </c>
      <c r="I292" s="217">
        <v>0</v>
      </c>
      <c r="J292" s="217">
        <v>0</v>
      </c>
      <c r="K292" s="217">
        <v>0</v>
      </c>
      <c r="L292" s="217">
        <v>0</v>
      </c>
      <c r="M292" s="217">
        <v>0</v>
      </c>
      <c r="N292" s="217">
        <v>0</v>
      </c>
      <c r="O292" s="217">
        <v>0</v>
      </c>
      <c r="P292" s="217">
        <v>0</v>
      </c>
      <c r="Q292" s="437">
        <f t="shared" si="8"/>
        <v>0</v>
      </c>
      <c r="R292" s="217">
        <v>0</v>
      </c>
      <c r="S292" s="217">
        <v>0</v>
      </c>
      <c r="T292" s="217">
        <v>0</v>
      </c>
      <c r="U292" s="217">
        <v>0</v>
      </c>
      <c r="V292" s="217">
        <v>0</v>
      </c>
      <c r="W292" s="217">
        <v>0.79999999999999993</v>
      </c>
      <c r="X292" s="438">
        <f t="shared" si="9"/>
        <v>0.13333333333333333</v>
      </c>
    </row>
    <row r="293" spans="1:24" ht="17.25" customHeight="1">
      <c r="A293" s="434">
        <v>289</v>
      </c>
      <c r="B293" s="435">
        <v>352000000003</v>
      </c>
      <c r="C293" s="428" t="s">
        <v>840</v>
      </c>
      <c r="D293" s="436">
        <v>189</v>
      </c>
      <c r="E293" s="217">
        <v>0</v>
      </c>
      <c r="F293" s="217">
        <v>0</v>
      </c>
      <c r="G293" s="217">
        <v>0.85291005291005284</v>
      </c>
      <c r="H293" s="217">
        <v>0.91640211640211633</v>
      </c>
      <c r="I293" s="217">
        <v>0.8222222222222223</v>
      </c>
      <c r="J293" s="217">
        <v>0.90740740740740744</v>
      </c>
      <c r="K293" s="217">
        <v>0.86243386243386244</v>
      </c>
      <c r="L293" s="217">
        <v>0.88888888888888884</v>
      </c>
      <c r="M293" s="217">
        <v>0.87830687830687826</v>
      </c>
      <c r="N293" s="217">
        <v>0.96719576719576728</v>
      </c>
      <c r="O293" s="217">
        <v>0.98095238095238102</v>
      </c>
      <c r="P293" s="217">
        <v>1.0582010582010581</v>
      </c>
      <c r="Q293" s="437">
        <f t="shared" si="8"/>
        <v>0.76124338624338617</v>
      </c>
      <c r="R293" s="217">
        <v>0.98518518518518516</v>
      </c>
      <c r="S293" s="217">
        <v>1.0126984126984127</v>
      </c>
      <c r="T293" s="217">
        <v>0.98306878306878309</v>
      </c>
      <c r="U293" s="217">
        <v>0.93015873015873018</v>
      </c>
      <c r="V293" s="217">
        <v>0.92275132275132277</v>
      </c>
      <c r="W293" s="217">
        <v>0.93015873015873018</v>
      </c>
      <c r="X293" s="438">
        <f t="shared" si="9"/>
        <v>0.96067019400352738</v>
      </c>
    </row>
    <row r="294" spans="1:24" ht="17.25" customHeight="1">
      <c r="A294" s="434">
        <v>290</v>
      </c>
      <c r="B294" s="435">
        <v>343000000033</v>
      </c>
      <c r="C294" s="428" t="s">
        <v>346</v>
      </c>
      <c r="D294" s="436">
        <v>122</v>
      </c>
      <c r="E294" s="217">
        <v>0.61803278688524599</v>
      </c>
      <c r="F294" s="217">
        <v>0.63770491803278684</v>
      </c>
      <c r="G294" s="217">
        <v>0.79999999999999993</v>
      </c>
      <c r="H294" s="217">
        <v>0.79999999999999993</v>
      </c>
      <c r="I294" s="217">
        <v>0.79999999999999993</v>
      </c>
      <c r="J294" s="217">
        <v>0.79999999999999993</v>
      </c>
      <c r="K294" s="217">
        <v>0.79999999999999993</v>
      </c>
      <c r="L294" s="217">
        <v>0.81147540983606559</v>
      </c>
      <c r="M294" s="217">
        <v>0.79999999999999993</v>
      </c>
      <c r="N294" s="217">
        <v>0.79999999999999993</v>
      </c>
      <c r="O294" s="217">
        <v>0.79999999999999993</v>
      </c>
      <c r="P294" s="217">
        <v>0.80303278688524593</v>
      </c>
      <c r="Q294" s="437">
        <f t="shared" si="8"/>
        <v>0.77252049180327864</v>
      </c>
      <c r="R294" s="217">
        <v>0.79999999999999993</v>
      </c>
      <c r="S294" s="217">
        <v>0.79999999999999993</v>
      </c>
      <c r="T294" s="217">
        <v>0.79999999999999993</v>
      </c>
      <c r="U294" s="217">
        <v>0.8072131147540984</v>
      </c>
      <c r="V294" s="217">
        <v>1.002622950819672</v>
      </c>
      <c r="W294" s="217">
        <v>0.98426229508196716</v>
      </c>
      <c r="X294" s="438">
        <f t="shared" si="9"/>
        <v>0.86568306010928942</v>
      </c>
    </row>
    <row r="295" spans="1:24" ht="17.25" customHeight="1">
      <c r="A295" s="434">
        <v>291</v>
      </c>
      <c r="B295" s="435">
        <v>211000000022</v>
      </c>
      <c r="C295" s="428" t="s">
        <v>675</v>
      </c>
      <c r="D295" s="436">
        <v>278</v>
      </c>
      <c r="E295" s="217">
        <v>0.84552845528455289</v>
      </c>
      <c r="F295" s="217">
        <v>0.92682926829268297</v>
      </c>
      <c r="G295" s="217">
        <v>0.90601626016260162</v>
      </c>
      <c r="H295" s="217">
        <v>0.94308943089430897</v>
      </c>
      <c r="I295" s="217">
        <v>0.96390243902439021</v>
      </c>
      <c r="J295" s="217">
        <v>0.93203252032520323</v>
      </c>
      <c r="K295" s="217">
        <v>0.8</v>
      </c>
      <c r="L295" s="217">
        <v>0.8</v>
      </c>
      <c r="M295" s="217">
        <v>0.8</v>
      </c>
      <c r="N295" s="217">
        <v>0.8</v>
      </c>
      <c r="O295" s="217">
        <v>0.8</v>
      </c>
      <c r="P295" s="217">
        <v>1</v>
      </c>
      <c r="Q295" s="437">
        <f t="shared" si="8"/>
        <v>0.87644986449864504</v>
      </c>
      <c r="R295" s="217">
        <v>1</v>
      </c>
      <c r="S295" s="217">
        <v>1</v>
      </c>
      <c r="T295" s="217">
        <v>1</v>
      </c>
      <c r="U295" s="217">
        <v>1</v>
      </c>
      <c r="V295" s="217">
        <v>1</v>
      </c>
      <c r="W295" s="217">
        <v>1</v>
      </c>
      <c r="X295" s="438">
        <f t="shared" si="9"/>
        <v>1</v>
      </c>
    </row>
    <row r="296" spans="1:24" ht="17.25" customHeight="1">
      <c r="A296" s="434">
        <v>292</v>
      </c>
      <c r="B296" s="435">
        <v>711000000046</v>
      </c>
      <c r="C296" s="428" t="s">
        <v>391</v>
      </c>
      <c r="D296" s="436">
        <v>111</v>
      </c>
      <c r="E296" s="217">
        <v>0.85945945945945956</v>
      </c>
      <c r="F296" s="217">
        <v>1.0108108108108109</v>
      </c>
      <c r="G296" s="217">
        <v>0.97837837837837838</v>
      </c>
      <c r="H296" s="217">
        <v>1.0054054054054054</v>
      </c>
      <c r="I296" s="217">
        <v>0.91351351351351362</v>
      </c>
      <c r="J296" s="217">
        <v>0.91891891891891897</v>
      </c>
      <c r="K296" s="217">
        <v>1.1135135135135135</v>
      </c>
      <c r="L296" s="217">
        <v>1.2162162162162162</v>
      </c>
      <c r="M296" s="217">
        <v>1.5729729729729729</v>
      </c>
      <c r="N296" s="217">
        <v>1.0486486486486486</v>
      </c>
      <c r="O296" s="217">
        <v>1.1405405405405404</v>
      </c>
      <c r="P296" s="217">
        <v>1.0486486486486486</v>
      </c>
      <c r="Q296" s="437">
        <f t="shared" si="8"/>
        <v>1.068918918918919</v>
      </c>
      <c r="R296" s="217">
        <v>1.0216216216216216</v>
      </c>
      <c r="S296" s="217">
        <v>1.027027027027027</v>
      </c>
      <c r="T296" s="217">
        <v>0.79999999999999993</v>
      </c>
      <c r="U296" s="217">
        <v>1.118918918918919</v>
      </c>
      <c r="V296" s="217">
        <v>1.0378378378378379</v>
      </c>
      <c r="W296" s="217">
        <v>1.0702702702702702</v>
      </c>
      <c r="X296" s="438">
        <f t="shared" si="9"/>
        <v>1.0126126126126125</v>
      </c>
    </row>
    <row r="297" spans="1:24" ht="17.25" customHeight="1">
      <c r="A297" s="434">
        <v>293</v>
      </c>
      <c r="B297" s="435">
        <v>343000000071</v>
      </c>
      <c r="C297" s="442" t="s">
        <v>698</v>
      </c>
      <c r="D297" s="436">
        <v>733</v>
      </c>
      <c r="E297" s="217">
        <v>0.35197817189631653</v>
      </c>
      <c r="F297" s="217">
        <v>0.34652114597544337</v>
      </c>
      <c r="G297" s="217">
        <v>0.79999999999999993</v>
      </c>
      <c r="H297" s="217">
        <v>0.79999999999999993</v>
      </c>
      <c r="I297" s="217">
        <v>0.79999999999999993</v>
      </c>
      <c r="J297" s="217">
        <v>0.79999999999999993</v>
      </c>
      <c r="K297" s="217">
        <v>0.79999999999999993</v>
      </c>
      <c r="L297" s="217">
        <v>0.79999999999999993</v>
      </c>
      <c r="M297" s="217">
        <v>0.79999999999999993</v>
      </c>
      <c r="N297" s="217">
        <v>0.79999999999999993</v>
      </c>
      <c r="O297" s="217">
        <v>0.79999999999999993</v>
      </c>
      <c r="P297" s="217">
        <v>1</v>
      </c>
      <c r="Q297" s="437">
        <f t="shared" si="8"/>
        <v>0.7415416098226465</v>
      </c>
      <c r="R297" s="217">
        <v>1</v>
      </c>
      <c r="S297" s="217">
        <v>1</v>
      </c>
      <c r="T297" s="217">
        <v>1</v>
      </c>
      <c r="U297" s="217">
        <v>1</v>
      </c>
      <c r="V297" s="217">
        <v>1</v>
      </c>
      <c r="W297" s="217">
        <v>1</v>
      </c>
      <c r="X297" s="438">
        <f t="shared" si="9"/>
        <v>1</v>
      </c>
    </row>
    <row r="298" spans="1:24" ht="17.25" customHeight="1">
      <c r="A298" s="434">
        <v>294</v>
      </c>
      <c r="B298" s="435">
        <v>341000000111</v>
      </c>
      <c r="C298" s="428" t="s">
        <v>948</v>
      </c>
      <c r="D298" s="436">
        <v>145</v>
      </c>
      <c r="E298" s="217">
        <v>0</v>
      </c>
      <c r="F298" s="217">
        <v>0</v>
      </c>
      <c r="G298" s="217">
        <v>0</v>
      </c>
      <c r="H298" s="217">
        <v>0</v>
      </c>
      <c r="I298" s="217">
        <v>0</v>
      </c>
      <c r="J298" s="217">
        <v>0</v>
      </c>
      <c r="K298" s="217">
        <v>0</v>
      </c>
      <c r="L298" s="217">
        <v>0</v>
      </c>
      <c r="M298" s="217">
        <v>0</v>
      </c>
      <c r="N298" s="217">
        <v>0</v>
      </c>
      <c r="O298" s="217">
        <v>0</v>
      </c>
      <c r="P298" s="217">
        <v>0</v>
      </c>
      <c r="Q298" s="437">
        <f t="shared" si="8"/>
        <v>0</v>
      </c>
      <c r="R298" s="217">
        <v>0.38314482758620688</v>
      </c>
      <c r="S298" s="217">
        <v>0.38314482758620688</v>
      </c>
      <c r="T298" s="217">
        <v>0.38314482758620688</v>
      </c>
      <c r="U298" s="217">
        <v>0.38314482758620688</v>
      </c>
      <c r="V298" s="217">
        <v>0.38314482758620688</v>
      </c>
      <c r="W298" s="217">
        <v>1</v>
      </c>
      <c r="X298" s="438">
        <f t="shared" si="9"/>
        <v>0.48595402298850576</v>
      </c>
    </row>
    <row r="299" spans="1:24" ht="17.25" customHeight="1">
      <c r="A299" s="434">
        <v>295</v>
      </c>
      <c r="B299" s="435">
        <v>353000000011</v>
      </c>
      <c r="C299" s="428" t="s">
        <v>375</v>
      </c>
      <c r="D299" s="436">
        <v>113</v>
      </c>
      <c r="E299" s="217">
        <v>0.89996814272061165</v>
      </c>
      <c r="F299" s="217">
        <v>0.89996814272061165</v>
      </c>
      <c r="G299" s="217">
        <v>0.89996814272061165</v>
      </c>
      <c r="H299" s="217">
        <v>0.89996814272061165</v>
      </c>
      <c r="I299" s="217">
        <v>0.89996814272061165</v>
      </c>
      <c r="J299" s="217">
        <v>0.89996814272061165</v>
      </c>
      <c r="K299" s="217">
        <v>0.89996814272061165</v>
      </c>
      <c r="L299" s="217">
        <v>0.89996814272061165</v>
      </c>
      <c r="M299" s="217">
        <v>0.8</v>
      </c>
      <c r="N299" s="217">
        <v>0.8</v>
      </c>
      <c r="O299" s="217">
        <v>0.8</v>
      </c>
      <c r="P299" s="217">
        <v>0.8</v>
      </c>
      <c r="Q299" s="437">
        <f t="shared" si="8"/>
        <v>0.86664542848040782</v>
      </c>
      <c r="R299" s="217">
        <v>0.8</v>
      </c>
      <c r="S299" s="217">
        <v>0.8</v>
      </c>
      <c r="T299" s="217">
        <v>0.8</v>
      </c>
      <c r="U299" s="217">
        <v>0.8</v>
      </c>
      <c r="V299" s="217">
        <v>0.8</v>
      </c>
      <c r="W299" s="217">
        <v>0.8</v>
      </c>
      <c r="X299" s="438">
        <f t="shared" si="9"/>
        <v>0.79999999999999993</v>
      </c>
    </row>
    <row r="300" spans="1:24" ht="17.25" customHeight="1">
      <c r="A300" s="434">
        <v>296</v>
      </c>
      <c r="B300" s="435">
        <v>311000000049</v>
      </c>
      <c r="C300" s="428" t="s">
        <v>725</v>
      </c>
      <c r="D300" s="436">
        <v>160</v>
      </c>
      <c r="E300" s="217">
        <v>1.7749999999999999</v>
      </c>
      <c r="F300" s="217">
        <v>1.675</v>
      </c>
      <c r="G300" s="217">
        <v>1.675</v>
      </c>
      <c r="H300" s="217">
        <v>1.575</v>
      </c>
      <c r="I300" s="217">
        <v>0.9</v>
      </c>
      <c r="J300" s="217">
        <v>0.8</v>
      </c>
      <c r="K300" s="217">
        <v>0.8</v>
      </c>
      <c r="L300" s="217">
        <v>0.8</v>
      </c>
      <c r="M300" s="217">
        <v>0.8</v>
      </c>
      <c r="N300" s="217">
        <v>1.9750000000000001</v>
      </c>
      <c r="O300" s="217">
        <v>1.925</v>
      </c>
      <c r="P300" s="217">
        <v>1.331</v>
      </c>
      <c r="Q300" s="437">
        <f t="shared" si="8"/>
        <v>1.3359166666666669</v>
      </c>
      <c r="R300" s="217">
        <v>1.427</v>
      </c>
      <c r="S300" s="217">
        <v>1.522</v>
      </c>
      <c r="T300" s="217">
        <v>0.8</v>
      </c>
      <c r="U300" s="217">
        <v>0.8</v>
      </c>
      <c r="V300" s="217">
        <v>0.8</v>
      </c>
      <c r="W300" s="217">
        <v>0.8</v>
      </c>
      <c r="X300" s="438">
        <f t="shared" si="9"/>
        <v>1.0248333333333333</v>
      </c>
    </row>
    <row r="301" spans="1:24" ht="17.25" customHeight="1">
      <c r="A301" s="434">
        <v>297</v>
      </c>
      <c r="B301" s="435">
        <v>211000000056</v>
      </c>
      <c r="C301" s="428" t="s">
        <v>949</v>
      </c>
      <c r="D301" s="436">
        <v>112</v>
      </c>
      <c r="E301" s="217">
        <v>0</v>
      </c>
      <c r="F301" s="217">
        <v>0</v>
      </c>
      <c r="G301" s="217">
        <v>0</v>
      </c>
      <c r="H301" s="217">
        <v>0</v>
      </c>
      <c r="I301" s="217">
        <v>0</v>
      </c>
      <c r="J301" s="217">
        <v>0</v>
      </c>
      <c r="K301" s="217">
        <v>0</v>
      </c>
      <c r="L301" s="217">
        <v>0</v>
      </c>
      <c r="M301" s="217">
        <v>0</v>
      </c>
      <c r="N301" s="217">
        <v>0</v>
      </c>
      <c r="O301" s="217">
        <v>0</v>
      </c>
      <c r="P301" s="217">
        <v>0</v>
      </c>
      <c r="Q301" s="437">
        <f t="shared" si="8"/>
        <v>0</v>
      </c>
      <c r="R301" s="217">
        <v>0</v>
      </c>
      <c r="S301" s="217">
        <v>0</v>
      </c>
      <c r="T301" s="217">
        <v>0</v>
      </c>
      <c r="U301" s="217">
        <v>0</v>
      </c>
      <c r="V301" s="217">
        <v>0</v>
      </c>
      <c r="W301" s="217">
        <v>0.80571428571428572</v>
      </c>
      <c r="X301" s="438">
        <f t="shared" si="9"/>
        <v>0.13428571428571429</v>
      </c>
    </row>
    <row r="302" spans="1:24" ht="17.25" customHeight="1">
      <c r="A302" s="434">
        <v>298</v>
      </c>
      <c r="B302" s="435">
        <v>293000000008</v>
      </c>
      <c r="C302" s="428" t="s">
        <v>240</v>
      </c>
      <c r="D302" s="436">
        <v>900</v>
      </c>
      <c r="E302" s="217">
        <v>0.91333333333333333</v>
      </c>
      <c r="F302" s="217">
        <v>0.82400000000000007</v>
      </c>
      <c r="G302" s="217">
        <v>0.80533333333333323</v>
      </c>
      <c r="H302" s="217">
        <v>0.8666666666666667</v>
      </c>
      <c r="I302" s="217">
        <v>0.82933333333333326</v>
      </c>
      <c r="J302" s="217">
        <v>0.8</v>
      </c>
      <c r="K302" s="217">
        <v>0.80933333333333335</v>
      </c>
      <c r="L302" s="217">
        <v>0.8</v>
      </c>
      <c r="M302" s="217">
        <v>0.8666666666666667</v>
      </c>
      <c r="N302" s="217">
        <v>1.044</v>
      </c>
      <c r="O302" s="217">
        <v>1.0733333333333333</v>
      </c>
      <c r="P302" s="217">
        <v>1.0373333333333334</v>
      </c>
      <c r="Q302" s="437">
        <f t="shared" si="8"/>
        <v>0.88911111111111085</v>
      </c>
      <c r="R302" s="217">
        <v>1.0826666666666667</v>
      </c>
      <c r="S302" s="217">
        <v>1.204</v>
      </c>
      <c r="T302" s="217">
        <v>1.1399999999999999</v>
      </c>
      <c r="U302" s="217">
        <v>1.028</v>
      </c>
      <c r="V302" s="217">
        <v>1.208</v>
      </c>
      <c r="W302" s="217">
        <v>1.1693333333333333</v>
      </c>
      <c r="X302" s="438">
        <f t="shared" si="9"/>
        <v>1.1386666666666667</v>
      </c>
    </row>
    <row r="303" spans="1:24" ht="17.25" customHeight="1">
      <c r="A303" s="434">
        <v>299</v>
      </c>
      <c r="B303" s="435">
        <v>311000000045</v>
      </c>
      <c r="C303" s="428" t="s">
        <v>268</v>
      </c>
      <c r="D303" s="436">
        <v>316</v>
      </c>
      <c r="E303" s="217">
        <v>0.55379746835443033</v>
      </c>
      <c r="F303" s="217">
        <v>0.58544303797468356</v>
      </c>
      <c r="G303" s="217">
        <v>0.8</v>
      </c>
      <c r="H303" s="217">
        <v>0.8</v>
      </c>
      <c r="I303" s="217">
        <v>0.8</v>
      </c>
      <c r="J303" s="217">
        <v>0.8</v>
      </c>
      <c r="K303" s="217">
        <v>0.8</v>
      </c>
      <c r="L303" s="217">
        <v>0.8</v>
      </c>
      <c r="M303" s="217">
        <v>0.8</v>
      </c>
      <c r="N303" s="217">
        <v>0.8</v>
      </c>
      <c r="O303" s="217">
        <v>0.8</v>
      </c>
      <c r="P303" s="217">
        <v>0.8</v>
      </c>
      <c r="Q303" s="437">
        <f t="shared" si="8"/>
        <v>0.76160337552742619</v>
      </c>
      <c r="R303" s="217">
        <v>0.8</v>
      </c>
      <c r="S303" s="217">
        <v>0.8</v>
      </c>
      <c r="T303" s="217">
        <v>0.8</v>
      </c>
      <c r="U303" s="217">
        <v>0.8</v>
      </c>
      <c r="V303" s="217">
        <v>0.8</v>
      </c>
      <c r="W303" s="217">
        <v>0.8</v>
      </c>
      <c r="X303" s="438">
        <f t="shared" si="9"/>
        <v>0.79999999999999993</v>
      </c>
    </row>
    <row r="304" spans="1:24" ht="17.25" customHeight="1">
      <c r="A304" s="434">
        <v>300</v>
      </c>
      <c r="B304" s="435">
        <v>711000000023</v>
      </c>
      <c r="C304" s="428" t="s">
        <v>380</v>
      </c>
      <c r="D304" s="436">
        <v>360</v>
      </c>
      <c r="E304" s="217">
        <v>1.1174999999999999</v>
      </c>
      <c r="F304" s="217">
        <v>1.1033333333333333</v>
      </c>
      <c r="G304" s="217">
        <v>1.1824999999999999</v>
      </c>
      <c r="H304" s="217">
        <v>1.1575</v>
      </c>
      <c r="I304" s="217">
        <v>0.8</v>
      </c>
      <c r="J304" s="217">
        <v>0.8</v>
      </c>
      <c r="K304" s="217">
        <v>0.8</v>
      </c>
      <c r="L304" s="217">
        <v>0.8</v>
      </c>
      <c r="M304" s="217">
        <v>0.8</v>
      </c>
      <c r="N304" s="217">
        <v>0.8</v>
      </c>
      <c r="O304" s="217">
        <v>0.8</v>
      </c>
      <c r="P304" s="217">
        <v>0.8</v>
      </c>
      <c r="Q304" s="437">
        <f t="shared" si="8"/>
        <v>0.9134027777777779</v>
      </c>
      <c r="R304" s="217">
        <v>0.8</v>
      </c>
      <c r="S304" s="217">
        <v>0.8</v>
      </c>
      <c r="T304" s="217">
        <v>0.8</v>
      </c>
      <c r="U304" s="217">
        <v>0.8</v>
      </c>
      <c r="V304" s="217">
        <v>0.8</v>
      </c>
      <c r="W304" s="217">
        <v>0.8</v>
      </c>
      <c r="X304" s="438">
        <f t="shared" si="9"/>
        <v>0.79999999999999993</v>
      </c>
    </row>
    <row r="305" spans="1:24" ht="17.25" customHeight="1">
      <c r="A305" s="434">
        <v>301</v>
      </c>
      <c r="B305" s="435">
        <v>311000000074</v>
      </c>
      <c r="C305" s="428" t="s">
        <v>950</v>
      </c>
      <c r="D305" s="436">
        <v>361</v>
      </c>
      <c r="E305" s="217">
        <v>0</v>
      </c>
      <c r="F305" s="217">
        <v>0</v>
      </c>
      <c r="G305" s="217">
        <v>0</v>
      </c>
      <c r="H305" s="217">
        <v>0</v>
      </c>
      <c r="I305" s="217">
        <v>0</v>
      </c>
      <c r="J305" s="217">
        <v>0</v>
      </c>
      <c r="K305" s="217">
        <v>0</v>
      </c>
      <c r="L305" s="217">
        <v>0</v>
      </c>
      <c r="M305" s="217">
        <v>0</v>
      </c>
      <c r="N305" s="217">
        <v>0</v>
      </c>
      <c r="O305" s="217">
        <v>0</v>
      </c>
      <c r="P305" s="217">
        <v>0</v>
      </c>
      <c r="Q305" s="437">
        <f t="shared" si="8"/>
        <v>0</v>
      </c>
      <c r="R305" s="217">
        <v>0.8</v>
      </c>
      <c r="S305" s="217">
        <v>0.8</v>
      </c>
      <c r="T305" s="217">
        <v>0.8</v>
      </c>
      <c r="U305" s="217">
        <v>0.8</v>
      </c>
      <c r="V305" s="217">
        <v>0.8</v>
      </c>
      <c r="W305" s="217">
        <v>0.8</v>
      </c>
      <c r="X305" s="438">
        <f t="shared" si="9"/>
        <v>0.79999999999999993</v>
      </c>
    </row>
    <row r="306" spans="1:24" ht="17.25" customHeight="1">
      <c r="A306" s="434">
        <v>302</v>
      </c>
      <c r="B306" s="435">
        <v>712000000023</v>
      </c>
      <c r="C306" s="428" t="s">
        <v>750</v>
      </c>
      <c r="D306" s="436">
        <v>120</v>
      </c>
      <c r="E306" s="217">
        <v>0.91499999999999992</v>
      </c>
      <c r="F306" s="217">
        <v>0.60499999999999998</v>
      </c>
      <c r="G306" s="217">
        <v>0.89</v>
      </c>
      <c r="H306" s="217">
        <v>0.96000000000000008</v>
      </c>
      <c r="I306" s="217">
        <v>0.91499999999999992</v>
      </c>
      <c r="J306" s="217">
        <v>0.81499999999999995</v>
      </c>
      <c r="K306" s="217">
        <v>0.90499999999999992</v>
      </c>
      <c r="L306" s="217">
        <v>0.81</v>
      </c>
      <c r="M306" s="217">
        <v>0.88</v>
      </c>
      <c r="N306" s="217">
        <v>1.085</v>
      </c>
      <c r="O306" s="217">
        <v>1.4</v>
      </c>
      <c r="P306" s="217">
        <v>0.8</v>
      </c>
      <c r="Q306" s="437">
        <f t="shared" si="8"/>
        <v>0.91500000000000004</v>
      </c>
      <c r="R306" s="217">
        <v>1.25</v>
      </c>
      <c r="S306" s="217">
        <v>1.4200000000000002</v>
      </c>
      <c r="T306" s="217">
        <v>0.96499999999999997</v>
      </c>
      <c r="U306" s="217">
        <v>1.385</v>
      </c>
      <c r="V306" s="217">
        <v>1.21</v>
      </c>
      <c r="W306" s="217">
        <v>0.9</v>
      </c>
      <c r="X306" s="438">
        <f t="shared" si="9"/>
        <v>1.1883333333333332</v>
      </c>
    </row>
    <row r="307" spans="1:24" ht="17.25" customHeight="1">
      <c r="A307" s="434">
        <v>303</v>
      </c>
      <c r="B307" s="435">
        <v>311000000076</v>
      </c>
      <c r="C307" s="428" t="s">
        <v>951</v>
      </c>
      <c r="D307" s="436">
        <v>206</v>
      </c>
      <c r="E307" s="217">
        <v>0</v>
      </c>
      <c r="F307" s="217">
        <v>0</v>
      </c>
      <c r="G307" s="217">
        <v>0</v>
      </c>
      <c r="H307" s="217">
        <v>0</v>
      </c>
      <c r="I307" s="217">
        <v>0</v>
      </c>
      <c r="J307" s="217">
        <v>0</v>
      </c>
      <c r="K307" s="217">
        <v>0</v>
      </c>
      <c r="L307" s="217">
        <v>0</v>
      </c>
      <c r="M307" s="217">
        <v>0</v>
      </c>
      <c r="N307" s="217">
        <v>0</v>
      </c>
      <c r="O307" s="217">
        <v>0</v>
      </c>
      <c r="P307" s="217">
        <v>0.21359223300970873</v>
      </c>
      <c r="Q307" s="437">
        <f t="shared" si="8"/>
        <v>1.7799352750809062E-2</v>
      </c>
      <c r="R307" s="217">
        <v>0.215747572815534</v>
      </c>
      <c r="S307" s="217">
        <v>0.215747572815534</v>
      </c>
      <c r="T307" s="217">
        <v>0.215747572815534</v>
      </c>
      <c r="U307" s="217">
        <v>0.8</v>
      </c>
      <c r="V307" s="217">
        <v>0.8</v>
      </c>
      <c r="W307" s="217">
        <v>0.8</v>
      </c>
      <c r="X307" s="438">
        <f t="shared" si="9"/>
        <v>0.50787378640776693</v>
      </c>
    </row>
    <row r="308" spans="1:24" ht="17.25" customHeight="1">
      <c r="A308" s="434">
        <v>304</v>
      </c>
      <c r="B308" s="435">
        <v>341000000057</v>
      </c>
      <c r="C308" s="442" t="s">
        <v>288</v>
      </c>
      <c r="D308" s="436">
        <v>111.11</v>
      </c>
      <c r="E308" s="217">
        <v>0.89996760084237815</v>
      </c>
      <c r="F308" s="217">
        <v>0.89996760084237815</v>
      </c>
      <c r="G308" s="217">
        <v>0.89996760084237815</v>
      </c>
      <c r="H308" s="217">
        <v>0.89996760084237815</v>
      </c>
      <c r="I308" s="217">
        <v>0.89996760084237815</v>
      </c>
      <c r="J308" s="217">
        <v>0.89996760084237815</v>
      </c>
      <c r="K308" s="217">
        <v>0.89996760084237815</v>
      </c>
      <c r="L308" s="217">
        <v>0.89996760084237815</v>
      </c>
      <c r="M308" s="217">
        <v>0.89996760084237815</v>
      </c>
      <c r="N308" s="217">
        <v>0.89996760084237815</v>
      </c>
      <c r="O308" s="217">
        <v>0.89996760084237815</v>
      </c>
      <c r="P308" s="217">
        <v>0.90000900009000095</v>
      </c>
      <c r="Q308" s="437">
        <f t="shared" si="8"/>
        <v>0.8999710507796802</v>
      </c>
      <c r="R308" s="217">
        <v>0.90000900009000095</v>
      </c>
      <c r="S308" s="217">
        <v>0.90000900009000095</v>
      </c>
      <c r="T308" s="217">
        <v>0.90000900009000095</v>
      </c>
      <c r="U308" s="217">
        <v>0.90000900009000095</v>
      </c>
      <c r="V308" s="217">
        <v>0.90000900009000095</v>
      </c>
      <c r="W308" s="217">
        <v>0.90000900009000095</v>
      </c>
      <c r="X308" s="438">
        <f t="shared" si="9"/>
        <v>0.90000900009000084</v>
      </c>
    </row>
    <row r="309" spans="1:24" ht="17.25" customHeight="1">
      <c r="A309" s="434">
        <v>305</v>
      </c>
      <c r="B309" s="435">
        <v>341000000045</v>
      </c>
      <c r="C309" s="428" t="s">
        <v>300</v>
      </c>
      <c r="D309" s="436">
        <v>220</v>
      </c>
      <c r="E309" s="217">
        <v>0.26363636363636361</v>
      </c>
      <c r="F309" s="217">
        <v>0.26363636363636361</v>
      </c>
      <c r="G309" s="217">
        <v>0.8</v>
      </c>
      <c r="H309" s="217">
        <v>0.8</v>
      </c>
      <c r="I309" s="217">
        <v>0.8</v>
      </c>
      <c r="J309" s="217">
        <v>0.8</v>
      </c>
      <c r="K309" s="217">
        <v>0.8</v>
      </c>
      <c r="L309" s="217">
        <v>0.8</v>
      </c>
      <c r="M309" s="217">
        <v>0.8</v>
      </c>
      <c r="N309" s="217">
        <v>0.8</v>
      </c>
      <c r="O309" s="217">
        <v>0.8</v>
      </c>
      <c r="P309" s="217">
        <v>0.8</v>
      </c>
      <c r="Q309" s="437">
        <f t="shared" si="8"/>
        <v>0.71060606060606046</v>
      </c>
      <c r="R309" s="217">
        <v>0.8</v>
      </c>
      <c r="S309" s="217">
        <v>0.8</v>
      </c>
      <c r="T309" s="217">
        <v>0.8</v>
      </c>
      <c r="U309" s="217">
        <v>0.8</v>
      </c>
      <c r="V309" s="217">
        <v>0.8</v>
      </c>
      <c r="W309" s="217">
        <v>0.8</v>
      </c>
      <c r="X309" s="438">
        <f t="shared" si="9"/>
        <v>0.79999999999999993</v>
      </c>
    </row>
    <row r="310" spans="1:24" ht="17.25" customHeight="1">
      <c r="A310" s="434">
        <v>306</v>
      </c>
      <c r="B310" s="435">
        <v>293000000017</v>
      </c>
      <c r="C310" s="318" t="s">
        <v>248</v>
      </c>
      <c r="D310" s="218">
        <v>110</v>
      </c>
      <c r="E310" s="217">
        <v>1</v>
      </c>
      <c r="F310" s="217">
        <v>1</v>
      </c>
      <c r="G310" s="217">
        <v>1</v>
      </c>
      <c r="H310" s="217">
        <v>1</v>
      </c>
      <c r="I310" s="217">
        <v>1</v>
      </c>
      <c r="J310" s="217">
        <v>1</v>
      </c>
      <c r="K310" s="217">
        <v>1</v>
      </c>
      <c r="L310" s="217">
        <v>1</v>
      </c>
      <c r="M310" s="217">
        <v>1</v>
      </c>
      <c r="N310" s="217">
        <v>1</v>
      </c>
      <c r="O310" s="217">
        <v>1</v>
      </c>
      <c r="P310" s="217">
        <v>0.8</v>
      </c>
      <c r="Q310" s="437">
        <f t="shared" si="8"/>
        <v>0.98333333333333339</v>
      </c>
      <c r="R310" s="217">
        <v>0.8</v>
      </c>
      <c r="S310" s="217">
        <v>0.8</v>
      </c>
      <c r="T310" s="217">
        <v>0.8</v>
      </c>
      <c r="U310" s="217">
        <v>0.8</v>
      </c>
      <c r="V310" s="217">
        <v>0.8</v>
      </c>
      <c r="W310" s="217">
        <v>0.8</v>
      </c>
      <c r="X310" s="438">
        <f t="shared" si="9"/>
        <v>0.79999999999999993</v>
      </c>
    </row>
    <row r="311" spans="1:24" ht="17.25" customHeight="1">
      <c r="A311" s="434">
        <v>307</v>
      </c>
      <c r="B311" s="435">
        <v>351000000014</v>
      </c>
      <c r="C311" s="318" t="s">
        <v>295</v>
      </c>
      <c r="D311" s="218">
        <v>712</v>
      </c>
      <c r="E311" s="217">
        <v>1.2640449438202247E-2</v>
      </c>
      <c r="F311" s="217">
        <v>1.2640449438202247E-2</v>
      </c>
      <c r="G311" s="217">
        <v>0.8</v>
      </c>
      <c r="H311" s="217">
        <v>0.8</v>
      </c>
      <c r="I311" s="217">
        <v>0.8</v>
      </c>
      <c r="J311" s="217">
        <v>0.8</v>
      </c>
      <c r="K311" s="217">
        <v>0.8</v>
      </c>
      <c r="L311" s="217">
        <v>0.8</v>
      </c>
      <c r="M311" s="217">
        <v>0.8</v>
      </c>
      <c r="N311" s="217">
        <v>0.8</v>
      </c>
      <c r="O311" s="217">
        <v>0.8</v>
      </c>
      <c r="P311" s="217">
        <v>1</v>
      </c>
      <c r="Q311" s="437">
        <f t="shared" si="8"/>
        <v>0.68544007490636683</v>
      </c>
      <c r="R311" s="217">
        <v>1</v>
      </c>
      <c r="S311" s="217">
        <v>1</v>
      </c>
      <c r="T311" s="217">
        <v>1</v>
      </c>
      <c r="U311" s="217">
        <v>1</v>
      </c>
      <c r="V311" s="217">
        <v>1</v>
      </c>
      <c r="W311" s="217">
        <v>1</v>
      </c>
      <c r="X311" s="438">
        <f t="shared" si="9"/>
        <v>1</v>
      </c>
    </row>
    <row r="312" spans="1:24" ht="17.25" customHeight="1">
      <c r="A312" s="434">
        <v>308</v>
      </c>
      <c r="B312" s="435">
        <v>311000000009</v>
      </c>
      <c r="C312" s="318" t="s">
        <v>249</v>
      </c>
      <c r="D312" s="218">
        <v>320</v>
      </c>
      <c r="E312" s="217">
        <v>1</v>
      </c>
      <c r="F312" s="217">
        <v>1</v>
      </c>
      <c r="G312" s="217">
        <v>1</v>
      </c>
      <c r="H312" s="217">
        <v>1</v>
      </c>
      <c r="I312" s="217">
        <v>1</v>
      </c>
      <c r="J312" s="217">
        <v>1</v>
      </c>
      <c r="K312" s="217">
        <v>1</v>
      </c>
      <c r="L312" s="217">
        <v>1</v>
      </c>
      <c r="M312" s="217">
        <v>1</v>
      </c>
      <c r="N312" s="217">
        <v>1</v>
      </c>
      <c r="O312" s="217">
        <v>1</v>
      </c>
      <c r="P312" s="217">
        <v>1</v>
      </c>
      <c r="Q312" s="437">
        <f t="shared" si="8"/>
        <v>1</v>
      </c>
      <c r="R312" s="217">
        <v>1</v>
      </c>
      <c r="S312" s="217">
        <v>1</v>
      </c>
      <c r="T312" s="217">
        <v>1</v>
      </c>
      <c r="U312" s="217">
        <v>1</v>
      </c>
      <c r="V312" s="217">
        <v>1</v>
      </c>
      <c r="W312" s="217">
        <v>1</v>
      </c>
      <c r="X312" s="438">
        <f t="shared" si="9"/>
        <v>1</v>
      </c>
    </row>
    <row r="313" spans="1:24" ht="17.25" customHeight="1">
      <c r="A313" s="434">
        <v>309</v>
      </c>
      <c r="B313" s="435">
        <v>343000000074</v>
      </c>
      <c r="C313" s="428" t="s">
        <v>741</v>
      </c>
      <c r="D313" s="436">
        <v>211</v>
      </c>
      <c r="E313" s="217">
        <v>0.25592417061611372</v>
      </c>
      <c r="F313" s="217">
        <v>0.36018957345971564</v>
      </c>
      <c r="G313" s="217">
        <v>0.8</v>
      </c>
      <c r="H313" s="217">
        <v>0.8</v>
      </c>
      <c r="I313" s="217">
        <v>0.8</v>
      </c>
      <c r="J313" s="217">
        <v>0.8</v>
      </c>
      <c r="K313" s="217">
        <v>0.8</v>
      </c>
      <c r="L313" s="217">
        <v>0.8</v>
      </c>
      <c r="M313" s="217">
        <v>0.8</v>
      </c>
      <c r="N313" s="217">
        <v>0.8</v>
      </c>
      <c r="O313" s="217">
        <v>0.8</v>
      </c>
      <c r="P313" s="217">
        <v>1.0077725118483412</v>
      </c>
      <c r="Q313" s="437">
        <f t="shared" si="8"/>
        <v>0.73532385466034744</v>
      </c>
      <c r="R313" s="217">
        <v>0.8</v>
      </c>
      <c r="S313" s="217">
        <v>0.88265402843601903</v>
      </c>
      <c r="T313" s="217">
        <v>0.83374407582938381</v>
      </c>
      <c r="U313" s="217">
        <v>0.84739336492891004</v>
      </c>
      <c r="V313" s="217">
        <v>0.89971563981042657</v>
      </c>
      <c r="W313" s="217">
        <v>1.0161137440758294</v>
      </c>
      <c r="X313" s="438">
        <f t="shared" si="9"/>
        <v>0.87993680884676151</v>
      </c>
    </row>
    <row r="314" spans="1:24" ht="17.25" customHeight="1">
      <c r="A314" s="434">
        <v>310</v>
      </c>
      <c r="B314" s="435">
        <v>343000000067</v>
      </c>
      <c r="C314" s="428" t="s">
        <v>633</v>
      </c>
      <c r="D314" s="436">
        <v>200</v>
      </c>
      <c r="E314" s="217">
        <v>0.63</v>
      </c>
      <c r="F314" s="217">
        <v>0.66</v>
      </c>
      <c r="G314" s="217">
        <v>0.8</v>
      </c>
      <c r="H314" s="217">
        <v>0.8</v>
      </c>
      <c r="I314" s="217">
        <v>0.8</v>
      </c>
      <c r="J314" s="217">
        <v>0.8</v>
      </c>
      <c r="K314" s="217">
        <v>0.8</v>
      </c>
      <c r="L314" s="217">
        <v>0.8</v>
      </c>
      <c r="M314" s="217">
        <v>0.8</v>
      </c>
      <c r="N314" s="217">
        <v>0.8</v>
      </c>
      <c r="O314" s="217">
        <v>0.8</v>
      </c>
      <c r="P314" s="217">
        <v>0.8</v>
      </c>
      <c r="Q314" s="437">
        <f t="shared" si="8"/>
        <v>0.77416666666666656</v>
      </c>
      <c r="R314" s="217">
        <v>0.8</v>
      </c>
      <c r="S314" s="217">
        <v>0.8</v>
      </c>
      <c r="T314" s="217">
        <v>0.8</v>
      </c>
      <c r="U314" s="217">
        <v>0.8</v>
      </c>
      <c r="V314" s="217">
        <v>0.8</v>
      </c>
      <c r="W314" s="217">
        <v>0.8</v>
      </c>
      <c r="X314" s="438">
        <f t="shared" si="9"/>
        <v>0.79999999999999993</v>
      </c>
    </row>
    <row r="315" spans="1:24" ht="17.25" customHeight="1">
      <c r="A315" s="434">
        <v>311</v>
      </c>
      <c r="B315" s="435">
        <v>292000000006</v>
      </c>
      <c r="C315" s="428" t="s">
        <v>233</v>
      </c>
      <c r="D315" s="436">
        <v>150</v>
      </c>
      <c r="E315" s="217">
        <v>0.39266666666666666</v>
      </c>
      <c r="F315" s="217">
        <v>0.41400000000000003</v>
      </c>
      <c r="G315" s="217">
        <v>0.8</v>
      </c>
      <c r="H315" s="217">
        <v>0.8</v>
      </c>
      <c r="I315" s="217">
        <v>0.8</v>
      </c>
      <c r="J315" s="217">
        <v>0.8</v>
      </c>
      <c r="K315" s="217">
        <v>0.8</v>
      </c>
      <c r="L315" s="217">
        <v>0.8</v>
      </c>
      <c r="M315" s="217">
        <v>0.8</v>
      </c>
      <c r="N315" s="217">
        <v>0.8</v>
      </c>
      <c r="O315" s="217">
        <v>0.8</v>
      </c>
      <c r="P315" s="217">
        <v>0.8</v>
      </c>
      <c r="Q315" s="437">
        <f t="shared" si="8"/>
        <v>0.73388888888888892</v>
      </c>
      <c r="R315" s="217">
        <v>0.8</v>
      </c>
      <c r="S315" s="217">
        <v>0.8</v>
      </c>
      <c r="T315" s="217">
        <v>0.8</v>
      </c>
      <c r="U315" s="217">
        <v>0.8</v>
      </c>
      <c r="V315" s="217">
        <v>0.8</v>
      </c>
      <c r="W315" s="217">
        <v>0.8</v>
      </c>
      <c r="X315" s="438">
        <f t="shared" si="9"/>
        <v>0.79999999999999993</v>
      </c>
    </row>
    <row r="316" spans="1:24" ht="17.25" customHeight="1">
      <c r="A316" s="434">
        <v>312</v>
      </c>
      <c r="B316" s="435">
        <v>343000000081</v>
      </c>
      <c r="C316" s="428" t="s">
        <v>796</v>
      </c>
      <c r="D316" s="436">
        <v>110</v>
      </c>
      <c r="E316" s="217">
        <v>1.1272727272727272</v>
      </c>
      <c r="F316" s="217">
        <v>1.2727272727272727</v>
      </c>
      <c r="G316" s="217">
        <v>1.0727272727272728</v>
      </c>
      <c r="H316" s="217">
        <v>0.8</v>
      </c>
      <c r="I316" s="217">
        <v>0.8</v>
      </c>
      <c r="J316" s="217">
        <v>0.8</v>
      </c>
      <c r="K316" s="217">
        <v>0.8</v>
      </c>
      <c r="L316" s="217">
        <v>0.8</v>
      </c>
      <c r="M316" s="217">
        <v>0.8</v>
      </c>
      <c r="N316" s="217">
        <v>0.8</v>
      </c>
      <c r="O316" s="217">
        <v>1.1818181818181819</v>
      </c>
      <c r="P316" s="217">
        <v>0.93745454545454554</v>
      </c>
      <c r="Q316" s="437">
        <f t="shared" si="8"/>
        <v>0.93266666666666664</v>
      </c>
      <c r="R316" s="217">
        <v>1.3861818181818182</v>
      </c>
      <c r="S316" s="217">
        <v>1.2436363636363637</v>
      </c>
      <c r="T316" s="217">
        <v>1.3389090909090908</v>
      </c>
      <c r="U316" s="217">
        <v>1.2494545454545454</v>
      </c>
      <c r="V316" s="217">
        <v>1.2109090909090907</v>
      </c>
      <c r="W316" s="217">
        <v>1.229090909090909</v>
      </c>
      <c r="X316" s="438">
        <f t="shared" si="9"/>
        <v>1.2763636363636364</v>
      </c>
    </row>
    <row r="317" spans="1:24" ht="17.25" customHeight="1">
      <c r="A317" s="434">
        <v>313</v>
      </c>
      <c r="B317" s="435">
        <v>711000000051</v>
      </c>
      <c r="C317" s="442" t="s">
        <v>842</v>
      </c>
      <c r="D317" s="220">
        <v>111</v>
      </c>
      <c r="E317" s="217">
        <v>1.5279279279279279</v>
      </c>
      <c r="F317" s="217">
        <v>0.7927927927927928</v>
      </c>
      <c r="G317" s="217">
        <v>0.79999999999999993</v>
      </c>
      <c r="H317" s="217">
        <v>1.0810810810810811</v>
      </c>
      <c r="I317" s="217">
        <v>1.0126126126126127</v>
      </c>
      <c r="J317" s="217">
        <v>1.0522522522522522</v>
      </c>
      <c r="K317" s="217">
        <v>1.0522522522522522</v>
      </c>
      <c r="L317" s="217">
        <v>0.79999999999999993</v>
      </c>
      <c r="M317" s="217">
        <v>1.0810810810810811</v>
      </c>
      <c r="N317" s="217">
        <v>1.0198198198198198</v>
      </c>
      <c r="O317" s="217">
        <v>1.073873873873874</v>
      </c>
      <c r="P317" s="217">
        <v>1.0882882882882883</v>
      </c>
      <c r="Q317" s="437">
        <f t="shared" si="8"/>
        <v>1.0318318318318316</v>
      </c>
      <c r="R317" s="217">
        <v>1.4198198198198198</v>
      </c>
      <c r="S317" s="217">
        <v>1.5495495495495495</v>
      </c>
      <c r="T317" s="217">
        <v>1.3837837837837836</v>
      </c>
      <c r="U317" s="217">
        <v>1.2504504504504506</v>
      </c>
      <c r="V317" s="217">
        <v>1.3081081081081081</v>
      </c>
      <c r="W317" s="217">
        <v>1.2432432432432432</v>
      </c>
      <c r="X317" s="438">
        <f t="shared" si="9"/>
        <v>1.3591591591591594</v>
      </c>
    </row>
    <row r="318" spans="1:24" ht="17.25" customHeight="1">
      <c r="A318" s="434">
        <v>314</v>
      </c>
      <c r="B318" s="435">
        <v>311000000073</v>
      </c>
      <c r="C318" s="428" t="s">
        <v>952</v>
      </c>
      <c r="D318" s="436">
        <v>288</v>
      </c>
      <c r="E318" s="217">
        <v>0</v>
      </c>
      <c r="F318" s="217">
        <v>0</v>
      </c>
      <c r="G318" s="217">
        <v>0</v>
      </c>
      <c r="H318" s="217">
        <v>0</v>
      </c>
      <c r="I318" s="217">
        <v>0</v>
      </c>
      <c r="J318" s="217">
        <v>0</v>
      </c>
      <c r="K318" s="217">
        <v>0</v>
      </c>
      <c r="L318" s="217">
        <v>0</v>
      </c>
      <c r="M318" s="217">
        <v>0</v>
      </c>
      <c r="N318" s="217">
        <v>0</v>
      </c>
      <c r="O318" s="217">
        <v>0</v>
      </c>
      <c r="P318" s="217">
        <v>0</v>
      </c>
      <c r="Q318" s="437">
        <f t="shared" si="8"/>
        <v>0</v>
      </c>
      <c r="R318" s="217">
        <v>0.8</v>
      </c>
      <c r="S318" s="217">
        <v>0.8</v>
      </c>
      <c r="T318" s="217">
        <v>0.8</v>
      </c>
      <c r="U318" s="217">
        <v>0.8</v>
      </c>
      <c r="V318" s="217">
        <v>0.8</v>
      </c>
      <c r="W318" s="217">
        <v>0.8</v>
      </c>
      <c r="X318" s="438">
        <f t="shared" si="9"/>
        <v>0.79999999999999993</v>
      </c>
    </row>
    <row r="319" spans="1:24" ht="17.25" customHeight="1">
      <c r="A319" s="434">
        <v>315</v>
      </c>
      <c r="B319" s="435">
        <v>711000000010</v>
      </c>
      <c r="C319" s="428" t="s">
        <v>916</v>
      </c>
      <c r="D319" s="436">
        <v>700</v>
      </c>
      <c r="E319" s="217">
        <v>0.79999999999999993</v>
      </c>
      <c r="F319" s="217">
        <v>0.57245724572457246</v>
      </c>
      <c r="G319" s="217">
        <v>0.79999999999999993</v>
      </c>
      <c r="H319" s="217">
        <v>0.79999999999999993</v>
      </c>
      <c r="I319" s="217">
        <v>0.79999999999999993</v>
      </c>
      <c r="J319" s="217">
        <v>0.79999999999999993</v>
      </c>
      <c r="K319" s="217">
        <v>0.79999999999999993</v>
      </c>
      <c r="L319" s="217">
        <v>0.79999999999999993</v>
      </c>
      <c r="M319" s="217">
        <v>0.79999999999999993</v>
      </c>
      <c r="N319" s="217">
        <v>0.79999999999999993</v>
      </c>
      <c r="O319" s="217">
        <v>0.79999999999999993</v>
      </c>
      <c r="P319" s="217">
        <v>1.2697142857142856</v>
      </c>
      <c r="Q319" s="437">
        <f t="shared" si="8"/>
        <v>0.82018096095323811</v>
      </c>
      <c r="R319" s="217">
        <v>0.82285714285714284</v>
      </c>
      <c r="S319" s="217">
        <v>0.8</v>
      </c>
      <c r="T319" s="217">
        <v>0.8</v>
      </c>
      <c r="U319" s="217">
        <v>0.82285714285714284</v>
      </c>
      <c r="V319" s="217">
        <v>0.8</v>
      </c>
      <c r="W319" s="217">
        <v>0.8</v>
      </c>
      <c r="X319" s="438">
        <f t="shared" si="9"/>
        <v>0.80761904761904757</v>
      </c>
    </row>
    <row r="320" spans="1:24" ht="17.25" customHeight="1">
      <c r="A320" s="434">
        <v>316</v>
      </c>
      <c r="B320" s="435">
        <v>341000000108</v>
      </c>
      <c r="C320" s="428" t="s">
        <v>953</v>
      </c>
      <c r="D320" s="436">
        <v>400</v>
      </c>
      <c r="E320" s="217">
        <v>0</v>
      </c>
      <c r="F320" s="217">
        <v>0</v>
      </c>
      <c r="G320" s="217">
        <v>0</v>
      </c>
      <c r="H320" s="217">
        <v>0</v>
      </c>
      <c r="I320" s="217">
        <v>0</v>
      </c>
      <c r="J320" s="217">
        <v>0</v>
      </c>
      <c r="K320" s="217">
        <v>0</v>
      </c>
      <c r="L320" s="217">
        <v>0</v>
      </c>
      <c r="M320" s="217">
        <v>0</v>
      </c>
      <c r="N320" s="217">
        <v>0</v>
      </c>
      <c r="O320" s="217">
        <v>0</v>
      </c>
      <c r="P320" s="217">
        <v>0.28000000000000003</v>
      </c>
      <c r="Q320" s="437">
        <f t="shared" si="8"/>
        <v>2.3333333333333334E-2</v>
      </c>
      <c r="R320" s="217">
        <v>0.26944499999999999</v>
      </c>
      <c r="S320" s="217">
        <v>0.26944499999999999</v>
      </c>
      <c r="T320" s="217">
        <v>1</v>
      </c>
      <c r="U320" s="217">
        <v>1</v>
      </c>
      <c r="V320" s="217">
        <v>1</v>
      </c>
      <c r="W320" s="217">
        <v>1</v>
      </c>
      <c r="X320" s="438">
        <f t="shared" si="9"/>
        <v>0.75648166666666672</v>
      </c>
    </row>
    <row r="321" spans="1:24" ht="17.25" customHeight="1">
      <c r="A321" s="434">
        <v>317</v>
      </c>
      <c r="B321" s="435">
        <v>214000000001</v>
      </c>
      <c r="C321" s="428" t="s">
        <v>223</v>
      </c>
      <c r="D321" s="436">
        <v>412</v>
      </c>
      <c r="E321" s="217">
        <v>4.8543689320388349E-2</v>
      </c>
      <c r="F321" s="217">
        <v>0.3155339805825243</v>
      </c>
      <c r="G321" s="217">
        <v>0.8</v>
      </c>
      <c r="H321" s="217">
        <v>0.8</v>
      </c>
      <c r="I321" s="217">
        <v>0.8</v>
      </c>
      <c r="J321" s="217">
        <v>0.8</v>
      </c>
      <c r="K321" s="217">
        <v>0.8</v>
      </c>
      <c r="L321" s="217">
        <v>0.8</v>
      </c>
      <c r="M321" s="217">
        <v>0.8</v>
      </c>
      <c r="N321" s="217">
        <v>0.8</v>
      </c>
      <c r="O321" s="217">
        <v>0.8</v>
      </c>
      <c r="P321" s="217">
        <v>0.8</v>
      </c>
      <c r="Q321" s="437">
        <f t="shared" si="8"/>
        <v>0.69700647249190928</v>
      </c>
      <c r="R321" s="217">
        <v>0.8</v>
      </c>
      <c r="S321" s="217">
        <v>0.8</v>
      </c>
      <c r="T321" s="217">
        <v>0.8</v>
      </c>
      <c r="U321" s="217">
        <v>0.8</v>
      </c>
      <c r="V321" s="217">
        <v>0.8</v>
      </c>
      <c r="W321" s="217">
        <v>0.8</v>
      </c>
      <c r="X321" s="438">
        <f t="shared" si="9"/>
        <v>0.79999999999999993</v>
      </c>
    </row>
    <row r="322" spans="1:24" ht="17.25" customHeight="1">
      <c r="A322" s="434">
        <v>318</v>
      </c>
      <c r="B322" s="435">
        <v>292000000008</v>
      </c>
      <c r="C322" s="428" t="s">
        <v>719</v>
      </c>
      <c r="D322" s="436">
        <v>113</v>
      </c>
      <c r="E322" s="217">
        <v>0.13274336283185842</v>
      </c>
      <c r="F322" s="217">
        <v>0.37168141592920356</v>
      </c>
      <c r="G322" s="217">
        <v>0.8</v>
      </c>
      <c r="H322" s="217">
        <v>0.8</v>
      </c>
      <c r="I322" s="217">
        <v>0.8</v>
      </c>
      <c r="J322" s="217">
        <v>0.8</v>
      </c>
      <c r="K322" s="217">
        <v>0.8</v>
      </c>
      <c r="L322" s="217">
        <v>0.8</v>
      </c>
      <c r="M322" s="217">
        <v>0.8</v>
      </c>
      <c r="N322" s="217">
        <v>0.8</v>
      </c>
      <c r="O322" s="217">
        <v>0.8</v>
      </c>
      <c r="P322" s="217">
        <v>0.8</v>
      </c>
      <c r="Q322" s="437">
        <f t="shared" si="8"/>
        <v>0.70870206489675514</v>
      </c>
      <c r="R322" s="217">
        <v>0.8</v>
      </c>
      <c r="S322" s="217">
        <v>0.8</v>
      </c>
      <c r="T322" s="217">
        <v>0.8</v>
      </c>
      <c r="U322" s="217">
        <v>0.8</v>
      </c>
      <c r="V322" s="217">
        <v>0.8</v>
      </c>
      <c r="W322" s="217">
        <v>0.8</v>
      </c>
      <c r="X322" s="438">
        <f t="shared" si="9"/>
        <v>0.79999999999999993</v>
      </c>
    </row>
    <row r="323" spans="1:24" ht="17.25" customHeight="1">
      <c r="A323" s="434">
        <v>319</v>
      </c>
      <c r="B323" s="435">
        <v>293000000020</v>
      </c>
      <c r="C323" s="428" t="s">
        <v>722</v>
      </c>
      <c r="D323" s="436">
        <v>162</v>
      </c>
      <c r="E323" s="217">
        <v>0.9</v>
      </c>
      <c r="F323" s="217">
        <v>0.9</v>
      </c>
      <c r="G323" s="217">
        <v>0.9</v>
      </c>
      <c r="H323" s="217">
        <v>0.9</v>
      </c>
      <c r="I323" s="217">
        <v>0.9</v>
      </c>
      <c r="J323" s="217">
        <v>0.9</v>
      </c>
      <c r="K323" s="217">
        <v>0.9</v>
      </c>
      <c r="L323" s="217">
        <v>0.9</v>
      </c>
      <c r="M323" s="217">
        <v>0.9</v>
      </c>
      <c r="N323" s="217">
        <v>0.9</v>
      </c>
      <c r="O323" s="217">
        <v>0.9</v>
      </c>
      <c r="P323" s="217">
        <v>0.90123456790123457</v>
      </c>
      <c r="Q323" s="437">
        <f t="shared" si="8"/>
        <v>0.90010288065843636</v>
      </c>
      <c r="R323" s="217">
        <v>0.90123456790123457</v>
      </c>
      <c r="S323" s="217">
        <v>0.90123456790123457</v>
      </c>
      <c r="T323" s="217">
        <v>0.90123456790123457</v>
      </c>
      <c r="U323" s="217">
        <v>0.90123456790123457</v>
      </c>
      <c r="V323" s="217">
        <v>0.90123456790123457</v>
      </c>
      <c r="W323" s="217">
        <v>0.90123456790123457</v>
      </c>
      <c r="X323" s="438">
        <f t="shared" si="9"/>
        <v>0.90123456790123446</v>
      </c>
    </row>
    <row r="324" spans="1:24" ht="17.25" customHeight="1">
      <c r="A324" s="434">
        <v>320</v>
      </c>
      <c r="B324" s="435">
        <v>713000000023</v>
      </c>
      <c r="C324" s="428" t="s">
        <v>954</v>
      </c>
      <c r="D324" s="436">
        <v>355</v>
      </c>
      <c r="E324" s="217">
        <v>0</v>
      </c>
      <c r="F324" s="217">
        <v>0</v>
      </c>
      <c r="G324" s="217">
        <v>0</v>
      </c>
      <c r="H324" s="217">
        <v>0</v>
      </c>
      <c r="I324" s="217">
        <v>0</v>
      </c>
      <c r="J324" s="217">
        <v>0</v>
      </c>
      <c r="K324" s="217">
        <v>0</v>
      </c>
      <c r="L324" s="217">
        <v>0</v>
      </c>
      <c r="M324" s="217">
        <v>0</v>
      </c>
      <c r="N324" s="217">
        <v>0</v>
      </c>
      <c r="O324" s="217">
        <v>0</v>
      </c>
      <c r="P324" s="217">
        <v>0</v>
      </c>
      <c r="Q324" s="437">
        <f t="shared" si="8"/>
        <v>0</v>
      </c>
      <c r="R324" s="217">
        <v>0</v>
      </c>
      <c r="S324" s="217">
        <v>0</v>
      </c>
      <c r="T324" s="217">
        <v>0</v>
      </c>
      <c r="U324" s="217">
        <v>0</v>
      </c>
      <c r="V324" s="217">
        <v>0.8</v>
      </c>
      <c r="W324" s="217">
        <v>0.8</v>
      </c>
      <c r="X324" s="438">
        <f t="shared" si="9"/>
        <v>0.26666666666666666</v>
      </c>
    </row>
    <row r="325" spans="1:24" ht="17.25" customHeight="1">
      <c r="A325" s="434">
        <v>321</v>
      </c>
      <c r="B325" s="435">
        <v>714000000029</v>
      </c>
      <c r="C325" s="428" t="s">
        <v>425</v>
      </c>
      <c r="D325" s="436">
        <v>134</v>
      </c>
      <c r="E325" s="217">
        <v>0</v>
      </c>
      <c r="F325" s="217">
        <v>0</v>
      </c>
      <c r="G325" s="217">
        <v>0</v>
      </c>
      <c r="H325" s="217">
        <v>0</v>
      </c>
      <c r="I325" s="217">
        <v>0</v>
      </c>
      <c r="J325" s="217">
        <v>0</v>
      </c>
      <c r="K325" s="217">
        <v>0</v>
      </c>
      <c r="L325" s="217">
        <v>0</v>
      </c>
      <c r="M325" s="217">
        <v>1.3313432835820895</v>
      </c>
      <c r="N325" s="217">
        <v>0.87738805970149247</v>
      </c>
      <c r="O325" s="217">
        <v>0.8</v>
      </c>
      <c r="P325" s="217">
        <v>0.8</v>
      </c>
      <c r="Q325" s="437">
        <f t="shared" si="8"/>
        <v>0.31739427860696517</v>
      </c>
      <c r="R325" s="217">
        <v>0.8</v>
      </c>
      <c r="S325" s="217">
        <v>0.8</v>
      </c>
      <c r="T325" s="217">
        <v>0.8</v>
      </c>
      <c r="U325" s="217">
        <v>0.8</v>
      </c>
      <c r="V325" s="217">
        <v>0.8</v>
      </c>
      <c r="W325" s="217">
        <v>0.8</v>
      </c>
      <c r="X325" s="438">
        <f t="shared" si="9"/>
        <v>0.79999999999999993</v>
      </c>
    </row>
    <row r="326" spans="1:24" ht="17.25" customHeight="1">
      <c r="A326" s="434">
        <v>322</v>
      </c>
      <c r="B326" s="435">
        <v>211000000025</v>
      </c>
      <c r="C326" s="428" t="s">
        <v>816</v>
      </c>
      <c r="D326" s="436">
        <v>333</v>
      </c>
      <c r="E326" s="217">
        <v>0.83003003003002995</v>
      </c>
      <c r="F326" s="217">
        <v>0.12612612612612611</v>
      </c>
      <c r="G326" s="217">
        <v>0.79999999999999993</v>
      </c>
      <c r="H326" s="217">
        <v>0.79999999999999993</v>
      </c>
      <c r="I326" s="217">
        <v>0.79999999999999993</v>
      </c>
      <c r="J326" s="217">
        <v>0.81261261261261264</v>
      </c>
      <c r="K326" s="217">
        <v>0.80540540540540539</v>
      </c>
      <c r="L326" s="217">
        <v>0.79999999999999993</v>
      </c>
      <c r="M326" s="217">
        <v>0.79999999999999993</v>
      </c>
      <c r="N326" s="217">
        <v>0.79999999999999993</v>
      </c>
      <c r="O326" s="217">
        <v>0.79999999999999993</v>
      </c>
      <c r="P326" s="217">
        <v>1</v>
      </c>
      <c r="Q326" s="437">
        <f t="shared" ref="Q326:Q389" si="10">AVERAGE(E326:P326)</f>
        <v>0.76451451451451435</v>
      </c>
      <c r="R326" s="217">
        <v>1</v>
      </c>
      <c r="S326" s="217">
        <v>1</v>
      </c>
      <c r="T326" s="217">
        <v>1</v>
      </c>
      <c r="U326" s="217">
        <v>1</v>
      </c>
      <c r="V326" s="217">
        <v>1</v>
      </c>
      <c r="W326" s="217">
        <v>1</v>
      </c>
      <c r="X326" s="438">
        <f t="shared" ref="X326:X389" si="11">AVERAGE(R326:W326)</f>
        <v>1</v>
      </c>
    </row>
    <row r="327" spans="1:24" ht="17.25" customHeight="1">
      <c r="A327" s="434">
        <v>323</v>
      </c>
      <c r="B327" s="435">
        <v>711000000038</v>
      </c>
      <c r="C327" s="428" t="s">
        <v>384</v>
      </c>
      <c r="D327" s="436">
        <v>140.4</v>
      </c>
      <c r="E327" s="217">
        <v>0.9</v>
      </c>
      <c r="F327" s="217">
        <v>0.9</v>
      </c>
      <c r="G327" s="217">
        <v>0.9</v>
      </c>
      <c r="H327" s="217">
        <v>0.9</v>
      </c>
      <c r="I327" s="217">
        <v>0.9</v>
      </c>
      <c r="J327" s="217">
        <v>0.9</v>
      </c>
      <c r="K327" s="217">
        <v>0.9</v>
      </c>
      <c r="L327" s="217">
        <v>0.9</v>
      </c>
      <c r="M327" s="217">
        <v>1</v>
      </c>
      <c r="N327" s="217">
        <v>1</v>
      </c>
      <c r="O327" s="217">
        <v>1</v>
      </c>
      <c r="P327" s="217">
        <v>1</v>
      </c>
      <c r="Q327" s="437">
        <f t="shared" si="10"/>
        <v>0.93333333333333346</v>
      </c>
      <c r="R327" s="217">
        <v>1</v>
      </c>
      <c r="S327" s="217">
        <v>1</v>
      </c>
      <c r="T327" s="217">
        <v>1</v>
      </c>
      <c r="U327" s="217">
        <v>1</v>
      </c>
      <c r="V327" s="217">
        <v>1</v>
      </c>
      <c r="W327" s="217">
        <v>1</v>
      </c>
      <c r="X327" s="438">
        <f t="shared" si="11"/>
        <v>1</v>
      </c>
    </row>
    <row r="328" spans="1:24" ht="17.25" customHeight="1">
      <c r="A328" s="434">
        <v>324</v>
      </c>
      <c r="B328" s="435">
        <v>714000000023</v>
      </c>
      <c r="C328" s="428" t="s">
        <v>425</v>
      </c>
      <c r="D328" s="436">
        <v>270</v>
      </c>
      <c r="E328" s="217">
        <v>0.4244444444444444</v>
      </c>
      <c r="F328" s="217">
        <v>0.42666666666666669</v>
      </c>
      <c r="G328" s="217">
        <v>0.8</v>
      </c>
      <c r="H328" s="217">
        <v>0.8</v>
      </c>
      <c r="I328" s="217">
        <v>0.8</v>
      </c>
      <c r="J328" s="217">
        <v>0.8</v>
      </c>
      <c r="K328" s="217">
        <v>0.8</v>
      </c>
      <c r="L328" s="217">
        <v>0.8</v>
      </c>
      <c r="M328" s="217">
        <v>0.8</v>
      </c>
      <c r="N328" s="217">
        <v>0.85555555555555551</v>
      </c>
      <c r="O328" s="217">
        <v>0.8</v>
      </c>
      <c r="P328" s="217">
        <v>0.8</v>
      </c>
      <c r="Q328" s="437">
        <f t="shared" si="10"/>
        <v>0.74222222222222223</v>
      </c>
      <c r="R328" s="217">
        <v>0.8</v>
      </c>
      <c r="S328" s="217">
        <v>0.8</v>
      </c>
      <c r="T328" s="217">
        <v>0.8</v>
      </c>
      <c r="U328" s="217">
        <v>0.8</v>
      </c>
      <c r="V328" s="217">
        <v>0.8</v>
      </c>
      <c r="W328" s="217">
        <v>0.8</v>
      </c>
      <c r="X328" s="438">
        <f t="shared" si="11"/>
        <v>0.79999999999999993</v>
      </c>
    </row>
    <row r="329" spans="1:24" ht="17.25" customHeight="1">
      <c r="A329" s="434">
        <v>325</v>
      </c>
      <c r="B329" s="435">
        <v>313000000009</v>
      </c>
      <c r="C329" s="428" t="s">
        <v>785</v>
      </c>
      <c r="D329" s="436">
        <v>352</v>
      </c>
      <c r="E329" s="217">
        <v>0</v>
      </c>
      <c r="F329" s="217">
        <v>0</v>
      </c>
      <c r="G329" s="217">
        <v>0.8</v>
      </c>
      <c r="H329" s="217">
        <v>0.8</v>
      </c>
      <c r="I329" s="217">
        <v>0.8</v>
      </c>
      <c r="J329" s="217">
        <v>0.8</v>
      </c>
      <c r="K329" s="217">
        <v>0.8</v>
      </c>
      <c r="L329" s="217">
        <v>0.8</v>
      </c>
      <c r="M329" s="217">
        <v>0.8</v>
      </c>
      <c r="N329" s="217">
        <v>0.8</v>
      </c>
      <c r="O329" s="217">
        <v>0.8</v>
      </c>
      <c r="P329" s="217">
        <v>1</v>
      </c>
      <c r="Q329" s="437">
        <f t="shared" si="10"/>
        <v>0.68333333333333324</v>
      </c>
      <c r="R329" s="217">
        <v>1</v>
      </c>
      <c r="S329" s="217">
        <v>1</v>
      </c>
      <c r="T329" s="217">
        <v>1</v>
      </c>
      <c r="U329" s="217">
        <v>1</v>
      </c>
      <c r="V329" s="217">
        <v>1</v>
      </c>
      <c r="W329" s="217">
        <v>1</v>
      </c>
      <c r="X329" s="438">
        <f t="shared" si="11"/>
        <v>1</v>
      </c>
    </row>
    <row r="330" spans="1:24" ht="17.25" customHeight="1">
      <c r="A330" s="434">
        <v>326</v>
      </c>
      <c r="B330" s="435">
        <v>343000000089</v>
      </c>
      <c r="C330" s="428" t="s">
        <v>955</v>
      </c>
      <c r="D330" s="436">
        <v>156</v>
      </c>
      <c r="E330" s="217">
        <v>0</v>
      </c>
      <c r="F330" s="217">
        <v>0</v>
      </c>
      <c r="G330" s="217">
        <v>0</v>
      </c>
      <c r="H330" s="217">
        <v>0</v>
      </c>
      <c r="I330" s="217">
        <v>0</v>
      </c>
      <c r="J330" s="217">
        <v>0</v>
      </c>
      <c r="K330" s="217">
        <v>0</v>
      </c>
      <c r="L330" s="217">
        <v>0</v>
      </c>
      <c r="M330" s="217">
        <v>0</v>
      </c>
      <c r="N330" s="217">
        <v>0</v>
      </c>
      <c r="O330" s="217">
        <v>0</v>
      </c>
      <c r="P330" s="217">
        <v>0.44871794871794873</v>
      </c>
      <c r="Q330" s="437">
        <f t="shared" si="10"/>
        <v>3.7393162393162392E-2</v>
      </c>
      <c r="R330" s="217">
        <v>0.49857692307692314</v>
      </c>
      <c r="S330" s="217">
        <v>0.79999999999999993</v>
      </c>
      <c r="T330" s="217">
        <v>0.79999999999999993</v>
      </c>
      <c r="U330" s="217">
        <v>0.79999999999999993</v>
      </c>
      <c r="V330" s="217">
        <v>0.79999999999999993</v>
      </c>
      <c r="W330" s="217">
        <v>0.79999999999999993</v>
      </c>
      <c r="X330" s="438">
        <f t="shared" si="11"/>
        <v>0.74976282051282039</v>
      </c>
    </row>
    <row r="331" spans="1:24" ht="17.25" customHeight="1">
      <c r="A331" s="434">
        <v>327</v>
      </c>
      <c r="B331" s="435">
        <v>343000000051</v>
      </c>
      <c r="C331" s="428" t="s">
        <v>355</v>
      </c>
      <c r="D331" s="436">
        <v>156</v>
      </c>
      <c r="E331" s="217">
        <v>0.12820512820512819</v>
      </c>
      <c r="F331" s="217">
        <v>0.17948717948717949</v>
      </c>
      <c r="G331" s="217">
        <v>0.79999999999999993</v>
      </c>
      <c r="H331" s="217">
        <v>0.79999999999999993</v>
      </c>
      <c r="I331" s="217">
        <v>0.79999999999999993</v>
      </c>
      <c r="J331" s="217">
        <v>0.79999999999999993</v>
      </c>
      <c r="K331" s="217">
        <v>0.79999999999999993</v>
      </c>
      <c r="L331" s="217">
        <v>0.79999999999999993</v>
      </c>
      <c r="M331" s="217">
        <v>0.79999999999999993</v>
      </c>
      <c r="N331" s="217">
        <v>0.79999999999999993</v>
      </c>
      <c r="O331" s="217">
        <v>0.79999999999999993</v>
      </c>
      <c r="P331" s="217">
        <v>0.79999999999999993</v>
      </c>
      <c r="Q331" s="437">
        <f t="shared" si="10"/>
        <v>0.69230769230769218</v>
      </c>
      <c r="R331" s="217">
        <v>0.79999999999999993</v>
      </c>
      <c r="S331" s="217">
        <v>0.79999999999999993</v>
      </c>
      <c r="T331" s="217">
        <v>0.79999999999999993</v>
      </c>
      <c r="U331" s="217">
        <v>0.79999999999999993</v>
      </c>
      <c r="V331" s="217">
        <v>0.79999999999999993</v>
      </c>
      <c r="W331" s="217">
        <v>0.79999999999999993</v>
      </c>
      <c r="X331" s="438">
        <f t="shared" si="11"/>
        <v>0.79999999999999993</v>
      </c>
    </row>
    <row r="332" spans="1:24" ht="17.25" customHeight="1">
      <c r="A332" s="434">
        <v>328</v>
      </c>
      <c r="B332" s="435">
        <v>713000000001</v>
      </c>
      <c r="C332" s="428" t="s">
        <v>404</v>
      </c>
      <c r="D332" s="436">
        <v>150</v>
      </c>
      <c r="E332" s="217">
        <v>0.8</v>
      </c>
      <c r="F332" s="217">
        <v>0.8</v>
      </c>
      <c r="G332" s="217">
        <v>0.8</v>
      </c>
      <c r="H332" s="217">
        <v>0.8</v>
      </c>
      <c r="I332" s="217">
        <v>0.8</v>
      </c>
      <c r="J332" s="217">
        <v>0.8</v>
      </c>
      <c r="K332" s="217">
        <v>0.8</v>
      </c>
      <c r="L332" s="217">
        <v>0.8</v>
      </c>
      <c r="M332" s="217">
        <v>0.8</v>
      </c>
      <c r="N332" s="217">
        <v>0.8</v>
      </c>
      <c r="O332" s="217">
        <v>0.8</v>
      </c>
      <c r="P332" s="217">
        <v>0.8</v>
      </c>
      <c r="Q332" s="437">
        <f t="shared" si="10"/>
        <v>0.79999999999999993</v>
      </c>
      <c r="R332" s="217">
        <v>0.8</v>
      </c>
      <c r="S332" s="217">
        <v>0.8</v>
      </c>
      <c r="T332" s="217">
        <v>0.8</v>
      </c>
      <c r="U332" s="217">
        <v>0.8</v>
      </c>
      <c r="V332" s="217">
        <v>0.8</v>
      </c>
      <c r="W332" s="217">
        <v>0.8</v>
      </c>
      <c r="X332" s="438">
        <f t="shared" si="11"/>
        <v>0.79999999999999993</v>
      </c>
    </row>
    <row r="333" spans="1:24" ht="17.25" customHeight="1">
      <c r="A333" s="434">
        <v>329</v>
      </c>
      <c r="B333" s="435">
        <v>312000000022</v>
      </c>
      <c r="C333" s="428" t="s">
        <v>832</v>
      </c>
      <c r="D333" s="436">
        <v>850</v>
      </c>
      <c r="E333" s="217">
        <v>0.9000042353140485</v>
      </c>
      <c r="F333" s="217">
        <v>0.9000042353140485</v>
      </c>
      <c r="G333" s="217">
        <v>0.9000042353140485</v>
      </c>
      <c r="H333" s="217">
        <v>0.9000042353140485</v>
      </c>
      <c r="I333" s="217">
        <v>0.9000042353140485</v>
      </c>
      <c r="J333" s="217">
        <v>0.9000042353140485</v>
      </c>
      <c r="K333" s="217">
        <v>0.9000042353140485</v>
      </c>
      <c r="L333" s="217">
        <v>0.9000042353140485</v>
      </c>
      <c r="M333" s="217">
        <v>1</v>
      </c>
      <c r="N333" s="217">
        <v>1</v>
      </c>
      <c r="O333" s="217">
        <v>1</v>
      </c>
      <c r="P333" s="217">
        <v>0.8</v>
      </c>
      <c r="Q333" s="437">
        <f t="shared" si="10"/>
        <v>0.91666949020936561</v>
      </c>
      <c r="R333" s="217">
        <v>0.8</v>
      </c>
      <c r="S333" s="217">
        <v>0.8</v>
      </c>
      <c r="T333" s="217">
        <v>0.8</v>
      </c>
      <c r="U333" s="217">
        <v>0.8</v>
      </c>
      <c r="V333" s="217">
        <v>0.8</v>
      </c>
      <c r="W333" s="217">
        <v>0.8</v>
      </c>
      <c r="X333" s="438">
        <f t="shared" si="11"/>
        <v>0.79999999999999993</v>
      </c>
    </row>
    <row r="334" spans="1:24" ht="17.25" customHeight="1">
      <c r="A334" s="434">
        <v>330</v>
      </c>
      <c r="B334" s="435">
        <v>712000000009</v>
      </c>
      <c r="C334" s="428" t="s">
        <v>236</v>
      </c>
      <c r="D334" s="436">
        <v>124</v>
      </c>
      <c r="E334" s="217">
        <v>1.2774193548387098</v>
      </c>
      <c r="F334" s="217">
        <v>1.1758064516129034</v>
      </c>
      <c r="G334" s="217">
        <v>1.1806451612903226</v>
      </c>
      <c r="H334" s="217">
        <v>1.2048387096774194</v>
      </c>
      <c r="I334" s="217">
        <v>1.3016129032258066</v>
      </c>
      <c r="J334" s="217">
        <v>1.2967741935483872</v>
      </c>
      <c r="K334" s="217">
        <v>1.3354838709677419</v>
      </c>
      <c r="L334" s="217">
        <v>1.2919354838709676</v>
      </c>
      <c r="M334" s="217">
        <v>1.2338709677419355</v>
      </c>
      <c r="N334" s="217">
        <v>1.2435483870967741</v>
      </c>
      <c r="O334" s="217">
        <v>1.2435483870967741</v>
      </c>
      <c r="P334" s="217">
        <v>1.2338709677419355</v>
      </c>
      <c r="Q334" s="437">
        <f t="shared" si="10"/>
        <v>1.2516129032258065</v>
      </c>
      <c r="R334" s="217">
        <v>1.2483870967741937</v>
      </c>
      <c r="S334" s="217">
        <v>1.2974999999999999</v>
      </c>
      <c r="T334" s="217">
        <v>1.3838709677419354</v>
      </c>
      <c r="U334" s="217">
        <v>1.3161290322580643</v>
      </c>
      <c r="V334" s="217">
        <v>1.4467741935483871</v>
      </c>
      <c r="W334" s="217">
        <v>1.4274193548387097</v>
      </c>
      <c r="X334" s="438">
        <f t="shared" si="11"/>
        <v>1.3533467741935485</v>
      </c>
    </row>
    <row r="335" spans="1:24" ht="17.25" customHeight="1">
      <c r="A335" s="434">
        <v>331</v>
      </c>
      <c r="B335" s="435">
        <v>311000000043</v>
      </c>
      <c r="C335" s="428" t="s">
        <v>267</v>
      </c>
      <c r="D335" s="436">
        <v>110</v>
      </c>
      <c r="E335" s="217">
        <v>1</v>
      </c>
      <c r="F335" s="217">
        <v>1</v>
      </c>
      <c r="G335" s="217">
        <v>1</v>
      </c>
      <c r="H335" s="217">
        <v>1</v>
      </c>
      <c r="I335" s="217">
        <v>1</v>
      </c>
      <c r="J335" s="217">
        <v>1</v>
      </c>
      <c r="K335" s="217">
        <v>1</v>
      </c>
      <c r="L335" s="217">
        <v>1</v>
      </c>
      <c r="M335" s="217">
        <v>1</v>
      </c>
      <c r="N335" s="217">
        <v>1</v>
      </c>
      <c r="O335" s="217">
        <v>1</v>
      </c>
      <c r="P335" s="217">
        <v>0.8</v>
      </c>
      <c r="Q335" s="437">
        <f t="shared" si="10"/>
        <v>0.98333333333333339</v>
      </c>
      <c r="R335" s="217">
        <v>0</v>
      </c>
      <c r="S335" s="217">
        <v>0.8</v>
      </c>
      <c r="T335" s="217">
        <v>0.8</v>
      </c>
      <c r="U335" s="217">
        <v>0.8</v>
      </c>
      <c r="V335" s="217">
        <v>0.8</v>
      </c>
      <c r="W335" s="217">
        <v>0.8</v>
      </c>
      <c r="X335" s="438">
        <f t="shared" si="11"/>
        <v>0.66666666666666663</v>
      </c>
    </row>
    <row r="336" spans="1:24" ht="17.25" customHeight="1">
      <c r="A336" s="434">
        <v>332</v>
      </c>
      <c r="B336" s="435">
        <v>343000000060</v>
      </c>
      <c r="C336" s="428" t="s">
        <v>361</v>
      </c>
      <c r="D336" s="436">
        <v>119</v>
      </c>
      <c r="E336" s="217">
        <v>0.11764705882352941</v>
      </c>
      <c r="F336" s="217">
        <v>0.10084033613445378</v>
      </c>
      <c r="G336" s="217">
        <v>0.8</v>
      </c>
      <c r="H336" s="217">
        <v>0.8</v>
      </c>
      <c r="I336" s="217">
        <v>0.8</v>
      </c>
      <c r="J336" s="217">
        <v>0.94453781512605051</v>
      </c>
      <c r="K336" s="217">
        <v>0.8</v>
      </c>
      <c r="L336" s="217">
        <v>0.8</v>
      </c>
      <c r="M336" s="217">
        <v>0.8</v>
      </c>
      <c r="N336" s="217">
        <v>0.8</v>
      </c>
      <c r="O336" s="217">
        <v>0.8</v>
      </c>
      <c r="P336" s="217">
        <v>0.82033613445378151</v>
      </c>
      <c r="Q336" s="437">
        <f t="shared" si="10"/>
        <v>0.69861344537815118</v>
      </c>
      <c r="R336" s="217">
        <v>0.8</v>
      </c>
      <c r="S336" s="217">
        <v>0.8</v>
      </c>
      <c r="T336" s="217">
        <v>0</v>
      </c>
      <c r="U336" s="217">
        <v>0.8</v>
      </c>
      <c r="V336" s="217">
        <v>0.8</v>
      </c>
      <c r="W336" s="217">
        <v>0.8</v>
      </c>
      <c r="X336" s="438">
        <f t="shared" si="11"/>
        <v>0.66666666666666663</v>
      </c>
    </row>
    <row r="337" spans="1:24" ht="17.25" customHeight="1">
      <c r="A337" s="434">
        <v>333</v>
      </c>
      <c r="B337" s="435">
        <v>712000000012</v>
      </c>
      <c r="C337" s="428" t="s">
        <v>400</v>
      </c>
      <c r="D337" s="436">
        <v>193</v>
      </c>
      <c r="E337" s="217">
        <v>1</v>
      </c>
      <c r="F337" s="217">
        <v>1</v>
      </c>
      <c r="G337" s="217">
        <v>1</v>
      </c>
      <c r="H337" s="217">
        <v>1</v>
      </c>
      <c r="I337" s="217">
        <v>1</v>
      </c>
      <c r="J337" s="217">
        <v>1</v>
      </c>
      <c r="K337" s="217">
        <v>1</v>
      </c>
      <c r="L337" s="217">
        <v>1</v>
      </c>
      <c r="M337" s="217">
        <v>1</v>
      </c>
      <c r="N337" s="217">
        <v>1</v>
      </c>
      <c r="O337" s="217">
        <v>1</v>
      </c>
      <c r="P337" s="217">
        <v>0.8</v>
      </c>
      <c r="Q337" s="437">
        <f t="shared" si="10"/>
        <v>0.98333333333333339</v>
      </c>
      <c r="R337" s="217">
        <v>0.8</v>
      </c>
      <c r="S337" s="217">
        <v>0.8</v>
      </c>
      <c r="T337" s="217">
        <v>0.8</v>
      </c>
      <c r="U337" s="217">
        <v>0.8</v>
      </c>
      <c r="V337" s="217">
        <v>0.8</v>
      </c>
      <c r="W337" s="217">
        <v>0.8</v>
      </c>
      <c r="X337" s="438">
        <f t="shared" si="11"/>
        <v>0.79999999999999993</v>
      </c>
    </row>
    <row r="338" spans="1:24" ht="17.25" customHeight="1">
      <c r="A338" s="434">
        <v>334</v>
      </c>
      <c r="B338" s="435">
        <v>343000000021</v>
      </c>
      <c r="C338" s="442" t="s">
        <v>337</v>
      </c>
      <c r="D338" s="220">
        <v>110</v>
      </c>
      <c r="E338" s="217">
        <v>0.22500225002250024</v>
      </c>
      <c r="F338" s="217">
        <v>0.28800288002880031</v>
      </c>
      <c r="G338" s="217">
        <v>0.8000180001800018</v>
      </c>
      <c r="H338" s="217">
        <v>0.8000180001800018</v>
      </c>
      <c r="I338" s="217">
        <v>0.8000180001800018</v>
      </c>
      <c r="J338" s="217">
        <v>0.8000180001800018</v>
      </c>
      <c r="K338" s="217">
        <v>0.8000180001800018</v>
      </c>
      <c r="L338" s="217">
        <v>0.8000180001800018</v>
      </c>
      <c r="M338" s="217">
        <v>0.8000180001800018</v>
      </c>
      <c r="N338" s="217">
        <v>0.8000180001800018</v>
      </c>
      <c r="O338" s="217">
        <v>0.8000180001800018</v>
      </c>
      <c r="P338" s="217">
        <v>0.80807272727272728</v>
      </c>
      <c r="Q338" s="437">
        <f t="shared" si="10"/>
        <v>0.71010332157867018</v>
      </c>
      <c r="R338" s="217">
        <v>0.80807272727272728</v>
      </c>
      <c r="S338" s="217">
        <v>0.80807272727272728</v>
      </c>
      <c r="T338" s="217">
        <v>0.80807272727272728</v>
      </c>
      <c r="U338" s="217">
        <v>0.8</v>
      </c>
      <c r="V338" s="217">
        <v>0.8</v>
      </c>
      <c r="W338" s="217">
        <v>0.8</v>
      </c>
      <c r="X338" s="438">
        <f t="shared" si="11"/>
        <v>0.80403636363636355</v>
      </c>
    </row>
    <row r="339" spans="1:24" ht="17.25" customHeight="1">
      <c r="A339" s="434">
        <v>335</v>
      </c>
      <c r="B339" s="435">
        <v>341000000105</v>
      </c>
      <c r="C339" s="428" t="s">
        <v>693</v>
      </c>
      <c r="D339" s="436">
        <v>278</v>
      </c>
      <c r="E339" s="217">
        <v>0</v>
      </c>
      <c r="F339" s="217">
        <v>0</v>
      </c>
      <c r="G339" s="217">
        <v>0</v>
      </c>
      <c r="H339" s="217">
        <v>0</v>
      </c>
      <c r="I339" s="217">
        <v>0</v>
      </c>
      <c r="J339" s="217">
        <v>0</v>
      </c>
      <c r="K339" s="217">
        <v>0</v>
      </c>
      <c r="L339" s="217">
        <v>0</v>
      </c>
      <c r="M339" s="217">
        <v>0.2322661870503597</v>
      </c>
      <c r="N339" s="217">
        <v>0.8</v>
      </c>
      <c r="O339" s="217">
        <v>1.4388489208633093</v>
      </c>
      <c r="P339" s="217">
        <v>1.4100719424460431</v>
      </c>
      <c r="Q339" s="437">
        <f t="shared" si="10"/>
        <v>0.32343225419664273</v>
      </c>
      <c r="R339" s="217">
        <v>1</v>
      </c>
      <c r="S339" s="217">
        <v>1</v>
      </c>
      <c r="T339" s="217">
        <v>1</v>
      </c>
      <c r="U339" s="217">
        <v>1</v>
      </c>
      <c r="V339" s="217">
        <v>1</v>
      </c>
      <c r="W339" s="217">
        <v>1</v>
      </c>
      <c r="X339" s="438">
        <f t="shared" si="11"/>
        <v>1</v>
      </c>
    </row>
    <row r="340" spans="1:24" ht="17.25" customHeight="1">
      <c r="A340" s="434">
        <v>336</v>
      </c>
      <c r="B340" s="435">
        <v>711000000079</v>
      </c>
      <c r="C340" s="428" t="s">
        <v>848</v>
      </c>
      <c r="D340" s="436">
        <v>222</v>
      </c>
      <c r="E340" s="217">
        <v>0</v>
      </c>
      <c r="F340" s="217">
        <v>0</v>
      </c>
      <c r="G340" s="217">
        <v>0</v>
      </c>
      <c r="H340" s="217">
        <v>0</v>
      </c>
      <c r="I340" s="217">
        <v>0</v>
      </c>
      <c r="J340" s="217">
        <v>0</v>
      </c>
      <c r="K340" s="217">
        <v>0.79999999999999993</v>
      </c>
      <c r="L340" s="217">
        <v>0.79999999999999993</v>
      </c>
      <c r="M340" s="217">
        <v>0.79999999999999993</v>
      </c>
      <c r="N340" s="217">
        <v>0.79999999999999993</v>
      </c>
      <c r="O340" s="217">
        <v>0.79999999999999993</v>
      </c>
      <c r="P340" s="217">
        <v>0.79999999999999993</v>
      </c>
      <c r="Q340" s="437">
        <f t="shared" si="10"/>
        <v>0.39999999999999997</v>
      </c>
      <c r="R340" s="217">
        <v>0.79999999999999993</v>
      </c>
      <c r="S340" s="217">
        <v>0.79999999999999993</v>
      </c>
      <c r="T340" s="217">
        <v>0.79999999999999993</v>
      </c>
      <c r="U340" s="217">
        <v>0.79999999999999993</v>
      </c>
      <c r="V340" s="217">
        <v>0.79999999999999993</v>
      </c>
      <c r="W340" s="217">
        <v>0.79999999999999993</v>
      </c>
      <c r="X340" s="438">
        <f t="shared" si="11"/>
        <v>0.79999999999999993</v>
      </c>
    </row>
    <row r="341" spans="1:24" ht="17.25" customHeight="1">
      <c r="A341" s="434">
        <v>337</v>
      </c>
      <c r="B341" s="435">
        <v>714000000050</v>
      </c>
      <c r="C341" s="428" t="s">
        <v>956</v>
      </c>
      <c r="D341" s="448">
        <v>120</v>
      </c>
      <c r="E341" s="217">
        <v>0</v>
      </c>
      <c r="F341" s="217">
        <v>0</v>
      </c>
      <c r="G341" s="217">
        <v>0</v>
      </c>
      <c r="H341" s="217">
        <v>0</v>
      </c>
      <c r="I341" s="217">
        <v>0</v>
      </c>
      <c r="J341" s="217">
        <v>0</v>
      </c>
      <c r="K341" s="217">
        <v>0</v>
      </c>
      <c r="L341" s="217">
        <v>0</v>
      </c>
      <c r="M341" s="217">
        <v>0</v>
      </c>
      <c r="N341" s="217">
        <v>0</v>
      </c>
      <c r="O341" s="217">
        <v>0</v>
      </c>
      <c r="P341" s="217">
        <v>0</v>
      </c>
      <c r="Q341" s="437">
        <f t="shared" si="10"/>
        <v>0</v>
      </c>
      <c r="R341" s="217">
        <v>0</v>
      </c>
      <c r="S341" s="217">
        <v>0</v>
      </c>
      <c r="T341" s="217">
        <v>0</v>
      </c>
      <c r="U341" s="217">
        <v>0.88889166666666664</v>
      </c>
      <c r="V341" s="217">
        <v>0.88889166666666664</v>
      </c>
      <c r="W341" s="217">
        <v>0.88889166666666664</v>
      </c>
      <c r="X341" s="438">
        <f t="shared" si="11"/>
        <v>0.44444583333333326</v>
      </c>
    </row>
    <row r="342" spans="1:24" ht="17.25" customHeight="1">
      <c r="A342" s="434">
        <v>338</v>
      </c>
      <c r="B342" s="435">
        <v>312000000003</v>
      </c>
      <c r="C342" s="318" t="s">
        <v>271</v>
      </c>
      <c r="D342" s="218">
        <v>110</v>
      </c>
      <c r="E342" s="217">
        <v>0.93090909090909091</v>
      </c>
      <c r="F342" s="217">
        <v>0.91272727272727283</v>
      </c>
      <c r="G342" s="217">
        <v>0.98181818181818181</v>
      </c>
      <c r="H342" s="217">
        <v>0.96727272727272728</v>
      </c>
      <c r="I342" s="217">
        <v>0.96727272727272728</v>
      </c>
      <c r="J342" s="217">
        <v>1.04</v>
      </c>
      <c r="K342" s="217">
        <v>0.8</v>
      </c>
      <c r="L342" s="217">
        <v>0.8</v>
      </c>
      <c r="M342" s="217">
        <v>0.8</v>
      </c>
      <c r="N342" s="217">
        <v>0.8</v>
      </c>
      <c r="O342" s="217">
        <v>0.8</v>
      </c>
      <c r="P342" s="217">
        <v>0.8</v>
      </c>
      <c r="Q342" s="437">
        <f t="shared" si="10"/>
        <v>0.88333333333333341</v>
      </c>
      <c r="R342" s="217">
        <v>0.8</v>
      </c>
      <c r="S342" s="217">
        <v>0.8</v>
      </c>
      <c r="T342" s="217">
        <v>0.83927272727272717</v>
      </c>
      <c r="U342" s="217">
        <v>0.88145454545454538</v>
      </c>
      <c r="V342" s="217">
        <v>0.86109090909090913</v>
      </c>
      <c r="W342" s="217">
        <v>0.8</v>
      </c>
      <c r="X342" s="438">
        <f t="shared" si="11"/>
        <v>0.83030303030303021</v>
      </c>
    </row>
    <row r="343" spans="1:24" ht="17.25" customHeight="1">
      <c r="A343" s="434">
        <v>339</v>
      </c>
      <c r="B343" s="435">
        <v>343000000064</v>
      </c>
      <c r="C343" s="444" t="s">
        <v>364</v>
      </c>
      <c r="D343" s="449">
        <v>232</v>
      </c>
      <c r="E343" s="217">
        <v>0.75132275132275128</v>
      </c>
      <c r="F343" s="217">
        <v>0.71957671957671954</v>
      </c>
      <c r="G343" s="217">
        <v>0.79999999999999993</v>
      </c>
      <c r="H343" s="217">
        <v>0.79999999999999993</v>
      </c>
      <c r="I343" s="217">
        <v>1.0052910052910053</v>
      </c>
      <c r="J343" s="217">
        <v>1.2275132275132274</v>
      </c>
      <c r="K343" s="217">
        <v>1.0052910052910053</v>
      </c>
      <c r="L343" s="217">
        <v>0.79999999999999993</v>
      </c>
      <c r="M343" s="217">
        <v>0.79999999999999993</v>
      </c>
      <c r="N343" s="217">
        <v>0.79999999999999993</v>
      </c>
      <c r="O343" s="217">
        <v>0.79999999999999993</v>
      </c>
      <c r="P343" s="217">
        <v>0.79999999999999993</v>
      </c>
      <c r="Q343" s="437">
        <f t="shared" si="10"/>
        <v>0.85908289241622582</v>
      </c>
      <c r="R343" s="217">
        <v>0.79999999999999993</v>
      </c>
      <c r="S343" s="217">
        <v>0.79999999999999993</v>
      </c>
      <c r="T343" s="217">
        <v>0.79999999999999993</v>
      </c>
      <c r="U343" s="217">
        <v>0.79999999999999993</v>
      </c>
      <c r="V343" s="217">
        <v>0.79999999999999993</v>
      </c>
      <c r="W343" s="217">
        <v>0.9231034482758621</v>
      </c>
      <c r="X343" s="438">
        <f t="shared" si="11"/>
        <v>0.82051724137931037</v>
      </c>
    </row>
    <row r="344" spans="1:24" ht="17.25" customHeight="1">
      <c r="A344" s="434">
        <v>340</v>
      </c>
      <c r="B344" s="435">
        <v>341000000075</v>
      </c>
      <c r="C344" s="444" t="s">
        <v>315</v>
      </c>
      <c r="D344" s="449">
        <v>278</v>
      </c>
      <c r="E344" s="217">
        <v>0.18992805755395684</v>
      </c>
      <c r="F344" s="217">
        <v>0.30647482014388489</v>
      </c>
      <c r="G344" s="217">
        <v>0.8</v>
      </c>
      <c r="H344" s="217">
        <v>0.8</v>
      </c>
      <c r="I344" s="217">
        <v>0.8</v>
      </c>
      <c r="J344" s="217">
        <v>0.8</v>
      </c>
      <c r="K344" s="217">
        <v>0.8</v>
      </c>
      <c r="L344" s="217">
        <v>0.8</v>
      </c>
      <c r="M344" s="217">
        <v>0.8</v>
      </c>
      <c r="N344" s="217">
        <v>0.8</v>
      </c>
      <c r="O344" s="217">
        <v>0.8</v>
      </c>
      <c r="P344" s="217">
        <v>1</v>
      </c>
      <c r="Q344" s="437">
        <f t="shared" si="10"/>
        <v>0.72470023980815335</v>
      </c>
      <c r="R344" s="217">
        <v>1</v>
      </c>
      <c r="S344" s="217">
        <v>1</v>
      </c>
      <c r="T344" s="217">
        <v>1</v>
      </c>
      <c r="U344" s="217">
        <v>1</v>
      </c>
      <c r="V344" s="217">
        <v>1</v>
      </c>
      <c r="W344" s="217">
        <v>1</v>
      </c>
      <c r="X344" s="438">
        <f t="shared" si="11"/>
        <v>1</v>
      </c>
    </row>
    <row r="345" spans="1:24" ht="17.25" customHeight="1">
      <c r="A345" s="434">
        <v>341</v>
      </c>
      <c r="B345" s="435">
        <v>713000000010</v>
      </c>
      <c r="C345" s="444" t="s">
        <v>411</v>
      </c>
      <c r="D345" s="449">
        <v>110</v>
      </c>
      <c r="E345" s="217">
        <v>1.1454545454545455</v>
      </c>
      <c r="F345" s="217">
        <v>1.1618181818181819</v>
      </c>
      <c r="G345" s="217">
        <v>1.1009090909090908</v>
      </c>
      <c r="H345" s="217">
        <v>1.1136363636363635</v>
      </c>
      <c r="I345" s="217">
        <v>1.0945454545454545</v>
      </c>
      <c r="J345" s="217">
        <v>1.0636363636363637</v>
      </c>
      <c r="K345" s="217">
        <v>1.1354545454545455</v>
      </c>
      <c r="L345" s="217">
        <v>0.8</v>
      </c>
      <c r="M345" s="217">
        <v>0.8</v>
      </c>
      <c r="N345" s="217">
        <v>1.1036363636363637</v>
      </c>
      <c r="O345" s="217">
        <v>1.2</v>
      </c>
      <c r="P345" s="217">
        <v>1.1763636363636365</v>
      </c>
      <c r="Q345" s="437">
        <f t="shared" si="10"/>
        <v>1.074621212121212</v>
      </c>
      <c r="R345" s="217">
        <v>1.1454545454545455</v>
      </c>
      <c r="S345" s="217">
        <v>1.1845454545454546</v>
      </c>
      <c r="T345" s="217">
        <v>1.2109090909090907</v>
      </c>
      <c r="U345" s="217">
        <v>1.1381818181818182</v>
      </c>
      <c r="V345" s="217">
        <v>1.1490909090909092</v>
      </c>
      <c r="W345" s="217">
        <v>1.1818181818181819</v>
      </c>
      <c r="X345" s="438">
        <f t="shared" si="11"/>
        <v>1.1683333333333334</v>
      </c>
    </row>
    <row r="346" spans="1:24" ht="17.25" customHeight="1">
      <c r="A346" s="434">
        <v>342</v>
      </c>
      <c r="B346" s="435">
        <v>714000000020</v>
      </c>
      <c r="C346" s="444" t="s">
        <v>423</v>
      </c>
      <c r="D346" s="449">
        <v>180</v>
      </c>
      <c r="E346" s="217">
        <v>1.95</v>
      </c>
      <c r="F346" s="217">
        <v>2.0555555555555554</v>
      </c>
      <c r="G346" s="217">
        <v>2.0166666666666666</v>
      </c>
      <c r="H346" s="217">
        <v>0.8</v>
      </c>
      <c r="I346" s="217">
        <v>1.5611111111111111</v>
      </c>
      <c r="J346" s="217">
        <v>2.0111111111111111</v>
      </c>
      <c r="K346" s="217">
        <v>2.1666666666666665</v>
      </c>
      <c r="L346" s="217">
        <v>2.2055555555555557</v>
      </c>
      <c r="M346" s="217">
        <v>1.8166666666666667</v>
      </c>
      <c r="N346" s="217">
        <v>1.6916666666666667</v>
      </c>
      <c r="O346" s="217">
        <v>1.4888888888888889</v>
      </c>
      <c r="P346" s="217">
        <v>1.9833333333333334</v>
      </c>
      <c r="Q346" s="437">
        <f t="shared" si="10"/>
        <v>1.8122685185185183</v>
      </c>
      <c r="R346" s="217">
        <v>2.0277777777777777</v>
      </c>
      <c r="S346" s="217">
        <v>1.9722222222222223</v>
      </c>
      <c r="T346" s="217">
        <v>2.0333333333333332</v>
      </c>
      <c r="U346" s="217">
        <v>2.3833333333333333</v>
      </c>
      <c r="V346" s="217">
        <v>2.15</v>
      </c>
      <c r="W346" s="217">
        <v>2.0777777777777779</v>
      </c>
      <c r="X346" s="438">
        <f t="shared" si="11"/>
        <v>2.1074074074074072</v>
      </c>
    </row>
    <row r="347" spans="1:24" ht="17.25" customHeight="1">
      <c r="A347" s="434">
        <v>343</v>
      </c>
      <c r="B347" s="435">
        <v>211000000020</v>
      </c>
      <c r="C347" s="444" t="s">
        <v>673</v>
      </c>
      <c r="D347" s="449">
        <v>195</v>
      </c>
      <c r="E347" s="217">
        <v>4.6153846153846156E-2</v>
      </c>
      <c r="F347" s="217">
        <v>4.6153846153846156E-2</v>
      </c>
      <c r="G347" s="217">
        <v>0.8</v>
      </c>
      <c r="H347" s="217">
        <v>0.8</v>
      </c>
      <c r="I347" s="217">
        <v>0.8</v>
      </c>
      <c r="J347" s="217">
        <v>0.8</v>
      </c>
      <c r="K347" s="217">
        <v>0.8</v>
      </c>
      <c r="L347" s="217">
        <v>0.8</v>
      </c>
      <c r="M347" s="217">
        <v>0.8</v>
      </c>
      <c r="N347" s="217">
        <v>0.8</v>
      </c>
      <c r="O347" s="217">
        <v>0.8</v>
      </c>
      <c r="P347" s="217">
        <v>0.8</v>
      </c>
      <c r="Q347" s="437">
        <f t="shared" si="10"/>
        <v>0.67435897435897429</v>
      </c>
      <c r="R347" s="217">
        <v>0.8</v>
      </c>
      <c r="S347" s="217">
        <v>0.8</v>
      </c>
      <c r="T347" s="217">
        <v>0.8</v>
      </c>
      <c r="U347" s="217">
        <v>0.8</v>
      </c>
      <c r="V347" s="217">
        <v>0.8</v>
      </c>
      <c r="W347" s="217">
        <v>0.8</v>
      </c>
      <c r="X347" s="438">
        <f t="shared" si="11"/>
        <v>0.79999999999999993</v>
      </c>
    </row>
    <row r="348" spans="1:24" ht="17.25" customHeight="1">
      <c r="A348" s="434">
        <v>344</v>
      </c>
      <c r="B348" s="435">
        <v>311000000042</v>
      </c>
      <c r="C348" s="444" t="s">
        <v>266</v>
      </c>
      <c r="D348" s="449">
        <v>113</v>
      </c>
      <c r="E348" s="217">
        <v>1</v>
      </c>
      <c r="F348" s="217">
        <v>1</v>
      </c>
      <c r="G348" s="217">
        <v>1</v>
      </c>
      <c r="H348" s="217">
        <v>1</v>
      </c>
      <c r="I348" s="217">
        <v>1</v>
      </c>
      <c r="J348" s="217">
        <v>1</v>
      </c>
      <c r="K348" s="217">
        <v>1</v>
      </c>
      <c r="L348" s="217">
        <v>1</v>
      </c>
      <c r="M348" s="217">
        <v>1</v>
      </c>
      <c r="N348" s="217">
        <v>1</v>
      </c>
      <c r="O348" s="217">
        <v>1</v>
      </c>
      <c r="P348" s="217">
        <v>0.8</v>
      </c>
      <c r="Q348" s="437">
        <f t="shared" si="10"/>
        <v>0.98333333333333339</v>
      </c>
      <c r="R348" s="217">
        <v>0</v>
      </c>
      <c r="S348" s="217">
        <v>0.8</v>
      </c>
      <c r="T348" s="217">
        <v>0.8</v>
      </c>
      <c r="U348" s="217">
        <v>0.8</v>
      </c>
      <c r="V348" s="217">
        <v>0.8</v>
      </c>
      <c r="W348" s="217">
        <v>0.8</v>
      </c>
      <c r="X348" s="438">
        <f t="shared" si="11"/>
        <v>0.66666666666666663</v>
      </c>
    </row>
    <row r="349" spans="1:24" ht="17.25" customHeight="1">
      <c r="A349" s="434">
        <v>345</v>
      </c>
      <c r="B349" s="435">
        <v>341000000013</v>
      </c>
      <c r="C349" s="444" t="s">
        <v>283</v>
      </c>
      <c r="D349" s="449">
        <v>325</v>
      </c>
      <c r="E349" s="217">
        <v>0.84307692307692306</v>
      </c>
      <c r="F349" s="217">
        <v>0.90153846153846151</v>
      </c>
      <c r="G349" s="217">
        <v>0.95692307692307688</v>
      </c>
      <c r="H349" s="217">
        <v>0.89538461538461533</v>
      </c>
      <c r="I349" s="217">
        <v>0.84923076923076923</v>
      </c>
      <c r="J349" s="217">
        <v>0.82769230769230773</v>
      </c>
      <c r="K349" s="217">
        <v>0.8</v>
      </c>
      <c r="L349" s="217">
        <v>0.8</v>
      </c>
      <c r="M349" s="217">
        <v>0.8</v>
      </c>
      <c r="N349" s="217">
        <v>0.8</v>
      </c>
      <c r="O349" s="217">
        <v>0.8</v>
      </c>
      <c r="P349" s="217">
        <v>0.8</v>
      </c>
      <c r="Q349" s="437">
        <f t="shared" si="10"/>
        <v>0.83948717948717955</v>
      </c>
      <c r="R349" s="217">
        <v>0.8</v>
      </c>
      <c r="S349" s="217">
        <v>0.8</v>
      </c>
      <c r="T349" s="217">
        <v>0.8</v>
      </c>
      <c r="U349" s="217">
        <v>0.8</v>
      </c>
      <c r="V349" s="217">
        <v>0.8</v>
      </c>
      <c r="W349" s="217">
        <v>0.8</v>
      </c>
      <c r="X349" s="438">
        <f t="shared" si="11"/>
        <v>0.79999999999999993</v>
      </c>
    </row>
    <row r="350" spans="1:24" ht="17.25" customHeight="1">
      <c r="A350" s="434">
        <v>346</v>
      </c>
      <c r="B350" s="435">
        <v>711000000035</v>
      </c>
      <c r="C350" s="444" t="s">
        <v>383</v>
      </c>
      <c r="D350" s="449">
        <v>300</v>
      </c>
      <c r="E350" s="217">
        <v>0.127</v>
      </c>
      <c r="F350" s="217">
        <v>0.8</v>
      </c>
      <c r="G350" s="217">
        <v>0.8</v>
      </c>
      <c r="H350" s="217">
        <v>0.8</v>
      </c>
      <c r="I350" s="217">
        <v>0.8</v>
      </c>
      <c r="J350" s="217">
        <v>0.8</v>
      </c>
      <c r="K350" s="217">
        <v>0.8</v>
      </c>
      <c r="L350" s="217">
        <v>0.8</v>
      </c>
      <c r="M350" s="217">
        <v>0.8</v>
      </c>
      <c r="N350" s="217">
        <v>0.8</v>
      </c>
      <c r="O350" s="217">
        <v>0.8</v>
      </c>
      <c r="P350" s="217">
        <v>0.8</v>
      </c>
      <c r="Q350" s="437">
        <f t="shared" si="10"/>
        <v>0.74391666666666667</v>
      </c>
      <c r="R350" s="217">
        <v>0.8</v>
      </c>
      <c r="S350" s="217">
        <v>0.8</v>
      </c>
      <c r="T350" s="217">
        <v>0.8</v>
      </c>
      <c r="U350" s="217">
        <v>0.8</v>
      </c>
      <c r="V350" s="217">
        <v>0.8</v>
      </c>
      <c r="W350" s="217">
        <v>0.8</v>
      </c>
      <c r="X350" s="438">
        <f t="shared" si="11"/>
        <v>0.79999999999999993</v>
      </c>
    </row>
    <row r="351" spans="1:24" ht="17.25" customHeight="1">
      <c r="A351" s="434">
        <v>347</v>
      </c>
      <c r="B351" s="435">
        <v>711000000018</v>
      </c>
      <c r="C351" s="444" t="s">
        <v>378</v>
      </c>
      <c r="D351" s="449">
        <v>115</v>
      </c>
      <c r="E351" s="217">
        <v>0.36173913043478262</v>
      </c>
      <c r="F351" s="217">
        <v>0.46260869565217394</v>
      </c>
      <c r="G351" s="217">
        <v>0.8</v>
      </c>
      <c r="H351" s="217">
        <v>0.8</v>
      </c>
      <c r="I351" s="217">
        <v>0.8</v>
      </c>
      <c r="J351" s="217">
        <v>0.8</v>
      </c>
      <c r="K351" s="217">
        <v>0.8</v>
      </c>
      <c r="L351" s="217">
        <v>0.8</v>
      </c>
      <c r="M351" s="217">
        <v>0.8</v>
      </c>
      <c r="N351" s="217">
        <v>0.8</v>
      </c>
      <c r="O351" s="217">
        <v>0.8</v>
      </c>
      <c r="P351" s="217">
        <v>0.8</v>
      </c>
      <c r="Q351" s="437">
        <f t="shared" si="10"/>
        <v>0.73536231884057968</v>
      </c>
      <c r="R351" s="217">
        <v>0.8</v>
      </c>
      <c r="S351" s="217">
        <v>0.8</v>
      </c>
      <c r="T351" s="217">
        <v>0.8</v>
      </c>
      <c r="U351" s="217">
        <v>0.8</v>
      </c>
      <c r="V351" s="217">
        <v>0.8</v>
      </c>
      <c r="W351" s="217">
        <v>0.8</v>
      </c>
      <c r="X351" s="438">
        <f t="shared" si="11"/>
        <v>0.79999999999999993</v>
      </c>
    </row>
    <row r="352" spans="1:24" ht="17.25" customHeight="1">
      <c r="A352" s="434">
        <v>348</v>
      </c>
      <c r="B352" s="435">
        <v>311000000050</v>
      </c>
      <c r="C352" s="444" t="s">
        <v>269</v>
      </c>
      <c r="D352" s="449">
        <v>201</v>
      </c>
      <c r="E352" s="217">
        <v>1.044776119402985</v>
      </c>
      <c r="F352" s="217">
        <v>1</v>
      </c>
      <c r="G352" s="217">
        <v>0.8</v>
      </c>
      <c r="H352" s="217">
        <v>0.8</v>
      </c>
      <c r="I352" s="217">
        <v>0.8</v>
      </c>
      <c r="J352" s="217">
        <v>0.8</v>
      </c>
      <c r="K352" s="217">
        <v>0.8</v>
      </c>
      <c r="L352" s="217">
        <v>0.8</v>
      </c>
      <c r="M352" s="217">
        <v>0.8</v>
      </c>
      <c r="N352" s="217">
        <v>0.8</v>
      </c>
      <c r="O352" s="217">
        <v>0.8</v>
      </c>
      <c r="P352" s="217">
        <v>0.8</v>
      </c>
      <c r="Q352" s="437">
        <f t="shared" si="10"/>
        <v>0.83706467661691553</v>
      </c>
      <c r="R352" s="217">
        <v>0.8</v>
      </c>
      <c r="S352" s="217">
        <v>0.8</v>
      </c>
      <c r="T352" s="217">
        <v>0.8</v>
      </c>
      <c r="U352" s="217">
        <v>0.84358208955223879</v>
      </c>
      <c r="V352" s="217">
        <v>0.8</v>
      </c>
      <c r="W352" s="217">
        <v>0.8</v>
      </c>
      <c r="X352" s="438">
        <f t="shared" si="11"/>
        <v>0.80726368159203987</v>
      </c>
    </row>
    <row r="353" spans="1:24" ht="17.25" customHeight="1">
      <c r="A353" s="434">
        <v>349</v>
      </c>
      <c r="B353" s="435">
        <v>342000000022</v>
      </c>
      <c r="C353" s="444" t="s">
        <v>323</v>
      </c>
      <c r="D353" s="449">
        <v>117</v>
      </c>
      <c r="E353" s="217">
        <v>0.84615384615384615</v>
      </c>
      <c r="F353" s="217">
        <v>1.1282051282051282</v>
      </c>
      <c r="G353" s="217">
        <v>1.0598290598290598</v>
      </c>
      <c r="H353" s="217">
        <v>1.0769230769230769</v>
      </c>
      <c r="I353" s="217">
        <v>0.84615384615384615</v>
      </c>
      <c r="J353" s="217">
        <v>0.79999999999999993</v>
      </c>
      <c r="K353" s="217">
        <v>1.1452991452991452</v>
      </c>
      <c r="L353" s="217">
        <v>1.188034188034188</v>
      </c>
      <c r="M353" s="217">
        <v>1.0085470085470085</v>
      </c>
      <c r="N353" s="217">
        <v>1.4786324786324787</v>
      </c>
      <c r="O353" s="217">
        <v>1.2136752136752136</v>
      </c>
      <c r="P353" s="217">
        <v>1.1866666666666668</v>
      </c>
      <c r="Q353" s="437">
        <f t="shared" si="10"/>
        <v>1.0815099715099714</v>
      </c>
      <c r="R353" s="217">
        <v>1.1138461538461537</v>
      </c>
      <c r="S353" s="217">
        <v>1.0793162393162394</v>
      </c>
      <c r="T353" s="217">
        <v>1.1576068376068376</v>
      </c>
      <c r="U353" s="217">
        <v>1.3839316239316237</v>
      </c>
      <c r="V353" s="217">
        <v>1.0078632478632479</v>
      </c>
      <c r="W353" s="217">
        <v>1.0235897435897436</v>
      </c>
      <c r="X353" s="438">
        <f t="shared" si="11"/>
        <v>1.1276923076923075</v>
      </c>
    </row>
    <row r="354" spans="1:24" ht="17.25" customHeight="1">
      <c r="A354" s="434">
        <v>350</v>
      </c>
      <c r="B354" s="435">
        <v>711000000020</v>
      </c>
      <c r="C354" s="444" t="s">
        <v>379</v>
      </c>
      <c r="D354" s="449">
        <v>250</v>
      </c>
      <c r="E354" s="217">
        <v>0.78</v>
      </c>
      <c r="F354" s="217">
        <v>0.78</v>
      </c>
      <c r="G354" s="217">
        <v>0.8</v>
      </c>
      <c r="H354" s="217">
        <v>1.1519999999999999</v>
      </c>
      <c r="I354" s="217">
        <v>0.8</v>
      </c>
      <c r="J354" s="217">
        <v>0.8</v>
      </c>
      <c r="K354" s="217">
        <v>0.8</v>
      </c>
      <c r="L354" s="217">
        <v>0.8</v>
      </c>
      <c r="M354" s="217">
        <v>0.8</v>
      </c>
      <c r="N354" s="217">
        <v>0.8</v>
      </c>
      <c r="O354" s="217">
        <v>0.8</v>
      </c>
      <c r="P354" s="217">
        <v>0.8</v>
      </c>
      <c r="Q354" s="437">
        <f t="shared" si="10"/>
        <v>0.82600000000000007</v>
      </c>
      <c r="R354" s="217">
        <v>0.8</v>
      </c>
      <c r="S354" s="217">
        <v>0.8</v>
      </c>
      <c r="T354" s="217">
        <v>0.8</v>
      </c>
      <c r="U354" s="217">
        <v>0.8</v>
      </c>
      <c r="V354" s="217">
        <v>0.8</v>
      </c>
      <c r="W354" s="217">
        <v>0.8</v>
      </c>
      <c r="X354" s="438">
        <f t="shared" si="11"/>
        <v>0.79999999999999993</v>
      </c>
    </row>
    <row r="355" spans="1:24" ht="17.25" customHeight="1">
      <c r="A355" s="434">
        <v>351</v>
      </c>
      <c r="B355" s="435">
        <v>711000000069</v>
      </c>
      <c r="C355" s="444" t="s">
        <v>747</v>
      </c>
      <c r="D355" s="449">
        <v>111</v>
      </c>
      <c r="E355" s="217">
        <v>0.81531531531531531</v>
      </c>
      <c r="F355" s="217">
        <v>0.84774774774774775</v>
      </c>
      <c r="G355" s="217">
        <v>1.0189189189189189</v>
      </c>
      <c r="H355" s="217">
        <v>0.88108108108108107</v>
      </c>
      <c r="I355" s="217">
        <v>0.92882882882882878</v>
      </c>
      <c r="J355" s="217">
        <v>1.1018018018018019</v>
      </c>
      <c r="K355" s="217">
        <v>0.90630630630630626</v>
      </c>
      <c r="L355" s="217">
        <v>0.92252252252252254</v>
      </c>
      <c r="M355" s="217">
        <v>1.0351351351351352</v>
      </c>
      <c r="N355" s="217">
        <v>0.82792792792792802</v>
      </c>
      <c r="O355" s="217">
        <v>0.83513513513513515</v>
      </c>
      <c r="P355" s="217">
        <v>0.85162162162162158</v>
      </c>
      <c r="Q355" s="437">
        <f t="shared" si="10"/>
        <v>0.91436186186186175</v>
      </c>
      <c r="R355" s="217">
        <v>0.96756756756756757</v>
      </c>
      <c r="S355" s="217">
        <v>0.82198198198198191</v>
      </c>
      <c r="T355" s="217">
        <v>0.92576576576576586</v>
      </c>
      <c r="U355" s="217">
        <v>3.3181981981981981</v>
      </c>
      <c r="V355" s="217">
        <v>0.85621621621621624</v>
      </c>
      <c r="W355" s="217">
        <v>0.885045045045045</v>
      </c>
      <c r="X355" s="438">
        <f t="shared" si="11"/>
        <v>1.2957957957957957</v>
      </c>
    </row>
    <row r="356" spans="1:24" ht="17.25" customHeight="1">
      <c r="A356" s="434">
        <v>352</v>
      </c>
      <c r="B356" s="435">
        <v>311000000055</v>
      </c>
      <c r="C356" s="444" t="s">
        <v>623</v>
      </c>
      <c r="D356" s="449">
        <v>228</v>
      </c>
      <c r="E356" s="217">
        <v>3.9473684210526314E-2</v>
      </c>
      <c r="F356" s="217">
        <v>0.78947368421052633</v>
      </c>
      <c r="G356" s="217">
        <v>0.84210526315789469</v>
      </c>
      <c r="H356" s="217">
        <v>0.81578947368421051</v>
      </c>
      <c r="I356" s="217">
        <v>0.84210526315789469</v>
      </c>
      <c r="J356" s="217">
        <v>0.8</v>
      </c>
      <c r="K356" s="217">
        <v>0.8</v>
      </c>
      <c r="L356" s="217">
        <v>0.8</v>
      </c>
      <c r="M356" s="217">
        <v>0.8</v>
      </c>
      <c r="N356" s="217">
        <v>0.8</v>
      </c>
      <c r="O356" s="217">
        <v>0.8</v>
      </c>
      <c r="P356" s="217">
        <v>0.8</v>
      </c>
      <c r="Q356" s="437">
        <f t="shared" si="10"/>
        <v>0.74407894736842106</v>
      </c>
      <c r="R356" s="217">
        <v>0.8</v>
      </c>
      <c r="S356" s="217">
        <v>0.8</v>
      </c>
      <c r="T356" s="217">
        <v>0.8</v>
      </c>
      <c r="U356" s="217">
        <v>0.8</v>
      </c>
      <c r="V356" s="217">
        <v>0.8</v>
      </c>
      <c r="W356" s="217">
        <v>0.8</v>
      </c>
      <c r="X356" s="438">
        <f t="shared" si="11"/>
        <v>0.79999999999999993</v>
      </c>
    </row>
    <row r="357" spans="1:24" ht="17.25" customHeight="1">
      <c r="A357" s="434">
        <v>353</v>
      </c>
      <c r="B357" s="435">
        <v>215000000012</v>
      </c>
      <c r="C357" s="444" t="s">
        <v>717</v>
      </c>
      <c r="D357" s="449">
        <v>500</v>
      </c>
      <c r="E357" s="217">
        <v>0.64</v>
      </c>
      <c r="F357" s="217">
        <v>0.6</v>
      </c>
      <c r="G357" s="217">
        <v>0.8</v>
      </c>
      <c r="H357" s="217">
        <v>0.8</v>
      </c>
      <c r="I357" s="217">
        <v>0.8</v>
      </c>
      <c r="J357" s="217">
        <v>0.8</v>
      </c>
      <c r="K357" s="217">
        <v>0.8</v>
      </c>
      <c r="L357" s="217">
        <v>0.8</v>
      </c>
      <c r="M357" s="217">
        <v>0.8</v>
      </c>
      <c r="N357" s="217">
        <v>0.8</v>
      </c>
      <c r="O357" s="217">
        <v>0.8</v>
      </c>
      <c r="P357" s="217">
        <v>0.8</v>
      </c>
      <c r="Q357" s="437">
        <f t="shared" si="10"/>
        <v>0.77</v>
      </c>
      <c r="R357" s="217">
        <v>0.8</v>
      </c>
      <c r="S357" s="217">
        <v>0.8</v>
      </c>
      <c r="T357" s="217">
        <v>0.8</v>
      </c>
      <c r="U357" s="217">
        <v>0.8</v>
      </c>
      <c r="V357" s="217">
        <v>0.8</v>
      </c>
      <c r="W357" s="217">
        <v>0.8</v>
      </c>
      <c r="X357" s="438">
        <f t="shared" si="11"/>
        <v>0.79999999999999993</v>
      </c>
    </row>
    <row r="358" spans="1:24" ht="17.25" customHeight="1">
      <c r="A358" s="434">
        <v>354</v>
      </c>
      <c r="B358" s="435">
        <v>341000000103</v>
      </c>
      <c r="C358" s="444" t="s">
        <v>957</v>
      </c>
      <c r="D358" s="449">
        <v>200</v>
      </c>
      <c r="E358" s="217">
        <v>0</v>
      </c>
      <c r="F358" s="217">
        <v>0</v>
      </c>
      <c r="G358" s="217">
        <v>0</v>
      </c>
      <c r="H358" s="217">
        <v>0</v>
      </c>
      <c r="I358" s="217">
        <v>0</v>
      </c>
      <c r="J358" s="217">
        <v>0</v>
      </c>
      <c r="K358" s="217">
        <v>0</v>
      </c>
      <c r="L358" s="217">
        <v>0.48</v>
      </c>
      <c r="M358" s="217">
        <v>0.8</v>
      </c>
      <c r="N358" s="217">
        <v>0.8</v>
      </c>
      <c r="O358" s="217">
        <v>0.8</v>
      </c>
      <c r="P358" s="217">
        <v>0.8</v>
      </c>
      <c r="Q358" s="437">
        <f t="shared" si="10"/>
        <v>0.30666666666666664</v>
      </c>
      <c r="R358" s="217">
        <v>0.8</v>
      </c>
      <c r="S358" s="217">
        <v>0.8</v>
      </c>
      <c r="T358" s="217">
        <v>0.8</v>
      </c>
      <c r="U358" s="217">
        <v>0.8</v>
      </c>
      <c r="V358" s="217">
        <v>0.8</v>
      </c>
      <c r="W358" s="217">
        <v>0.8</v>
      </c>
      <c r="X358" s="438">
        <f t="shared" si="11"/>
        <v>0.79999999999999993</v>
      </c>
    </row>
    <row r="359" spans="1:24" ht="17.25" customHeight="1">
      <c r="A359" s="434">
        <v>355</v>
      </c>
      <c r="B359" s="435">
        <v>342000000010</v>
      </c>
      <c r="C359" s="444" t="s">
        <v>736</v>
      </c>
      <c r="D359" s="449">
        <v>155</v>
      </c>
      <c r="E359" s="217">
        <v>0.51354838709677419</v>
      </c>
      <c r="F359" s="217">
        <v>0.70322580645161292</v>
      </c>
      <c r="G359" s="217">
        <v>0.8</v>
      </c>
      <c r="H359" s="217">
        <v>0.8</v>
      </c>
      <c r="I359" s="217">
        <v>0.8</v>
      </c>
      <c r="J359" s="217">
        <v>0.8</v>
      </c>
      <c r="K359" s="217">
        <v>0.8</v>
      </c>
      <c r="L359" s="217">
        <v>0.8</v>
      </c>
      <c r="M359" s="217">
        <v>0.8</v>
      </c>
      <c r="N359" s="217">
        <v>0.8</v>
      </c>
      <c r="O359" s="217">
        <v>0.8</v>
      </c>
      <c r="P359" s="217">
        <v>0.8</v>
      </c>
      <c r="Q359" s="437">
        <f t="shared" si="10"/>
        <v>0.76806451612903226</v>
      </c>
      <c r="R359" s="217">
        <v>0.8</v>
      </c>
      <c r="S359" s="217">
        <v>0.8</v>
      </c>
      <c r="T359" s="217">
        <v>0.8</v>
      </c>
      <c r="U359" s="217">
        <v>0.8</v>
      </c>
      <c r="V359" s="217">
        <v>0.8</v>
      </c>
      <c r="W359" s="217">
        <v>0.8</v>
      </c>
      <c r="X359" s="438">
        <f t="shared" si="11"/>
        <v>0.79999999999999993</v>
      </c>
    </row>
    <row r="360" spans="1:24" ht="17.25" customHeight="1">
      <c r="A360" s="434">
        <v>356</v>
      </c>
      <c r="B360" s="435">
        <v>343000000075</v>
      </c>
      <c r="C360" s="444" t="s">
        <v>742</v>
      </c>
      <c r="D360" s="449">
        <v>133</v>
      </c>
      <c r="E360" s="217">
        <v>8.8721804511278202E-2</v>
      </c>
      <c r="F360" s="217">
        <v>4.06015037593985E-2</v>
      </c>
      <c r="G360" s="217">
        <v>0.8</v>
      </c>
      <c r="H360" s="217">
        <v>0.8</v>
      </c>
      <c r="I360" s="217">
        <v>0.95187969924812021</v>
      </c>
      <c r="J360" s="217">
        <v>0.96390977443609016</v>
      </c>
      <c r="K360" s="217">
        <v>1.237593984962406</v>
      </c>
      <c r="L360" s="217">
        <v>1.4481203007518797</v>
      </c>
      <c r="M360" s="217">
        <v>1.3729323308270676</v>
      </c>
      <c r="N360" s="217">
        <v>0.8</v>
      </c>
      <c r="O360" s="217">
        <v>0.8</v>
      </c>
      <c r="P360" s="217">
        <v>1</v>
      </c>
      <c r="Q360" s="437">
        <f t="shared" si="10"/>
        <v>0.85864661654135344</v>
      </c>
      <c r="R360" s="217">
        <v>1</v>
      </c>
      <c r="S360" s="217">
        <v>1</v>
      </c>
      <c r="T360" s="217">
        <v>1</v>
      </c>
      <c r="U360" s="217">
        <v>1</v>
      </c>
      <c r="V360" s="217">
        <v>1</v>
      </c>
      <c r="W360" s="217">
        <v>1</v>
      </c>
      <c r="X360" s="438">
        <f t="shared" si="11"/>
        <v>1</v>
      </c>
    </row>
    <row r="361" spans="1:24" ht="17.25" customHeight="1">
      <c r="A361" s="434">
        <v>357</v>
      </c>
      <c r="B361" s="435">
        <v>211000000018</v>
      </c>
      <c r="C361" s="444" t="s">
        <v>616</v>
      </c>
      <c r="D361" s="449">
        <v>156</v>
      </c>
      <c r="E361" s="217">
        <v>0.75</v>
      </c>
      <c r="F361" s="217">
        <v>0.69230769230769229</v>
      </c>
      <c r="G361" s="217">
        <v>0.79999999999999993</v>
      </c>
      <c r="H361" s="217">
        <v>0.86538461538461542</v>
      </c>
      <c r="I361" s="217">
        <v>0.81923076923076921</v>
      </c>
      <c r="J361" s="217">
        <v>0.81538461538461537</v>
      </c>
      <c r="K361" s="217">
        <v>0.83846153846153848</v>
      </c>
      <c r="L361" s="217">
        <v>0.85769230769230775</v>
      </c>
      <c r="M361" s="217">
        <v>0.81153846153846154</v>
      </c>
      <c r="N361" s="217">
        <v>1.0269230769230768</v>
      </c>
      <c r="O361" s="217">
        <v>0.94230769230769229</v>
      </c>
      <c r="P361" s="217">
        <v>1.0153846153846153</v>
      </c>
      <c r="Q361" s="437">
        <f t="shared" si="10"/>
        <v>0.85288461538461524</v>
      </c>
      <c r="R361" s="217">
        <v>0.86538461538461542</v>
      </c>
      <c r="S361" s="217">
        <v>0.81538461538461537</v>
      </c>
      <c r="T361" s="217">
        <v>0.84615384615384615</v>
      </c>
      <c r="U361" s="217">
        <v>0.88846153846153841</v>
      </c>
      <c r="V361" s="217">
        <v>0.91153846153846152</v>
      </c>
      <c r="W361" s="217">
        <v>0.93846153846153846</v>
      </c>
      <c r="X361" s="438">
        <f t="shared" si="11"/>
        <v>0.87756410256410255</v>
      </c>
    </row>
    <row r="362" spans="1:24" ht="17.25" customHeight="1">
      <c r="A362" s="434">
        <v>358</v>
      </c>
      <c r="B362" s="435">
        <v>711000000028</v>
      </c>
      <c r="C362" s="444" t="s">
        <v>381</v>
      </c>
      <c r="D362" s="449">
        <v>118</v>
      </c>
      <c r="E362" s="217">
        <v>0.19745762711864406</v>
      </c>
      <c r="F362" s="217">
        <v>0.21864406779661016</v>
      </c>
      <c r="G362" s="217">
        <v>0.8</v>
      </c>
      <c r="H362" s="217">
        <v>0.8</v>
      </c>
      <c r="I362" s="217">
        <v>0.8</v>
      </c>
      <c r="J362" s="217">
        <v>0.8</v>
      </c>
      <c r="K362" s="217">
        <v>0.8</v>
      </c>
      <c r="L362" s="217">
        <v>0.8</v>
      </c>
      <c r="M362" s="217">
        <v>0.8</v>
      </c>
      <c r="N362" s="217">
        <v>0.8</v>
      </c>
      <c r="O362" s="217">
        <v>0.8</v>
      </c>
      <c r="P362" s="217">
        <v>0.8</v>
      </c>
      <c r="Q362" s="437">
        <f t="shared" si="10"/>
        <v>0.70134180790960443</v>
      </c>
      <c r="R362" s="217">
        <v>0.8</v>
      </c>
      <c r="S362" s="217">
        <v>0.8</v>
      </c>
      <c r="T362" s="217">
        <v>0.8</v>
      </c>
      <c r="U362" s="217">
        <v>0.8</v>
      </c>
      <c r="V362" s="217">
        <v>0.8</v>
      </c>
      <c r="W362" s="217">
        <v>0.8</v>
      </c>
      <c r="X362" s="438">
        <f t="shared" si="11"/>
        <v>0.79999999999999993</v>
      </c>
    </row>
    <row r="363" spans="1:24" ht="17.25" customHeight="1">
      <c r="A363" s="434">
        <v>359</v>
      </c>
      <c r="B363" s="435">
        <v>215000000005</v>
      </c>
      <c r="C363" s="444" t="s">
        <v>366</v>
      </c>
      <c r="D363" s="449">
        <v>110</v>
      </c>
      <c r="E363" s="217">
        <v>0.7</v>
      </c>
      <c r="F363" s="217">
        <v>0.67272727272727273</v>
      </c>
      <c r="G363" s="217">
        <v>0.8</v>
      </c>
      <c r="H363" s="217">
        <v>0.8</v>
      </c>
      <c r="I363" s="217">
        <v>0.8</v>
      </c>
      <c r="J363" s="217">
        <v>0.8</v>
      </c>
      <c r="K363" s="217">
        <v>0.8</v>
      </c>
      <c r="L363" s="217">
        <v>0.8</v>
      </c>
      <c r="M363" s="217">
        <v>0.8</v>
      </c>
      <c r="N363" s="217">
        <v>0.8</v>
      </c>
      <c r="O363" s="217">
        <v>0.8</v>
      </c>
      <c r="P363" s="217">
        <v>0.8</v>
      </c>
      <c r="Q363" s="437">
        <f t="shared" si="10"/>
        <v>0.78106060606060612</v>
      </c>
      <c r="R363" s="217">
        <v>0.8</v>
      </c>
      <c r="S363" s="217">
        <v>0.8</v>
      </c>
      <c r="T363" s="217">
        <v>0.8</v>
      </c>
      <c r="U363" s="217">
        <v>0.8</v>
      </c>
      <c r="V363" s="217">
        <v>0.8</v>
      </c>
      <c r="W363" s="217">
        <v>0.8</v>
      </c>
      <c r="X363" s="438">
        <f t="shared" si="11"/>
        <v>0.79999999999999993</v>
      </c>
    </row>
    <row r="364" spans="1:24" ht="17.25" customHeight="1">
      <c r="A364" s="434">
        <v>360</v>
      </c>
      <c r="B364" s="435">
        <v>293000000019</v>
      </c>
      <c r="C364" s="444" t="s">
        <v>721</v>
      </c>
      <c r="D364" s="449">
        <v>156</v>
      </c>
      <c r="E364" s="217">
        <v>1.0909774436090225</v>
      </c>
      <c r="F364" s="217">
        <v>1.0097744360902257</v>
      </c>
      <c r="G364" s="217">
        <v>0.89166666666666661</v>
      </c>
      <c r="H364" s="217">
        <v>0.88397435897435905</v>
      </c>
      <c r="I364" s="217">
        <v>0.79999999999999993</v>
      </c>
      <c r="J364" s="217">
        <v>0.79999999999999993</v>
      </c>
      <c r="K364" s="217">
        <v>0.79999999999999993</v>
      </c>
      <c r="L364" s="217">
        <v>0.79999999999999993</v>
      </c>
      <c r="M364" s="217">
        <v>0.8307692307692307</v>
      </c>
      <c r="N364" s="217">
        <v>0.88717948717948725</v>
      </c>
      <c r="O364" s="217">
        <v>0.88717948717948725</v>
      </c>
      <c r="P364" s="217">
        <v>0.84512820512820519</v>
      </c>
      <c r="Q364" s="437">
        <f t="shared" si="10"/>
        <v>0.87722077629972361</v>
      </c>
      <c r="R364" s="217">
        <v>0.80769230769230771</v>
      </c>
      <c r="S364" s="217">
        <v>0.80820512820512824</v>
      </c>
      <c r="T364" s="217">
        <v>0.79999999999999993</v>
      </c>
      <c r="U364" s="217">
        <v>0.85025641025641019</v>
      </c>
      <c r="V364" s="217">
        <v>0.9917948717948718</v>
      </c>
      <c r="W364" s="217">
        <v>1.0205128205128204</v>
      </c>
      <c r="X364" s="438">
        <f t="shared" si="11"/>
        <v>0.87974358974358957</v>
      </c>
    </row>
    <row r="365" spans="1:24" ht="17.25" customHeight="1">
      <c r="A365" s="434">
        <v>361</v>
      </c>
      <c r="B365" s="435">
        <v>311000000029</v>
      </c>
      <c r="C365" s="444" t="s">
        <v>257</v>
      </c>
      <c r="D365" s="449">
        <v>200</v>
      </c>
      <c r="E365" s="217">
        <v>1.29</v>
      </c>
      <c r="F365" s="217">
        <v>1.47</v>
      </c>
      <c r="G365" s="217">
        <v>1.47</v>
      </c>
      <c r="H365" s="217">
        <v>1.44</v>
      </c>
      <c r="I365" s="217">
        <v>1.47</v>
      </c>
      <c r="J365" s="217">
        <v>1.17</v>
      </c>
      <c r="K365" s="217">
        <v>1.365</v>
      </c>
      <c r="L365" s="217">
        <v>1.335</v>
      </c>
      <c r="M365" s="217">
        <v>1.3049999999999999</v>
      </c>
      <c r="N365" s="217">
        <v>1.29</v>
      </c>
      <c r="O365" s="217">
        <v>1.47</v>
      </c>
      <c r="P365" s="217">
        <v>1.4094</v>
      </c>
      <c r="Q365" s="437">
        <f t="shared" si="10"/>
        <v>1.3736999999999997</v>
      </c>
      <c r="R365" s="217">
        <v>1.383</v>
      </c>
      <c r="S365" s="217">
        <v>1.3962000000000001</v>
      </c>
      <c r="T365" s="217">
        <v>1.3944000000000001</v>
      </c>
      <c r="U365" s="217">
        <v>1.335</v>
      </c>
      <c r="V365" s="217">
        <v>1.2174</v>
      </c>
      <c r="W365" s="217">
        <v>1.2407999999999999</v>
      </c>
      <c r="X365" s="438">
        <f t="shared" si="11"/>
        <v>1.3278000000000001</v>
      </c>
    </row>
    <row r="366" spans="1:24" ht="17.25" customHeight="1">
      <c r="A366" s="434">
        <v>362</v>
      </c>
      <c r="B366" s="435">
        <v>341000000087</v>
      </c>
      <c r="C366" s="444" t="s">
        <v>691</v>
      </c>
      <c r="D366" s="449">
        <v>546</v>
      </c>
      <c r="E366" s="217">
        <v>1</v>
      </c>
      <c r="F366" s="217">
        <v>1</v>
      </c>
      <c r="G366" s="217">
        <v>1</v>
      </c>
      <c r="H366" s="217">
        <v>1</v>
      </c>
      <c r="I366" s="217">
        <v>1</v>
      </c>
      <c r="J366" s="217">
        <v>1</v>
      </c>
      <c r="K366" s="217">
        <v>1</v>
      </c>
      <c r="L366" s="217">
        <v>1</v>
      </c>
      <c r="M366" s="217">
        <v>1</v>
      </c>
      <c r="N366" s="217">
        <v>1</v>
      </c>
      <c r="O366" s="217">
        <v>1</v>
      </c>
      <c r="P366" s="217">
        <v>0.8</v>
      </c>
      <c r="Q366" s="437">
        <f t="shared" si="10"/>
        <v>0.98333333333333339</v>
      </c>
      <c r="R366" s="217">
        <v>0.8</v>
      </c>
      <c r="S366" s="217">
        <v>0.8</v>
      </c>
      <c r="T366" s="217">
        <v>0.8</v>
      </c>
      <c r="U366" s="217">
        <v>0.8</v>
      </c>
      <c r="V366" s="217">
        <v>0.8</v>
      </c>
      <c r="W366" s="217">
        <v>0.8</v>
      </c>
      <c r="X366" s="438">
        <f t="shared" si="11"/>
        <v>0.79999999999999993</v>
      </c>
    </row>
    <row r="367" spans="1:24" ht="17.25" customHeight="1">
      <c r="A367" s="434">
        <v>363</v>
      </c>
      <c r="B367" s="435">
        <v>341000000034</v>
      </c>
      <c r="C367" s="444" t="s">
        <v>295</v>
      </c>
      <c r="D367" s="449">
        <v>189</v>
      </c>
      <c r="E367" s="217">
        <v>0.64761904761904765</v>
      </c>
      <c r="F367" s="217">
        <v>0.67936507936507939</v>
      </c>
      <c r="G367" s="217">
        <v>0.79999999999999993</v>
      </c>
      <c r="H367" s="217">
        <v>0.79999999999999993</v>
      </c>
      <c r="I367" s="217">
        <v>0.79999999999999993</v>
      </c>
      <c r="J367" s="217">
        <v>0.79999999999999993</v>
      </c>
      <c r="K367" s="217">
        <v>0.79999999999999993</v>
      </c>
      <c r="L367" s="217">
        <v>0.79999999999999993</v>
      </c>
      <c r="M367" s="217">
        <v>0.79999999999999993</v>
      </c>
      <c r="N367" s="217">
        <v>0.79999999999999993</v>
      </c>
      <c r="O367" s="217">
        <v>0.79999999999999993</v>
      </c>
      <c r="P367" s="217">
        <v>0.79999999999999993</v>
      </c>
      <c r="Q367" s="437">
        <f t="shared" si="10"/>
        <v>0.7772486772486773</v>
      </c>
      <c r="R367" s="217">
        <v>0.79999999999999993</v>
      </c>
      <c r="S367" s="217">
        <v>0.79999999999999993</v>
      </c>
      <c r="T367" s="217">
        <v>0.79999999999999993</v>
      </c>
      <c r="U367" s="217">
        <v>0.79999999999999993</v>
      </c>
      <c r="V367" s="217">
        <v>0.79999999999999993</v>
      </c>
      <c r="W367" s="217">
        <v>0.79999999999999993</v>
      </c>
      <c r="X367" s="438">
        <f t="shared" si="11"/>
        <v>0.79999999999999993</v>
      </c>
    </row>
    <row r="368" spans="1:24" ht="17.25" customHeight="1">
      <c r="A368" s="434">
        <v>364</v>
      </c>
      <c r="B368" s="435">
        <v>343000000032</v>
      </c>
      <c r="C368" s="444" t="s">
        <v>345</v>
      </c>
      <c r="D368" s="449">
        <v>110</v>
      </c>
      <c r="E368" s="217">
        <v>0.2</v>
      </c>
      <c r="F368" s="217">
        <v>0.22454545454545455</v>
      </c>
      <c r="G368" s="217">
        <v>0.8</v>
      </c>
      <c r="H368" s="217">
        <v>0.8</v>
      </c>
      <c r="I368" s="217">
        <v>0.8</v>
      </c>
      <c r="J368" s="217">
        <v>0.8</v>
      </c>
      <c r="K368" s="217">
        <v>0.8</v>
      </c>
      <c r="L368" s="217">
        <v>0.8</v>
      </c>
      <c r="M368" s="217">
        <v>0.8</v>
      </c>
      <c r="N368" s="217">
        <v>0.8</v>
      </c>
      <c r="O368" s="217">
        <v>0.8</v>
      </c>
      <c r="P368" s="217">
        <v>0.8</v>
      </c>
      <c r="Q368" s="437">
        <f t="shared" si="10"/>
        <v>0.70204545454545453</v>
      </c>
      <c r="R368" s="217">
        <v>0.8</v>
      </c>
      <c r="S368" s="217">
        <v>0.8</v>
      </c>
      <c r="T368" s="217">
        <v>0.8</v>
      </c>
      <c r="U368" s="217">
        <v>0.8</v>
      </c>
      <c r="V368" s="217">
        <v>0.8</v>
      </c>
      <c r="W368" s="217">
        <v>0.8</v>
      </c>
      <c r="X368" s="438">
        <f t="shared" si="11"/>
        <v>0.79999999999999993</v>
      </c>
    </row>
    <row r="369" spans="1:24" ht="17.25" customHeight="1">
      <c r="A369" s="434">
        <v>365</v>
      </c>
      <c r="B369" s="435">
        <v>711000000082</v>
      </c>
      <c r="C369" s="444" t="s">
        <v>958</v>
      </c>
      <c r="D369" s="449">
        <v>333.33</v>
      </c>
      <c r="E369" s="217">
        <v>0</v>
      </c>
      <c r="F369" s="217">
        <v>0</v>
      </c>
      <c r="G369" s="217">
        <v>0</v>
      </c>
      <c r="H369" s="217">
        <v>0</v>
      </c>
      <c r="I369" s="217">
        <v>0</v>
      </c>
      <c r="J369" s="217">
        <v>0</v>
      </c>
      <c r="K369" s="217">
        <v>0</v>
      </c>
      <c r="L369" s="217">
        <v>0</v>
      </c>
      <c r="M369" s="217">
        <v>0</v>
      </c>
      <c r="N369" s="217">
        <v>0.67095670956709574</v>
      </c>
      <c r="O369" s="217">
        <v>0.79998799987999891</v>
      </c>
      <c r="P369" s="217">
        <v>0.8</v>
      </c>
      <c r="Q369" s="437">
        <f t="shared" si="10"/>
        <v>0.18924539245392458</v>
      </c>
      <c r="R369" s="217">
        <v>0.8</v>
      </c>
      <c r="S369" s="217">
        <v>0.8</v>
      </c>
      <c r="T369" s="217">
        <v>0.8</v>
      </c>
      <c r="U369" s="217">
        <v>0.8</v>
      </c>
      <c r="V369" s="217">
        <v>1.0737707377073771</v>
      </c>
      <c r="W369" s="217">
        <v>1.1812918129181291</v>
      </c>
      <c r="X369" s="438">
        <f t="shared" si="11"/>
        <v>0.90917709177091766</v>
      </c>
    </row>
    <row r="370" spans="1:24" ht="17.25" customHeight="1">
      <c r="A370" s="434">
        <v>366</v>
      </c>
      <c r="B370" s="435">
        <v>341000000055</v>
      </c>
      <c r="C370" s="444" t="s">
        <v>305</v>
      </c>
      <c r="D370" s="449">
        <v>111.11</v>
      </c>
      <c r="E370" s="217">
        <v>0.73800738007380073</v>
      </c>
      <c r="F370" s="217">
        <v>0.73800738007380073</v>
      </c>
      <c r="G370" s="217">
        <v>0.8000180001800018</v>
      </c>
      <c r="H370" s="217">
        <v>0.8000180001800018</v>
      </c>
      <c r="I370" s="217">
        <v>0.8000180001800018</v>
      </c>
      <c r="J370" s="217">
        <v>0.8000180001800018</v>
      </c>
      <c r="K370" s="217">
        <v>0.8000180001800018</v>
      </c>
      <c r="L370" s="217">
        <v>0.8000180001800018</v>
      </c>
      <c r="M370" s="217">
        <v>0.8000180001800018</v>
      </c>
      <c r="N370" s="217">
        <v>0.8000180001800018</v>
      </c>
      <c r="O370" s="217">
        <v>0.8000180001800018</v>
      </c>
      <c r="P370" s="217">
        <v>0.8</v>
      </c>
      <c r="Q370" s="437">
        <f t="shared" si="10"/>
        <v>0.7896813968139681</v>
      </c>
      <c r="R370" s="217">
        <v>0.8</v>
      </c>
      <c r="S370" s="217">
        <v>0.8</v>
      </c>
      <c r="T370" s="217">
        <v>0.8</v>
      </c>
      <c r="U370" s="217">
        <v>0.8</v>
      </c>
      <c r="V370" s="217">
        <v>0.8</v>
      </c>
      <c r="W370" s="217">
        <v>0.8</v>
      </c>
      <c r="X370" s="438">
        <f t="shared" si="11"/>
        <v>0.79999999999999993</v>
      </c>
    </row>
    <row r="371" spans="1:24" ht="17.25" customHeight="1">
      <c r="A371" s="434">
        <v>367</v>
      </c>
      <c r="B371" s="435">
        <v>312000000011</v>
      </c>
      <c r="C371" s="444" t="s">
        <v>277</v>
      </c>
      <c r="D371" s="449">
        <v>124</v>
      </c>
      <c r="E371" s="217">
        <v>0</v>
      </c>
      <c r="F371" s="217">
        <v>0</v>
      </c>
      <c r="G371" s="217">
        <v>0</v>
      </c>
      <c r="H371" s="217">
        <v>0</v>
      </c>
      <c r="I371" s="217">
        <v>0</v>
      </c>
      <c r="J371" s="217">
        <v>0</v>
      </c>
      <c r="K371" s="217">
        <v>0</v>
      </c>
      <c r="L371" s="217">
        <v>0</v>
      </c>
      <c r="M371" s="217">
        <v>0</v>
      </c>
      <c r="N371" s="217">
        <v>1.3790322580645162</v>
      </c>
      <c r="O371" s="217">
        <v>1.3306451612903225</v>
      </c>
      <c r="P371" s="217">
        <v>1.3306451612903225</v>
      </c>
      <c r="Q371" s="437">
        <f t="shared" si="10"/>
        <v>0.33669354838709681</v>
      </c>
      <c r="R371" s="217">
        <v>1.3432258064516129</v>
      </c>
      <c r="S371" s="217">
        <v>1.68</v>
      </c>
      <c r="T371" s="217">
        <v>1.4322580645161289</v>
      </c>
      <c r="U371" s="217">
        <v>1.5058064516129033</v>
      </c>
      <c r="V371" s="217">
        <v>1.5725806451612903</v>
      </c>
      <c r="W371" s="217">
        <v>1.6170967741935485</v>
      </c>
      <c r="X371" s="438">
        <f t="shared" si="11"/>
        <v>1.5251612903225806</v>
      </c>
    </row>
    <row r="372" spans="1:24" ht="17.25" customHeight="1">
      <c r="A372" s="434">
        <v>368</v>
      </c>
      <c r="B372" s="435">
        <v>714000000044</v>
      </c>
      <c r="C372" s="444" t="s">
        <v>855</v>
      </c>
      <c r="D372" s="449">
        <v>300</v>
      </c>
      <c r="E372" s="217">
        <v>0.46933333333333338</v>
      </c>
      <c r="F372" s="217">
        <v>0.48133333333333334</v>
      </c>
      <c r="G372" s="217">
        <v>0.8</v>
      </c>
      <c r="H372" s="217">
        <v>0.8</v>
      </c>
      <c r="I372" s="217">
        <v>0.8</v>
      </c>
      <c r="J372" s="217">
        <v>0.8</v>
      </c>
      <c r="K372" s="217">
        <v>0.8</v>
      </c>
      <c r="L372" s="217">
        <v>0.8</v>
      </c>
      <c r="M372" s="217">
        <v>0.8</v>
      </c>
      <c r="N372" s="217">
        <v>0.8</v>
      </c>
      <c r="O372" s="217">
        <v>0.8</v>
      </c>
      <c r="P372" s="217">
        <v>0.8</v>
      </c>
      <c r="Q372" s="437">
        <f t="shared" si="10"/>
        <v>0.74588888888888893</v>
      </c>
      <c r="R372" s="217">
        <v>0.8</v>
      </c>
      <c r="S372" s="217">
        <v>0.8</v>
      </c>
      <c r="T372" s="217">
        <v>0.8</v>
      </c>
      <c r="U372" s="217">
        <v>0.8</v>
      </c>
      <c r="V372" s="217">
        <v>0.8</v>
      </c>
      <c r="W372" s="217">
        <v>0.8</v>
      </c>
      <c r="X372" s="438">
        <f t="shared" si="11"/>
        <v>0.79999999999999993</v>
      </c>
    </row>
    <row r="373" spans="1:24" ht="17.25" customHeight="1">
      <c r="A373" s="434">
        <v>369</v>
      </c>
      <c r="B373" s="435">
        <v>714000000013</v>
      </c>
      <c r="C373" s="444" t="s">
        <v>802</v>
      </c>
      <c r="D373" s="449">
        <v>265</v>
      </c>
      <c r="E373" s="217">
        <v>1</v>
      </c>
      <c r="F373" s="217">
        <v>1</v>
      </c>
      <c r="G373" s="217">
        <v>1</v>
      </c>
      <c r="H373" s="217">
        <v>1</v>
      </c>
      <c r="I373" s="217">
        <v>1</v>
      </c>
      <c r="J373" s="217">
        <v>1</v>
      </c>
      <c r="K373" s="217">
        <v>1</v>
      </c>
      <c r="L373" s="217">
        <v>1</v>
      </c>
      <c r="M373" s="217">
        <v>1</v>
      </c>
      <c r="N373" s="217">
        <v>1</v>
      </c>
      <c r="O373" s="217">
        <v>1</v>
      </c>
      <c r="P373" s="217">
        <v>0.8</v>
      </c>
      <c r="Q373" s="437">
        <f t="shared" si="10"/>
        <v>0.98333333333333339</v>
      </c>
      <c r="R373" s="217">
        <v>0.8</v>
      </c>
      <c r="S373" s="217">
        <v>0.8</v>
      </c>
      <c r="T373" s="217">
        <v>0.8</v>
      </c>
      <c r="U373" s="217">
        <v>0.8</v>
      </c>
      <c r="V373" s="217">
        <v>0.8</v>
      </c>
      <c r="W373" s="217">
        <v>1.0837735849056602</v>
      </c>
      <c r="X373" s="438">
        <f t="shared" si="11"/>
        <v>0.84729559748427674</v>
      </c>
    </row>
    <row r="374" spans="1:24" ht="17.25" customHeight="1">
      <c r="A374" s="434">
        <v>370</v>
      </c>
      <c r="B374" s="435">
        <v>312000000015</v>
      </c>
      <c r="C374" s="444" t="s">
        <v>729</v>
      </c>
      <c r="D374" s="449">
        <v>820</v>
      </c>
      <c r="E374" s="217">
        <v>0</v>
      </c>
      <c r="F374" s="217">
        <v>0</v>
      </c>
      <c r="G374" s="217">
        <v>0.8</v>
      </c>
      <c r="H374" s="217">
        <v>0.8</v>
      </c>
      <c r="I374" s="217">
        <v>0.8</v>
      </c>
      <c r="J374" s="217">
        <v>0.8</v>
      </c>
      <c r="K374" s="217">
        <v>0.8</v>
      </c>
      <c r="L374" s="217">
        <v>0.8</v>
      </c>
      <c r="M374" s="217">
        <v>0.8</v>
      </c>
      <c r="N374" s="217">
        <v>0.8</v>
      </c>
      <c r="O374" s="217">
        <v>0.8</v>
      </c>
      <c r="P374" s="217">
        <v>1</v>
      </c>
      <c r="Q374" s="437">
        <f t="shared" si="10"/>
        <v>0.68333333333333324</v>
      </c>
      <c r="R374" s="217">
        <v>1</v>
      </c>
      <c r="S374" s="217">
        <v>1</v>
      </c>
      <c r="T374" s="217">
        <v>1</v>
      </c>
      <c r="U374" s="217">
        <v>1</v>
      </c>
      <c r="V374" s="217">
        <v>1</v>
      </c>
      <c r="W374" s="217">
        <v>1</v>
      </c>
      <c r="X374" s="438">
        <f t="shared" si="11"/>
        <v>1</v>
      </c>
    </row>
    <row r="375" spans="1:24" ht="17.25" customHeight="1">
      <c r="A375" s="434">
        <v>371</v>
      </c>
      <c r="B375" s="435">
        <v>711000000076</v>
      </c>
      <c r="C375" s="444" t="s">
        <v>846</v>
      </c>
      <c r="D375" s="449">
        <v>222</v>
      </c>
      <c r="E375" s="217">
        <v>0</v>
      </c>
      <c r="F375" s="217">
        <v>0</v>
      </c>
      <c r="G375" s="217">
        <v>0.79999999999999993</v>
      </c>
      <c r="H375" s="217">
        <v>1.181081081081081</v>
      </c>
      <c r="I375" s="217">
        <v>0.98378378378378384</v>
      </c>
      <c r="J375" s="217">
        <v>0.79999999999999993</v>
      </c>
      <c r="K375" s="217">
        <v>0.79999999999999993</v>
      </c>
      <c r="L375" s="217">
        <v>0.79999999999999993</v>
      </c>
      <c r="M375" s="217">
        <v>0.79999999999999993</v>
      </c>
      <c r="N375" s="217">
        <v>0.79999999999999993</v>
      </c>
      <c r="O375" s="217">
        <v>0.79999999999999993</v>
      </c>
      <c r="P375" s="217">
        <v>0.79999999999999993</v>
      </c>
      <c r="Q375" s="437">
        <f t="shared" si="10"/>
        <v>0.71373873873873872</v>
      </c>
      <c r="R375" s="217">
        <v>0.79999999999999993</v>
      </c>
      <c r="S375" s="217">
        <v>0.79999999999999993</v>
      </c>
      <c r="T375" s="217">
        <v>0.79999999999999993</v>
      </c>
      <c r="U375" s="217">
        <v>0.79999999999999993</v>
      </c>
      <c r="V375" s="217">
        <v>0.79999999999999993</v>
      </c>
      <c r="W375" s="217">
        <v>0.79999999999999993</v>
      </c>
      <c r="X375" s="438">
        <f t="shared" si="11"/>
        <v>0.79999999999999993</v>
      </c>
    </row>
    <row r="376" spans="1:24" ht="17.25" customHeight="1">
      <c r="A376" s="434">
        <v>372</v>
      </c>
      <c r="B376" s="435">
        <v>311000000014</v>
      </c>
      <c r="C376" s="444" t="s">
        <v>251</v>
      </c>
      <c r="D376" s="449">
        <v>695</v>
      </c>
      <c r="E376" s="217">
        <v>0.90000258993551052</v>
      </c>
      <c r="F376" s="217">
        <v>0.90000258993551052</v>
      </c>
      <c r="G376" s="217">
        <v>0.90000258993551052</v>
      </c>
      <c r="H376" s="217">
        <v>0.90000258993551052</v>
      </c>
      <c r="I376" s="217">
        <v>0.90000258993551052</v>
      </c>
      <c r="J376" s="217">
        <v>0.90000258993551052</v>
      </c>
      <c r="K376" s="217">
        <v>0.90000258993551052</v>
      </c>
      <c r="L376" s="217">
        <v>0.90000258993551052</v>
      </c>
      <c r="M376" s="217">
        <v>1</v>
      </c>
      <c r="N376" s="217">
        <v>1</v>
      </c>
      <c r="O376" s="217">
        <v>1</v>
      </c>
      <c r="P376" s="217">
        <v>1</v>
      </c>
      <c r="Q376" s="437">
        <f t="shared" si="10"/>
        <v>0.93333505995700705</v>
      </c>
      <c r="R376" s="217">
        <v>1</v>
      </c>
      <c r="S376" s="217">
        <v>1</v>
      </c>
      <c r="T376" s="217">
        <v>1</v>
      </c>
      <c r="U376" s="217">
        <v>1</v>
      </c>
      <c r="V376" s="217">
        <v>1</v>
      </c>
      <c r="W376" s="217">
        <v>1</v>
      </c>
      <c r="X376" s="438">
        <f t="shared" si="11"/>
        <v>1</v>
      </c>
    </row>
    <row r="377" spans="1:24" ht="17.25" customHeight="1">
      <c r="A377" s="434">
        <v>373</v>
      </c>
      <c r="B377" s="435">
        <v>311000000071</v>
      </c>
      <c r="C377" s="444" t="s">
        <v>959</v>
      </c>
      <c r="D377" s="450">
        <v>289</v>
      </c>
      <c r="E377" s="217">
        <v>0</v>
      </c>
      <c r="F377" s="217">
        <v>0</v>
      </c>
      <c r="G377" s="217">
        <v>0</v>
      </c>
      <c r="H377" s="217">
        <v>0</v>
      </c>
      <c r="I377" s="217">
        <v>0</v>
      </c>
      <c r="J377" s="217">
        <v>0</v>
      </c>
      <c r="K377" s="217">
        <v>0</v>
      </c>
      <c r="L377" s="217">
        <v>1.04</v>
      </c>
      <c r="M377" s="217">
        <v>0.79999999999999993</v>
      </c>
      <c r="N377" s="217">
        <v>0.79999999999999993</v>
      </c>
      <c r="O377" s="217">
        <v>0.79999999999999993</v>
      </c>
      <c r="P377" s="217">
        <v>0.79999999999999993</v>
      </c>
      <c r="Q377" s="437">
        <f t="shared" si="10"/>
        <v>0.35333333333333328</v>
      </c>
      <c r="R377" s="217">
        <v>0.79999999999999993</v>
      </c>
      <c r="S377" s="217">
        <v>0.79999999999999993</v>
      </c>
      <c r="T377" s="217">
        <v>0.79999999999999993</v>
      </c>
      <c r="U377" s="217">
        <v>0.79999999999999993</v>
      </c>
      <c r="V377" s="217">
        <v>0.79999999999999993</v>
      </c>
      <c r="W377" s="217">
        <v>0.79999999999999993</v>
      </c>
      <c r="X377" s="438">
        <f t="shared" si="11"/>
        <v>0.79999999999999993</v>
      </c>
    </row>
    <row r="378" spans="1:24" ht="17.25" customHeight="1">
      <c r="A378" s="434">
        <v>374</v>
      </c>
      <c r="B378" s="435">
        <v>341000000066</v>
      </c>
      <c r="C378" s="444" t="s">
        <v>311</v>
      </c>
      <c r="D378" s="450">
        <v>320</v>
      </c>
      <c r="E378" s="217">
        <v>0.1875</v>
      </c>
      <c r="F378" s="217">
        <v>0.18937500000000002</v>
      </c>
      <c r="G378" s="217">
        <v>0.8</v>
      </c>
      <c r="H378" s="217">
        <v>0.8</v>
      </c>
      <c r="I378" s="217">
        <v>0.8</v>
      </c>
      <c r="J378" s="217">
        <v>0.8</v>
      </c>
      <c r="K378" s="217">
        <v>0.8</v>
      </c>
      <c r="L378" s="217">
        <v>0.8</v>
      </c>
      <c r="M378" s="217">
        <v>0.8</v>
      </c>
      <c r="N378" s="217">
        <v>0.8</v>
      </c>
      <c r="O378" s="217">
        <v>0.8</v>
      </c>
      <c r="P378" s="217">
        <v>0.8</v>
      </c>
      <c r="Q378" s="437">
        <f t="shared" si="10"/>
        <v>0.69807291666666671</v>
      </c>
      <c r="R378" s="217">
        <v>0.8</v>
      </c>
      <c r="S378" s="217">
        <v>0.8</v>
      </c>
      <c r="T378" s="217">
        <v>0.83650000000000002</v>
      </c>
      <c r="U378" s="217">
        <v>0.8</v>
      </c>
      <c r="V378" s="217">
        <v>0.84749999999999992</v>
      </c>
      <c r="W378" s="217">
        <v>0.84375</v>
      </c>
      <c r="X378" s="438">
        <f t="shared" si="11"/>
        <v>0.82129166666666675</v>
      </c>
    </row>
    <row r="379" spans="1:24" ht="17.25" customHeight="1">
      <c r="A379" s="434">
        <v>375</v>
      </c>
      <c r="B379" s="435">
        <v>215000000020</v>
      </c>
      <c r="C379" s="444" t="s">
        <v>960</v>
      </c>
      <c r="D379" s="450">
        <v>167</v>
      </c>
      <c r="E379" s="217">
        <v>0</v>
      </c>
      <c r="F379" s="217">
        <v>0</v>
      </c>
      <c r="G379" s="217">
        <v>0</v>
      </c>
      <c r="H379" s="217">
        <v>0</v>
      </c>
      <c r="I379" s="217">
        <v>0</v>
      </c>
      <c r="J379" s="217">
        <v>0</v>
      </c>
      <c r="K379" s="217">
        <v>0</v>
      </c>
      <c r="L379" s="217">
        <v>0</v>
      </c>
      <c r="M379" s="217">
        <v>0</v>
      </c>
      <c r="N379" s="217">
        <v>0.64514970059880239</v>
      </c>
      <c r="O379" s="217">
        <v>0.79999999999999993</v>
      </c>
      <c r="P379" s="217">
        <v>0.79999999999999993</v>
      </c>
      <c r="Q379" s="437">
        <f t="shared" si="10"/>
        <v>0.1870958083832335</v>
      </c>
      <c r="R379" s="217">
        <v>0.79999999999999993</v>
      </c>
      <c r="S379" s="217">
        <v>0.79999999999999993</v>
      </c>
      <c r="T379" s="217">
        <v>0.79999999999999993</v>
      </c>
      <c r="U379" s="217">
        <v>0.79999999999999993</v>
      </c>
      <c r="V379" s="217">
        <v>0.79999999999999993</v>
      </c>
      <c r="W379" s="217">
        <v>0.79999999999999993</v>
      </c>
      <c r="X379" s="438">
        <f t="shared" si="11"/>
        <v>0.79999999999999993</v>
      </c>
    </row>
    <row r="380" spans="1:24" ht="17.25" customHeight="1">
      <c r="A380" s="434">
        <v>376</v>
      </c>
      <c r="B380" s="435">
        <v>293000000021</v>
      </c>
      <c r="C380" s="444" t="s">
        <v>775</v>
      </c>
      <c r="D380" s="450">
        <v>167</v>
      </c>
      <c r="E380" s="217">
        <v>0.66467065868263475</v>
      </c>
      <c r="F380" s="217">
        <v>0.6467065868263473</v>
      </c>
      <c r="G380" s="217">
        <v>0.79999999999999993</v>
      </c>
      <c r="H380" s="217">
        <v>0.79999999999999993</v>
      </c>
      <c r="I380" s="217">
        <v>0.79999999999999993</v>
      </c>
      <c r="J380" s="217">
        <v>0.79999999999999993</v>
      </c>
      <c r="K380" s="217">
        <v>0.79999999999999993</v>
      </c>
      <c r="L380" s="217">
        <v>0.79999999999999993</v>
      </c>
      <c r="M380" s="217">
        <v>0.79999999999999993</v>
      </c>
      <c r="N380" s="217">
        <v>0.79999999999999993</v>
      </c>
      <c r="O380" s="217">
        <v>0.79999999999999993</v>
      </c>
      <c r="P380" s="217">
        <v>0.79999999999999993</v>
      </c>
      <c r="Q380" s="437">
        <f t="shared" si="10"/>
        <v>0.77594810379241519</v>
      </c>
      <c r="R380" s="217">
        <v>0.79999999999999993</v>
      </c>
      <c r="S380" s="217">
        <v>0.79999999999999993</v>
      </c>
      <c r="T380" s="217">
        <v>0.79999999999999993</v>
      </c>
      <c r="U380" s="217">
        <v>0.79999999999999993</v>
      </c>
      <c r="V380" s="217">
        <v>0.79999999999999993</v>
      </c>
      <c r="W380" s="217">
        <v>0.79999999999999993</v>
      </c>
      <c r="X380" s="438">
        <f t="shared" si="11"/>
        <v>0.79999999999999993</v>
      </c>
    </row>
    <row r="381" spans="1:24" ht="17.25" customHeight="1">
      <c r="A381" s="434">
        <v>377</v>
      </c>
      <c r="B381" s="435">
        <v>351000000010</v>
      </c>
      <c r="C381" s="444" t="s">
        <v>369</v>
      </c>
      <c r="D381" s="450">
        <v>122</v>
      </c>
      <c r="E381" s="217">
        <v>0.76983606557377049</v>
      </c>
      <c r="F381" s="217">
        <v>0.79803278688524593</v>
      </c>
      <c r="G381" s="217">
        <v>0.81868852459016395</v>
      </c>
      <c r="H381" s="217">
        <v>0.79999999999999993</v>
      </c>
      <c r="I381" s="217">
        <v>0.79999999999999993</v>
      </c>
      <c r="J381" s="217">
        <v>0.79999999999999993</v>
      </c>
      <c r="K381" s="217">
        <v>0.79999999999999993</v>
      </c>
      <c r="L381" s="217">
        <v>0.79999999999999993</v>
      </c>
      <c r="M381" s="217">
        <v>0.79999999999999993</v>
      </c>
      <c r="N381" s="217">
        <v>0.81967213114754101</v>
      </c>
      <c r="O381" s="217">
        <v>0.79999999999999993</v>
      </c>
      <c r="P381" s="217">
        <v>0.79999999999999993</v>
      </c>
      <c r="Q381" s="437">
        <f t="shared" si="10"/>
        <v>0.80051912568306027</v>
      </c>
      <c r="R381" s="217">
        <v>0.79999999999999993</v>
      </c>
      <c r="S381" s="217">
        <v>0.79999999999999993</v>
      </c>
      <c r="T381" s="217">
        <v>0.79999999999999993</v>
      </c>
      <c r="U381" s="217">
        <v>0.79999999999999993</v>
      </c>
      <c r="V381" s="217">
        <v>0.79999999999999993</v>
      </c>
      <c r="W381" s="217">
        <v>0.79999999999999993</v>
      </c>
      <c r="X381" s="438">
        <f t="shared" si="11"/>
        <v>0.79999999999999993</v>
      </c>
    </row>
    <row r="382" spans="1:24" ht="17.25" customHeight="1">
      <c r="A382" s="434">
        <v>378</v>
      </c>
      <c r="B382" s="435">
        <v>713000000011</v>
      </c>
      <c r="C382" s="444" t="s">
        <v>412</v>
      </c>
      <c r="D382" s="450">
        <v>110</v>
      </c>
      <c r="E382" s="217">
        <v>1.2472727272727271</v>
      </c>
      <c r="F382" s="217">
        <v>1.2145454545454546</v>
      </c>
      <c r="G382" s="217">
        <v>1.0763636363636364</v>
      </c>
      <c r="H382" s="217">
        <v>1.1418181818181818</v>
      </c>
      <c r="I382" s="217">
        <v>1.1636363636363636</v>
      </c>
      <c r="J382" s="217">
        <v>1.1599999999999999</v>
      </c>
      <c r="K382" s="217">
        <v>0.8</v>
      </c>
      <c r="L382" s="217">
        <v>0.8</v>
      </c>
      <c r="M382" s="217">
        <v>1.1418181818181818</v>
      </c>
      <c r="N382" s="217">
        <v>1.1563636363636365</v>
      </c>
      <c r="O382" s="217">
        <v>1.2581818181818183</v>
      </c>
      <c r="P382" s="217">
        <v>1.3018181818181818</v>
      </c>
      <c r="Q382" s="437">
        <f t="shared" si="10"/>
        <v>1.1218181818181818</v>
      </c>
      <c r="R382" s="217">
        <v>1.2545454545454546</v>
      </c>
      <c r="S382" s="217">
        <v>1.3527272727272728</v>
      </c>
      <c r="T382" s="217">
        <v>1.2981818181818183</v>
      </c>
      <c r="U382" s="217">
        <v>1.2872727272727271</v>
      </c>
      <c r="V382" s="217">
        <v>1.2763636363636364</v>
      </c>
      <c r="W382" s="217">
        <v>1.1200000000000001</v>
      </c>
      <c r="X382" s="438">
        <f t="shared" si="11"/>
        <v>1.2648484848484849</v>
      </c>
    </row>
    <row r="383" spans="1:24" ht="17.25" customHeight="1">
      <c r="A383" s="434">
        <v>379</v>
      </c>
      <c r="B383" s="435">
        <v>313000000002</v>
      </c>
      <c r="C383" s="444" t="s">
        <v>279</v>
      </c>
      <c r="D383" s="450">
        <v>175</v>
      </c>
      <c r="E383" s="217">
        <v>1.0114285714285713</v>
      </c>
      <c r="F383" s="217">
        <v>1.0457142857142858</v>
      </c>
      <c r="G383" s="217">
        <v>1.1657142857142857</v>
      </c>
      <c r="H383" s="217">
        <v>0.8</v>
      </c>
      <c r="I383" s="217">
        <v>0.8</v>
      </c>
      <c r="J383" s="217">
        <v>0.8</v>
      </c>
      <c r="K383" s="217">
        <v>0.8</v>
      </c>
      <c r="L383" s="217">
        <v>0.8</v>
      </c>
      <c r="M383" s="217">
        <v>1.2857142857142858</v>
      </c>
      <c r="N383" s="217">
        <v>1.3028571428571429</v>
      </c>
      <c r="O383" s="217">
        <v>1.1828571428571428</v>
      </c>
      <c r="P383" s="217">
        <v>0.8</v>
      </c>
      <c r="Q383" s="437">
        <f t="shared" si="10"/>
        <v>0.98285714285714276</v>
      </c>
      <c r="R383" s="217">
        <v>0.8</v>
      </c>
      <c r="S383" s="217">
        <v>0.8</v>
      </c>
      <c r="T383" s="217">
        <v>0</v>
      </c>
      <c r="U383" s="217">
        <v>0.8</v>
      </c>
      <c r="V383" s="217">
        <v>0.8</v>
      </c>
      <c r="W383" s="217">
        <v>0.8</v>
      </c>
      <c r="X383" s="438">
        <f t="shared" si="11"/>
        <v>0.66666666666666663</v>
      </c>
    </row>
    <row r="384" spans="1:24" ht="17.25" customHeight="1">
      <c r="A384" s="434">
        <v>380</v>
      </c>
      <c r="B384" s="435">
        <v>211000000027</v>
      </c>
      <c r="C384" s="444" t="s">
        <v>709</v>
      </c>
      <c r="D384" s="450">
        <v>228</v>
      </c>
      <c r="E384" s="217">
        <v>0.37850877192982457</v>
      </c>
      <c r="F384" s="217">
        <v>0.56447368421052624</v>
      </c>
      <c r="G384" s="217">
        <v>0.8</v>
      </c>
      <c r="H384" s="217">
        <v>0.8</v>
      </c>
      <c r="I384" s="217">
        <v>0.8</v>
      </c>
      <c r="J384" s="217">
        <v>0.8</v>
      </c>
      <c r="K384" s="217">
        <v>0.8</v>
      </c>
      <c r="L384" s="217">
        <v>0.8</v>
      </c>
      <c r="M384" s="217">
        <v>0.8</v>
      </c>
      <c r="N384" s="217">
        <v>0.8</v>
      </c>
      <c r="O384" s="217">
        <v>0.8</v>
      </c>
      <c r="P384" s="217">
        <v>0.8</v>
      </c>
      <c r="Q384" s="437">
        <f t="shared" si="10"/>
        <v>0.74524853801169588</v>
      </c>
      <c r="R384" s="217">
        <v>0.8</v>
      </c>
      <c r="S384" s="217">
        <v>0.8</v>
      </c>
      <c r="T384" s="217">
        <v>0.8</v>
      </c>
      <c r="U384" s="217">
        <v>0.8</v>
      </c>
      <c r="V384" s="217">
        <v>0.8</v>
      </c>
      <c r="W384" s="217">
        <v>0.8</v>
      </c>
      <c r="X384" s="438">
        <f t="shared" si="11"/>
        <v>0.79999999999999993</v>
      </c>
    </row>
    <row r="385" spans="1:24" ht="17.25" customHeight="1">
      <c r="A385" s="434">
        <v>381</v>
      </c>
      <c r="B385" s="435">
        <v>293000000015</v>
      </c>
      <c r="C385" s="444" t="s">
        <v>246</v>
      </c>
      <c r="D385" s="450">
        <v>373</v>
      </c>
      <c r="E385" s="217">
        <v>0.58176943699731909</v>
      </c>
      <c r="F385" s="217">
        <v>0.66487935656836461</v>
      </c>
      <c r="G385" s="217">
        <v>0.79999999999999993</v>
      </c>
      <c r="H385" s="217">
        <v>0.79999999999999993</v>
      </c>
      <c r="I385" s="217">
        <v>0.79999999999999993</v>
      </c>
      <c r="J385" s="217">
        <v>0.79999999999999993</v>
      </c>
      <c r="K385" s="217">
        <v>0.79999999999999993</v>
      </c>
      <c r="L385" s="217">
        <v>0.79999999999999993</v>
      </c>
      <c r="M385" s="217">
        <v>0.79999999999999993</v>
      </c>
      <c r="N385" s="217">
        <v>0.79999999999999993</v>
      </c>
      <c r="O385" s="217">
        <v>0.79999999999999993</v>
      </c>
      <c r="P385" s="217">
        <v>0.79999999999999993</v>
      </c>
      <c r="Q385" s="437">
        <f t="shared" si="10"/>
        <v>0.77055406613047361</v>
      </c>
      <c r="R385" s="217">
        <v>0.79999999999999993</v>
      </c>
      <c r="S385" s="217">
        <v>0.79999999999999993</v>
      </c>
      <c r="T385" s="217">
        <v>0.79999999999999993</v>
      </c>
      <c r="U385" s="217">
        <v>0.79999999999999993</v>
      </c>
      <c r="V385" s="217">
        <v>0.79999999999999993</v>
      </c>
      <c r="W385" s="217">
        <v>0.79999999999999993</v>
      </c>
      <c r="X385" s="438">
        <f t="shared" si="11"/>
        <v>0.79999999999999993</v>
      </c>
    </row>
    <row r="386" spans="1:24" ht="17.25" customHeight="1">
      <c r="A386" s="434">
        <v>382</v>
      </c>
      <c r="B386" s="435">
        <v>714000000015</v>
      </c>
      <c r="C386" s="444" t="s">
        <v>419</v>
      </c>
      <c r="D386" s="450">
        <v>194.94</v>
      </c>
      <c r="E386" s="217">
        <v>1.5033557046979866</v>
      </c>
      <c r="F386" s="217">
        <v>1.1644608597517185</v>
      </c>
      <c r="G386" s="217">
        <v>1.3542628501077254</v>
      </c>
      <c r="H386" s="217">
        <v>1.3132245819226429</v>
      </c>
      <c r="I386" s="217">
        <v>1.3132245819226429</v>
      </c>
      <c r="J386" s="217">
        <v>1.3593926336308608</v>
      </c>
      <c r="K386" s="217">
        <v>1.4055606853390787</v>
      </c>
      <c r="L386" s="217">
        <v>1.2208884785062071</v>
      </c>
      <c r="M386" s="217">
        <v>1.5081563558017852</v>
      </c>
      <c r="N386" s="217">
        <v>1.1824151020826921</v>
      </c>
      <c r="O386" s="217">
        <v>1.0593002975274444</v>
      </c>
      <c r="P386" s="217">
        <v>1.1567661844670154</v>
      </c>
      <c r="Q386" s="437">
        <f t="shared" si="10"/>
        <v>1.2950840263131502</v>
      </c>
      <c r="R386" s="217">
        <v>1.269108443623679</v>
      </c>
      <c r="S386" s="217">
        <v>1.2578229198727813</v>
      </c>
      <c r="T386" s="217">
        <v>1.2475633528265107</v>
      </c>
      <c r="U386" s="217">
        <v>1.2485893095311378</v>
      </c>
      <c r="V386" s="217">
        <v>1.2424335693033755</v>
      </c>
      <c r="W386" s="217">
        <v>1.233199958961732</v>
      </c>
      <c r="X386" s="438">
        <f t="shared" si="11"/>
        <v>1.2497862590198694</v>
      </c>
    </row>
    <row r="387" spans="1:24" ht="17.25" customHeight="1">
      <c r="A387" s="434">
        <v>383</v>
      </c>
      <c r="B387" s="435">
        <v>352000000001</v>
      </c>
      <c r="C387" s="444" t="s">
        <v>743</v>
      </c>
      <c r="D387" s="450">
        <v>650</v>
      </c>
      <c r="E387" s="217">
        <v>1.0475578406169666</v>
      </c>
      <c r="F387" s="217">
        <v>1.0868894601542416</v>
      </c>
      <c r="G387" s="217">
        <v>1.0118251928020565</v>
      </c>
      <c r="H387" s="217">
        <v>0.8</v>
      </c>
      <c r="I387" s="217">
        <v>0.8</v>
      </c>
      <c r="J387" s="217">
        <v>0.85046153846153838</v>
      </c>
      <c r="K387" s="217">
        <v>0.86338461538461542</v>
      </c>
      <c r="L387" s="217">
        <v>0.93538461538461537</v>
      </c>
      <c r="M387" s="217">
        <v>0.87323076923076925</v>
      </c>
      <c r="N387" s="217">
        <v>0.95261538461538464</v>
      </c>
      <c r="O387" s="217">
        <v>0.93538461538461537</v>
      </c>
      <c r="P387" s="217">
        <v>0.91630769230769238</v>
      </c>
      <c r="Q387" s="437">
        <f t="shared" si="10"/>
        <v>0.92275347702854127</v>
      </c>
      <c r="R387" s="217">
        <v>0.86953846153846159</v>
      </c>
      <c r="S387" s="217">
        <v>0.8</v>
      </c>
      <c r="T387" s="217">
        <v>0.8</v>
      </c>
      <c r="U387" s="217">
        <v>0.844923076923077</v>
      </c>
      <c r="V387" s="217">
        <v>0.82461538461538464</v>
      </c>
      <c r="W387" s="217">
        <v>0.90830769230769226</v>
      </c>
      <c r="X387" s="438">
        <f t="shared" si="11"/>
        <v>0.84123076923076923</v>
      </c>
    </row>
    <row r="388" spans="1:24" ht="17.25" customHeight="1">
      <c r="A388" s="434">
        <v>384</v>
      </c>
      <c r="B388" s="435">
        <v>712000000030</v>
      </c>
      <c r="C388" s="444" t="s">
        <v>851</v>
      </c>
      <c r="D388" s="450">
        <v>139</v>
      </c>
      <c r="E388" s="217">
        <v>0.60431654676258995</v>
      </c>
      <c r="F388" s="217">
        <v>0.57841726618705036</v>
      </c>
      <c r="G388" s="217">
        <v>0.8</v>
      </c>
      <c r="H388" s="217">
        <v>0.8</v>
      </c>
      <c r="I388" s="217">
        <v>0.8</v>
      </c>
      <c r="J388" s="217">
        <v>0.8</v>
      </c>
      <c r="K388" s="217">
        <v>0.8</v>
      </c>
      <c r="L388" s="217">
        <v>0.8</v>
      </c>
      <c r="M388" s="217">
        <v>0.8</v>
      </c>
      <c r="N388" s="217">
        <v>0.8</v>
      </c>
      <c r="O388" s="217">
        <v>0.8</v>
      </c>
      <c r="P388" s="217">
        <v>0.8</v>
      </c>
      <c r="Q388" s="437">
        <f t="shared" si="10"/>
        <v>0.7652278177458034</v>
      </c>
      <c r="R388" s="217">
        <v>0.8</v>
      </c>
      <c r="S388" s="217">
        <v>0.8</v>
      </c>
      <c r="T388" s="217">
        <v>0.8</v>
      </c>
      <c r="U388" s="217">
        <v>0.8</v>
      </c>
      <c r="V388" s="217">
        <v>0.8</v>
      </c>
      <c r="W388" s="217">
        <v>0.8</v>
      </c>
      <c r="X388" s="438">
        <f t="shared" si="11"/>
        <v>0.79999999999999993</v>
      </c>
    </row>
    <row r="389" spans="1:24" ht="17.25" customHeight="1">
      <c r="A389" s="434">
        <v>385</v>
      </c>
      <c r="B389" s="435">
        <v>311000000034</v>
      </c>
      <c r="C389" s="444" t="s">
        <v>259</v>
      </c>
      <c r="D389" s="450">
        <v>120</v>
      </c>
      <c r="E389" s="217">
        <v>0.73333333333333328</v>
      </c>
      <c r="F389" s="217">
        <v>0.83333333333333337</v>
      </c>
      <c r="G389" s="217">
        <v>1.05</v>
      </c>
      <c r="H389" s="217">
        <v>0.93333333333333335</v>
      </c>
      <c r="I389" s="217">
        <v>0.9</v>
      </c>
      <c r="J389" s="217">
        <v>0.9</v>
      </c>
      <c r="K389" s="217">
        <v>0.8833333333333333</v>
      </c>
      <c r="L389" s="217">
        <v>0.8666666666666667</v>
      </c>
      <c r="M389" s="217">
        <v>0.8</v>
      </c>
      <c r="N389" s="217">
        <v>0.8</v>
      </c>
      <c r="O389" s="217">
        <v>0.8</v>
      </c>
      <c r="P389" s="217">
        <v>0.88066666666666671</v>
      </c>
      <c r="Q389" s="437">
        <f t="shared" si="10"/>
        <v>0.86505555555555569</v>
      </c>
      <c r="R389" s="217">
        <v>1.0053333333333334</v>
      </c>
      <c r="S389" s="217">
        <v>0.93800000000000006</v>
      </c>
      <c r="T389" s="217">
        <v>1.022</v>
      </c>
      <c r="U389" s="217">
        <v>1.0153333333333334</v>
      </c>
      <c r="V389" s="217">
        <v>1.0640000000000001</v>
      </c>
      <c r="W389" s="217">
        <v>1.0606666666666666</v>
      </c>
      <c r="X389" s="438">
        <f t="shared" si="11"/>
        <v>1.0175555555555558</v>
      </c>
    </row>
    <row r="390" spans="1:24" ht="17.25" customHeight="1">
      <c r="A390" s="434">
        <v>386</v>
      </c>
      <c r="B390" s="435">
        <v>712000000013</v>
      </c>
      <c r="C390" s="444" t="s">
        <v>401</v>
      </c>
      <c r="D390" s="450">
        <v>133</v>
      </c>
      <c r="E390" s="217">
        <v>0.81428571428571428</v>
      </c>
      <c r="F390" s="217">
        <v>0.83157894736842097</v>
      </c>
      <c r="G390" s="217">
        <v>0.84436090225563909</v>
      </c>
      <c r="H390" s="217">
        <v>0.83609022556390977</v>
      </c>
      <c r="I390" s="217">
        <v>0.8</v>
      </c>
      <c r="J390" s="217">
        <v>0.8</v>
      </c>
      <c r="K390" s="217">
        <v>0.8</v>
      </c>
      <c r="L390" s="217">
        <v>0.8</v>
      </c>
      <c r="M390" s="217">
        <v>0.8</v>
      </c>
      <c r="N390" s="217">
        <v>0.8</v>
      </c>
      <c r="O390" s="217">
        <v>0.8</v>
      </c>
      <c r="P390" s="217">
        <v>0.8</v>
      </c>
      <c r="Q390" s="437">
        <f t="shared" ref="Q390:Q453" si="12">AVERAGE(E390:P390)</f>
        <v>0.81052631578947387</v>
      </c>
      <c r="R390" s="217">
        <v>0.8</v>
      </c>
      <c r="S390" s="217">
        <v>0.8</v>
      </c>
      <c r="T390" s="217">
        <v>0.8</v>
      </c>
      <c r="U390" s="217">
        <v>0.8</v>
      </c>
      <c r="V390" s="217">
        <v>0.8</v>
      </c>
      <c r="W390" s="217">
        <v>0.8</v>
      </c>
      <c r="X390" s="438">
        <f t="shared" ref="X390:X453" si="13">AVERAGE(R390:W390)</f>
        <v>0.79999999999999993</v>
      </c>
    </row>
    <row r="391" spans="1:24" ht="17.25" customHeight="1">
      <c r="A391" s="434">
        <v>387</v>
      </c>
      <c r="B391" s="435">
        <v>311000000039</v>
      </c>
      <c r="C391" s="444" t="s">
        <v>264</v>
      </c>
      <c r="D391" s="450">
        <v>110</v>
      </c>
      <c r="E391" s="217">
        <v>0.44545454545454544</v>
      </c>
      <c r="F391" s="217">
        <v>0.47454545454545455</v>
      </c>
      <c r="G391" s="217">
        <v>0.8</v>
      </c>
      <c r="H391" s="217">
        <v>0.8</v>
      </c>
      <c r="I391" s="217">
        <v>0.8</v>
      </c>
      <c r="J391" s="217">
        <v>0.8</v>
      </c>
      <c r="K391" s="217">
        <v>0.8</v>
      </c>
      <c r="L391" s="217">
        <v>0.8</v>
      </c>
      <c r="M391" s="217">
        <v>0.8</v>
      </c>
      <c r="N391" s="217">
        <v>0.8</v>
      </c>
      <c r="O391" s="217">
        <v>0.8</v>
      </c>
      <c r="P391" s="217">
        <v>0.8</v>
      </c>
      <c r="Q391" s="437">
        <f t="shared" si="12"/>
        <v>0.74333333333333329</v>
      </c>
      <c r="R391" s="217">
        <v>0.8</v>
      </c>
      <c r="S391" s="217">
        <v>0.8</v>
      </c>
      <c r="T391" s="217">
        <v>0.8</v>
      </c>
      <c r="U391" s="217">
        <v>0.8</v>
      </c>
      <c r="V391" s="217">
        <v>0.8</v>
      </c>
      <c r="W391" s="217">
        <v>0.8</v>
      </c>
      <c r="X391" s="438">
        <f t="shared" si="13"/>
        <v>0.79999999999999993</v>
      </c>
    </row>
    <row r="392" spans="1:24" ht="17.25" customHeight="1">
      <c r="A392" s="434">
        <v>388</v>
      </c>
      <c r="B392" s="435">
        <v>343000000043</v>
      </c>
      <c r="C392" s="444" t="s">
        <v>352</v>
      </c>
      <c r="D392" s="450">
        <v>322</v>
      </c>
      <c r="E392" s="217">
        <v>0.49068322981366458</v>
      </c>
      <c r="F392" s="217">
        <v>0.54347826086956519</v>
      </c>
      <c r="G392" s="217">
        <v>0.8</v>
      </c>
      <c r="H392" s="217">
        <v>0.8</v>
      </c>
      <c r="I392" s="217">
        <v>0.8</v>
      </c>
      <c r="J392" s="217">
        <v>0.8</v>
      </c>
      <c r="K392" s="217">
        <v>0.8</v>
      </c>
      <c r="L392" s="217">
        <v>0.8</v>
      </c>
      <c r="M392" s="217">
        <v>0.8</v>
      </c>
      <c r="N392" s="217">
        <v>0.8</v>
      </c>
      <c r="O392" s="217">
        <v>0.8</v>
      </c>
      <c r="P392" s="217">
        <v>0.8</v>
      </c>
      <c r="Q392" s="437">
        <f t="shared" si="12"/>
        <v>0.75284679089026918</v>
      </c>
      <c r="R392" s="217">
        <v>0.8</v>
      </c>
      <c r="S392" s="217">
        <v>0.8</v>
      </c>
      <c r="T392" s="217">
        <v>0.8</v>
      </c>
      <c r="U392" s="217">
        <v>0.8</v>
      </c>
      <c r="V392" s="217">
        <v>0.8</v>
      </c>
      <c r="W392" s="217">
        <v>0.8</v>
      </c>
      <c r="X392" s="438">
        <f t="shared" si="13"/>
        <v>0.79999999999999993</v>
      </c>
    </row>
    <row r="393" spans="1:24" ht="17.25" customHeight="1">
      <c r="A393" s="434">
        <v>389</v>
      </c>
      <c r="B393" s="435">
        <v>341000000062</v>
      </c>
      <c r="C393" s="444" t="s">
        <v>308</v>
      </c>
      <c r="D393" s="450">
        <v>110</v>
      </c>
      <c r="E393" s="217">
        <v>0.8545454545454545</v>
      </c>
      <c r="F393" s="217">
        <v>1.0327272727272727</v>
      </c>
      <c r="G393" s="217">
        <v>1.0618181818181818</v>
      </c>
      <c r="H393" s="217">
        <v>1.0254545454545454</v>
      </c>
      <c r="I393" s="217">
        <v>0.87272727272727268</v>
      </c>
      <c r="J393" s="217">
        <v>1</v>
      </c>
      <c r="K393" s="217">
        <v>0.92363636363636359</v>
      </c>
      <c r="L393" s="217">
        <v>0.8545454545454545</v>
      </c>
      <c r="M393" s="217">
        <v>0.8</v>
      </c>
      <c r="N393" s="217">
        <v>0.8</v>
      </c>
      <c r="O393" s="217">
        <v>0.8</v>
      </c>
      <c r="P393" s="217">
        <v>1</v>
      </c>
      <c r="Q393" s="437">
        <f t="shared" si="12"/>
        <v>0.91878787878787893</v>
      </c>
      <c r="R393" s="217">
        <v>1.0509090909090908</v>
      </c>
      <c r="S393" s="217">
        <v>0.96727272727272728</v>
      </c>
      <c r="T393" s="217">
        <v>1.0145454545454544</v>
      </c>
      <c r="U393" s="217">
        <v>1.010909090909091</v>
      </c>
      <c r="V393" s="217">
        <v>0.94181818181818178</v>
      </c>
      <c r="W393" s="217">
        <v>0.89454545454545464</v>
      </c>
      <c r="X393" s="438">
        <f t="shared" si="13"/>
        <v>0.97999999999999987</v>
      </c>
    </row>
    <row r="394" spans="1:24" ht="17.25" customHeight="1">
      <c r="A394" s="434">
        <v>390</v>
      </c>
      <c r="B394" s="435">
        <v>714000000041</v>
      </c>
      <c r="C394" s="444" t="s">
        <v>803</v>
      </c>
      <c r="D394" s="450">
        <v>333</v>
      </c>
      <c r="E394" s="217">
        <v>0.67567567567567566</v>
      </c>
      <c r="F394" s="217">
        <v>0.59459459459459463</v>
      </c>
      <c r="G394" s="217">
        <v>0.84084084084084088</v>
      </c>
      <c r="H394" s="217">
        <v>0.79999999999999993</v>
      </c>
      <c r="I394" s="217">
        <v>0.79999999999999993</v>
      </c>
      <c r="J394" s="217">
        <v>0.79999999999999993</v>
      </c>
      <c r="K394" s="217">
        <v>0.79999999999999993</v>
      </c>
      <c r="L394" s="217">
        <v>0.81081081081081086</v>
      </c>
      <c r="M394" s="217">
        <v>0.79999999999999993</v>
      </c>
      <c r="N394" s="217">
        <v>0.79999999999999993</v>
      </c>
      <c r="O394" s="217">
        <v>0.79999999999999993</v>
      </c>
      <c r="P394" s="217">
        <v>0.79999999999999993</v>
      </c>
      <c r="Q394" s="437">
        <f t="shared" si="12"/>
        <v>0.7768268268268268</v>
      </c>
      <c r="R394" s="217">
        <v>0.79999999999999993</v>
      </c>
      <c r="S394" s="217">
        <v>0.79999999999999993</v>
      </c>
      <c r="T394" s="217">
        <v>0.79999999999999993</v>
      </c>
      <c r="U394" s="217">
        <v>0.79999999999999993</v>
      </c>
      <c r="V394" s="217">
        <v>0.79999999999999993</v>
      </c>
      <c r="W394" s="217">
        <v>0.79999999999999993</v>
      </c>
      <c r="X394" s="438">
        <f t="shared" si="13"/>
        <v>0.79999999999999993</v>
      </c>
    </row>
    <row r="395" spans="1:24" ht="17.25" customHeight="1">
      <c r="A395" s="434">
        <v>391</v>
      </c>
      <c r="B395" s="435">
        <v>211000000035</v>
      </c>
      <c r="C395" s="444" t="s">
        <v>763</v>
      </c>
      <c r="D395" s="450">
        <v>144</v>
      </c>
      <c r="E395" s="217">
        <v>1.3888888888888888E-2</v>
      </c>
      <c r="F395" s="217">
        <v>5.0000000000000001E-3</v>
      </c>
      <c r="G395" s="217">
        <v>0.8</v>
      </c>
      <c r="H395" s="217">
        <v>0.8</v>
      </c>
      <c r="I395" s="217">
        <v>0.8</v>
      </c>
      <c r="J395" s="217">
        <v>0.8</v>
      </c>
      <c r="K395" s="217">
        <v>0.8</v>
      </c>
      <c r="L395" s="217">
        <v>0.8</v>
      </c>
      <c r="M395" s="217">
        <v>0.8</v>
      </c>
      <c r="N395" s="217">
        <v>0.8</v>
      </c>
      <c r="O395" s="217">
        <v>0.8</v>
      </c>
      <c r="P395" s="217">
        <v>1</v>
      </c>
      <c r="Q395" s="437">
        <f t="shared" si="12"/>
        <v>0.6849074074074073</v>
      </c>
      <c r="R395" s="217">
        <v>1</v>
      </c>
      <c r="S395" s="217">
        <v>1</v>
      </c>
      <c r="T395" s="217">
        <v>1</v>
      </c>
      <c r="U395" s="217">
        <v>1</v>
      </c>
      <c r="V395" s="217">
        <v>1</v>
      </c>
      <c r="W395" s="217">
        <v>1</v>
      </c>
      <c r="X395" s="438">
        <f t="shared" si="13"/>
        <v>1</v>
      </c>
    </row>
    <row r="396" spans="1:24" ht="17.25" customHeight="1">
      <c r="A396" s="434">
        <v>392</v>
      </c>
      <c r="B396" s="435">
        <v>343000000066</v>
      </c>
      <c r="C396" s="444" t="s">
        <v>695</v>
      </c>
      <c r="D396" s="450">
        <v>184</v>
      </c>
      <c r="E396" s="217">
        <v>0.77173913043478259</v>
      </c>
      <c r="F396" s="217">
        <v>0.76086956521739135</v>
      </c>
      <c r="G396" s="217">
        <v>0.79999999999999993</v>
      </c>
      <c r="H396" s="217">
        <v>0.79999999999999993</v>
      </c>
      <c r="I396" s="217">
        <v>0.80434782608695654</v>
      </c>
      <c r="J396" s="217">
        <v>0.79999999999999993</v>
      </c>
      <c r="K396" s="217">
        <v>0.79999999999999993</v>
      </c>
      <c r="L396" s="217">
        <v>0.79999999999999993</v>
      </c>
      <c r="M396" s="217">
        <v>0.79999999999999993</v>
      </c>
      <c r="N396" s="217">
        <v>0.79999999999999993</v>
      </c>
      <c r="O396" s="217">
        <v>0.79999999999999993</v>
      </c>
      <c r="P396" s="217">
        <v>0.79999999999999993</v>
      </c>
      <c r="Q396" s="437">
        <f t="shared" si="12"/>
        <v>0.79474637681159421</v>
      </c>
      <c r="R396" s="217">
        <v>0.79999999999999993</v>
      </c>
      <c r="S396" s="217">
        <v>0.79999999999999993</v>
      </c>
      <c r="T396" s="217">
        <v>0.79999999999999993</v>
      </c>
      <c r="U396" s="217">
        <v>0.79999999999999993</v>
      </c>
      <c r="V396" s="217">
        <v>0.79999999999999993</v>
      </c>
      <c r="W396" s="217">
        <v>0.80260869565217396</v>
      </c>
      <c r="X396" s="438">
        <f t="shared" si="13"/>
        <v>0.80043478260869561</v>
      </c>
    </row>
    <row r="397" spans="1:24" ht="17.25" customHeight="1">
      <c r="A397" s="434">
        <v>393</v>
      </c>
      <c r="B397" s="435">
        <v>311000000006</v>
      </c>
      <c r="C397" s="444" t="s">
        <v>723</v>
      </c>
      <c r="D397" s="450">
        <v>400</v>
      </c>
      <c r="E397" s="217">
        <v>0.03</v>
      </c>
      <c r="F397" s="217">
        <v>0.03</v>
      </c>
      <c r="G397" s="217">
        <v>0.8</v>
      </c>
      <c r="H397" s="217">
        <v>0.8</v>
      </c>
      <c r="I397" s="217">
        <v>0.8</v>
      </c>
      <c r="J397" s="217">
        <v>0.8</v>
      </c>
      <c r="K397" s="217">
        <v>0.8</v>
      </c>
      <c r="L397" s="217">
        <v>0.8</v>
      </c>
      <c r="M397" s="217">
        <v>0.8</v>
      </c>
      <c r="N397" s="217">
        <v>0.8</v>
      </c>
      <c r="O397" s="217">
        <v>0.8</v>
      </c>
      <c r="P397" s="217">
        <v>0.8</v>
      </c>
      <c r="Q397" s="437">
        <f t="shared" si="12"/>
        <v>0.67166666666666652</v>
      </c>
      <c r="R397" s="217">
        <v>0.8</v>
      </c>
      <c r="S397" s="217">
        <v>0.8</v>
      </c>
      <c r="T397" s="217">
        <v>0.8</v>
      </c>
      <c r="U397" s="217">
        <v>0.8</v>
      </c>
      <c r="V397" s="217">
        <v>0.85034999999999994</v>
      </c>
      <c r="W397" s="217">
        <v>0.8</v>
      </c>
      <c r="X397" s="438">
        <f t="shared" si="13"/>
        <v>0.80839166666666662</v>
      </c>
    </row>
    <row r="398" spans="1:24" ht="17.25" customHeight="1">
      <c r="A398" s="434">
        <v>394</v>
      </c>
      <c r="B398" s="435">
        <v>711000000060</v>
      </c>
      <c r="C398" s="444" t="s">
        <v>398</v>
      </c>
      <c r="D398" s="450">
        <v>200</v>
      </c>
      <c r="E398" s="217">
        <v>0.11</v>
      </c>
      <c r="F398" s="217">
        <v>0.11</v>
      </c>
      <c r="G398" s="217">
        <v>0.8</v>
      </c>
      <c r="H398" s="217">
        <v>0.8</v>
      </c>
      <c r="I398" s="217">
        <v>0.8</v>
      </c>
      <c r="J398" s="217">
        <v>0.8</v>
      </c>
      <c r="K398" s="217">
        <v>0.8</v>
      </c>
      <c r="L398" s="217">
        <v>0.8</v>
      </c>
      <c r="M398" s="217">
        <v>0.8</v>
      </c>
      <c r="N398" s="217">
        <v>0.8</v>
      </c>
      <c r="O398" s="217">
        <v>0.8</v>
      </c>
      <c r="P398" s="217">
        <v>0.8</v>
      </c>
      <c r="Q398" s="437">
        <f t="shared" si="12"/>
        <v>0.68499999999999994</v>
      </c>
      <c r="R398" s="217">
        <v>0.8</v>
      </c>
      <c r="S398" s="217">
        <v>0.8</v>
      </c>
      <c r="T398" s="217">
        <v>0.8</v>
      </c>
      <c r="U398" s="217">
        <v>0.8</v>
      </c>
      <c r="V398" s="217">
        <v>0.8</v>
      </c>
      <c r="W398" s="217">
        <v>0.8</v>
      </c>
      <c r="X398" s="438">
        <f t="shared" si="13"/>
        <v>0.79999999999999993</v>
      </c>
    </row>
    <row r="399" spans="1:24" ht="17.25" customHeight="1">
      <c r="A399" s="434">
        <v>395</v>
      </c>
      <c r="B399" s="435">
        <v>343000000028</v>
      </c>
      <c r="C399" s="444" t="s">
        <v>343</v>
      </c>
      <c r="D399" s="450">
        <v>149</v>
      </c>
      <c r="E399" s="217">
        <v>9.3959731543624164E-2</v>
      </c>
      <c r="F399" s="217">
        <v>3.4899328859060406E-2</v>
      </c>
      <c r="G399" s="217">
        <v>0.8</v>
      </c>
      <c r="H399" s="217">
        <v>0.8</v>
      </c>
      <c r="I399" s="217">
        <v>0.8</v>
      </c>
      <c r="J399" s="217">
        <v>0.8</v>
      </c>
      <c r="K399" s="217">
        <v>0.8</v>
      </c>
      <c r="L399" s="217">
        <v>0.8</v>
      </c>
      <c r="M399" s="217">
        <v>0.8</v>
      </c>
      <c r="N399" s="217">
        <v>0.8</v>
      </c>
      <c r="O399" s="217">
        <v>0.8</v>
      </c>
      <c r="P399" s="217">
        <v>0.8</v>
      </c>
      <c r="Q399" s="437">
        <f t="shared" si="12"/>
        <v>0.67740492170022371</v>
      </c>
      <c r="R399" s="217">
        <v>0.8</v>
      </c>
      <c r="S399" s="217">
        <v>0.8</v>
      </c>
      <c r="T399" s="217">
        <v>0.8</v>
      </c>
      <c r="U399" s="217">
        <v>0.8</v>
      </c>
      <c r="V399" s="217">
        <v>0.8</v>
      </c>
      <c r="W399" s="217">
        <v>0.8</v>
      </c>
      <c r="X399" s="438">
        <f t="shared" si="13"/>
        <v>0.79999999999999993</v>
      </c>
    </row>
    <row r="400" spans="1:24" ht="17.25" customHeight="1">
      <c r="A400" s="434">
        <v>396</v>
      </c>
      <c r="B400" s="435">
        <v>343000000026</v>
      </c>
      <c r="C400" s="444" t="s">
        <v>341</v>
      </c>
      <c r="D400" s="450">
        <v>350</v>
      </c>
      <c r="E400" s="217">
        <v>0.19885714285714284</v>
      </c>
      <c r="F400" s="217">
        <v>0.22885714285714284</v>
      </c>
      <c r="G400" s="217">
        <v>0.8</v>
      </c>
      <c r="H400" s="217">
        <v>0.8</v>
      </c>
      <c r="I400" s="217">
        <v>0.8</v>
      </c>
      <c r="J400" s="217">
        <v>0.8</v>
      </c>
      <c r="K400" s="217">
        <v>0.8</v>
      </c>
      <c r="L400" s="217">
        <v>0.8</v>
      </c>
      <c r="M400" s="217">
        <v>0.8</v>
      </c>
      <c r="N400" s="217">
        <v>0.8</v>
      </c>
      <c r="O400" s="217">
        <v>0.8</v>
      </c>
      <c r="P400" s="217">
        <v>0.8</v>
      </c>
      <c r="Q400" s="437">
        <f t="shared" si="12"/>
        <v>0.70230952380952372</v>
      </c>
      <c r="R400" s="217">
        <v>0.8</v>
      </c>
      <c r="S400" s="217">
        <v>0.8</v>
      </c>
      <c r="T400" s="217">
        <v>0.8</v>
      </c>
      <c r="U400" s="217">
        <v>0.8</v>
      </c>
      <c r="V400" s="217">
        <v>0.8</v>
      </c>
      <c r="W400" s="217">
        <v>0.8</v>
      </c>
      <c r="X400" s="438">
        <f t="shared" si="13"/>
        <v>0.79999999999999993</v>
      </c>
    </row>
    <row r="401" spans="1:24" ht="17.25" customHeight="1">
      <c r="A401" s="434">
        <v>397</v>
      </c>
      <c r="B401" s="435">
        <v>343000000024</v>
      </c>
      <c r="C401" s="444" t="s">
        <v>339</v>
      </c>
      <c r="D401" s="450">
        <v>214</v>
      </c>
      <c r="E401" s="217">
        <v>0.82242990654205606</v>
      </c>
      <c r="F401" s="217">
        <v>0.82242990654205606</v>
      </c>
      <c r="G401" s="217">
        <v>0.79999999999999993</v>
      </c>
      <c r="H401" s="217">
        <v>0.84112149532710279</v>
      </c>
      <c r="I401" s="217">
        <v>0.82242990654205606</v>
      </c>
      <c r="J401" s="217">
        <v>0.79999999999999993</v>
      </c>
      <c r="K401" s="217">
        <v>0.84112149532710279</v>
      </c>
      <c r="L401" s="217">
        <v>0.85981308411214952</v>
      </c>
      <c r="M401" s="217">
        <v>0.9719626168224299</v>
      </c>
      <c r="N401" s="217">
        <v>0.79999999999999993</v>
      </c>
      <c r="O401" s="217">
        <v>0.80373831775700932</v>
      </c>
      <c r="P401" s="217">
        <v>1</v>
      </c>
      <c r="Q401" s="437">
        <f t="shared" si="12"/>
        <v>0.84875389408099677</v>
      </c>
      <c r="R401" s="217">
        <v>1</v>
      </c>
      <c r="S401" s="217">
        <v>1</v>
      </c>
      <c r="T401" s="217">
        <v>1</v>
      </c>
      <c r="U401" s="217">
        <v>1</v>
      </c>
      <c r="V401" s="217">
        <v>1</v>
      </c>
      <c r="W401" s="217">
        <v>1</v>
      </c>
      <c r="X401" s="438">
        <f t="shared" si="13"/>
        <v>1</v>
      </c>
    </row>
    <row r="402" spans="1:24" ht="17.25" customHeight="1">
      <c r="A402" s="434">
        <v>398</v>
      </c>
      <c r="B402" s="435">
        <v>351000000017</v>
      </c>
      <c r="C402" s="444" t="s">
        <v>410</v>
      </c>
      <c r="D402" s="450">
        <v>125</v>
      </c>
      <c r="E402" s="217">
        <v>0.89999280005759963</v>
      </c>
      <c r="F402" s="217">
        <v>0.89999280005759963</v>
      </c>
      <c r="G402" s="217">
        <v>0.89999280005759963</v>
      </c>
      <c r="H402" s="217">
        <v>0.89999280005759963</v>
      </c>
      <c r="I402" s="217">
        <v>0.89999280005759963</v>
      </c>
      <c r="J402" s="217">
        <v>0.89999280005759963</v>
      </c>
      <c r="K402" s="217">
        <v>0.89999280005759963</v>
      </c>
      <c r="L402" s="217">
        <v>0.89999280005759963</v>
      </c>
      <c r="M402" s="217">
        <v>1</v>
      </c>
      <c r="N402" s="217">
        <v>1</v>
      </c>
      <c r="O402" s="217">
        <v>1</v>
      </c>
      <c r="P402" s="217">
        <v>0.8</v>
      </c>
      <c r="Q402" s="437">
        <f t="shared" si="12"/>
        <v>0.91666186670506666</v>
      </c>
      <c r="R402" s="217">
        <v>0.8</v>
      </c>
      <c r="S402" s="217">
        <v>0.8</v>
      </c>
      <c r="T402" s="217">
        <v>0.8</v>
      </c>
      <c r="U402" s="217">
        <v>0.8</v>
      </c>
      <c r="V402" s="217">
        <v>0.8</v>
      </c>
      <c r="W402" s="217">
        <v>0.8</v>
      </c>
      <c r="X402" s="438">
        <f t="shared" si="13"/>
        <v>0.79999999999999993</v>
      </c>
    </row>
    <row r="403" spans="1:24" ht="17.25" customHeight="1">
      <c r="A403" s="434">
        <v>399</v>
      </c>
      <c r="B403" s="435">
        <v>341000000050</v>
      </c>
      <c r="C403" s="444" t="s">
        <v>303</v>
      </c>
      <c r="D403" s="450">
        <v>133.33000000000001</v>
      </c>
      <c r="E403" s="217">
        <v>0.15675391884797119</v>
      </c>
      <c r="F403" s="217">
        <v>0.38175954398859968</v>
      </c>
      <c r="G403" s="217">
        <v>0.79996999924998113</v>
      </c>
      <c r="H403" s="217">
        <v>0.79996999924998113</v>
      </c>
      <c r="I403" s="217">
        <v>0.79996999924998113</v>
      </c>
      <c r="J403" s="217">
        <v>0.79996999924998113</v>
      </c>
      <c r="K403" s="217">
        <v>0.79996999924998113</v>
      </c>
      <c r="L403" s="217">
        <v>0.79996999924998113</v>
      </c>
      <c r="M403" s="217">
        <v>0.79996999924998113</v>
      </c>
      <c r="N403" s="217">
        <v>0.79996999924998113</v>
      </c>
      <c r="O403" s="217">
        <v>0.79996999924998113</v>
      </c>
      <c r="P403" s="217">
        <v>0.79999999999999993</v>
      </c>
      <c r="Q403" s="437">
        <f t="shared" si="12"/>
        <v>0.71152028800720013</v>
      </c>
      <c r="R403" s="217">
        <v>0.79999999999999993</v>
      </c>
      <c r="S403" s="217">
        <v>0.79999999999999993</v>
      </c>
      <c r="T403" s="217">
        <v>0.79999999999999993</v>
      </c>
      <c r="U403" s="217">
        <v>0.79999999999999993</v>
      </c>
      <c r="V403" s="217">
        <v>0.79999999999999993</v>
      </c>
      <c r="W403" s="217">
        <v>0.79999999999999993</v>
      </c>
      <c r="X403" s="438">
        <f t="shared" si="13"/>
        <v>0.79999999999999993</v>
      </c>
    </row>
    <row r="404" spans="1:24" ht="17.25" customHeight="1">
      <c r="A404" s="434">
        <v>400</v>
      </c>
      <c r="B404" s="435">
        <v>711000000078</v>
      </c>
      <c r="C404" s="444" t="s">
        <v>848</v>
      </c>
      <c r="D404" s="450">
        <v>222</v>
      </c>
      <c r="E404" s="217">
        <v>0</v>
      </c>
      <c r="F404" s="217">
        <v>0</v>
      </c>
      <c r="G404" s="217">
        <v>0</v>
      </c>
      <c r="H404" s="217">
        <v>0</v>
      </c>
      <c r="I404" s="217">
        <v>0</v>
      </c>
      <c r="J404" s="217">
        <v>0</v>
      </c>
      <c r="K404" s="217">
        <v>0.79999999999999993</v>
      </c>
      <c r="L404" s="217">
        <v>0.79999999999999993</v>
      </c>
      <c r="M404" s="217">
        <v>0.79999999999999993</v>
      </c>
      <c r="N404" s="217">
        <v>0.79999999999999993</v>
      </c>
      <c r="O404" s="217">
        <v>0.79999999999999993</v>
      </c>
      <c r="P404" s="217">
        <v>0.79999999999999993</v>
      </c>
      <c r="Q404" s="437">
        <f t="shared" si="12"/>
        <v>0.39999999999999997</v>
      </c>
      <c r="R404" s="217">
        <v>0.79999999999999993</v>
      </c>
      <c r="S404" s="217">
        <v>0.79999999999999993</v>
      </c>
      <c r="T404" s="217">
        <v>0.79999999999999993</v>
      </c>
      <c r="U404" s="217">
        <v>0.79999999999999993</v>
      </c>
      <c r="V404" s="217">
        <v>0.79999999999999993</v>
      </c>
      <c r="W404" s="217">
        <v>0.79999999999999993</v>
      </c>
      <c r="X404" s="438">
        <f t="shared" si="13"/>
        <v>0.79999999999999993</v>
      </c>
    </row>
    <row r="405" spans="1:24" ht="17.25" customHeight="1">
      <c r="A405" s="434">
        <v>401</v>
      </c>
      <c r="B405" s="435">
        <v>215000000010</v>
      </c>
      <c r="C405" s="444" t="s">
        <v>715</v>
      </c>
      <c r="D405" s="450">
        <v>495</v>
      </c>
      <c r="E405" s="217">
        <v>0.75757575757575757</v>
      </c>
      <c r="F405" s="217">
        <v>5.0505050505050504E-2</v>
      </c>
      <c r="G405" s="217">
        <v>0.8</v>
      </c>
      <c r="H405" s="217">
        <v>0.8</v>
      </c>
      <c r="I405" s="217">
        <v>0.8</v>
      </c>
      <c r="J405" s="217">
        <v>0.8</v>
      </c>
      <c r="K405" s="217">
        <v>0.8</v>
      </c>
      <c r="L405" s="217">
        <v>0.81212121212121213</v>
      </c>
      <c r="M405" s="217">
        <v>0.8</v>
      </c>
      <c r="N405" s="217">
        <v>0.8</v>
      </c>
      <c r="O405" s="217">
        <v>0.95717171717171723</v>
      </c>
      <c r="P405" s="217">
        <v>0.8</v>
      </c>
      <c r="Q405" s="437">
        <f t="shared" si="12"/>
        <v>0.74811447811447807</v>
      </c>
      <c r="R405" s="217">
        <v>0.8</v>
      </c>
      <c r="S405" s="217">
        <v>0.8</v>
      </c>
      <c r="T405" s="217">
        <v>0.8</v>
      </c>
      <c r="U405" s="217">
        <v>0.8</v>
      </c>
      <c r="V405" s="217">
        <v>0.8</v>
      </c>
      <c r="W405" s="217">
        <v>0.8</v>
      </c>
      <c r="X405" s="438">
        <f t="shared" si="13"/>
        <v>0.79999999999999993</v>
      </c>
    </row>
    <row r="406" spans="1:24" ht="17.25" customHeight="1">
      <c r="A406" s="434">
        <v>402</v>
      </c>
      <c r="B406" s="435">
        <v>313000000003</v>
      </c>
      <c r="C406" s="444" t="s">
        <v>280</v>
      </c>
      <c r="D406" s="450">
        <v>547.78</v>
      </c>
      <c r="E406" s="217">
        <v>1</v>
      </c>
      <c r="F406" s="217">
        <v>1</v>
      </c>
      <c r="G406" s="217">
        <v>1</v>
      </c>
      <c r="H406" s="217">
        <v>1</v>
      </c>
      <c r="I406" s="217">
        <v>1</v>
      </c>
      <c r="J406" s="217">
        <v>1</v>
      </c>
      <c r="K406" s="217">
        <v>1</v>
      </c>
      <c r="L406" s="217">
        <v>1</v>
      </c>
      <c r="M406" s="217">
        <v>1</v>
      </c>
      <c r="N406" s="217">
        <v>1</v>
      </c>
      <c r="O406" s="217">
        <v>1</v>
      </c>
      <c r="P406" s="217">
        <v>0.8</v>
      </c>
      <c r="Q406" s="437">
        <f t="shared" si="12"/>
        <v>0.98333333333333339</v>
      </c>
      <c r="R406" s="217">
        <v>0.80324217751652127</v>
      </c>
      <c r="S406" s="217">
        <v>0.8</v>
      </c>
      <c r="T406" s="217">
        <v>0.8</v>
      </c>
      <c r="U406" s="217">
        <v>0.8</v>
      </c>
      <c r="V406" s="217">
        <v>0.8</v>
      </c>
      <c r="W406" s="217">
        <v>0.8</v>
      </c>
      <c r="X406" s="438">
        <f t="shared" si="13"/>
        <v>0.8005403629194201</v>
      </c>
    </row>
    <row r="407" spans="1:24" ht="17.25" customHeight="1">
      <c r="A407" s="434">
        <v>403</v>
      </c>
      <c r="B407" s="435">
        <v>342000000044</v>
      </c>
      <c r="C407" s="444" t="s">
        <v>737</v>
      </c>
      <c r="D407" s="450">
        <v>124</v>
      </c>
      <c r="E407" s="217">
        <v>0.82580645161290323</v>
      </c>
      <c r="F407" s="217">
        <v>0.54838709677419351</v>
      </c>
      <c r="G407" s="217">
        <v>0.8</v>
      </c>
      <c r="H407" s="217">
        <v>0.8</v>
      </c>
      <c r="I407" s="217">
        <v>0.8</v>
      </c>
      <c r="J407" s="217">
        <v>0.8</v>
      </c>
      <c r="K407" s="217">
        <v>0.8</v>
      </c>
      <c r="L407" s="217">
        <v>0.8</v>
      </c>
      <c r="M407" s="217">
        <v>0.8</v>
      </c>
      <c r="N407" s="217">
        <v>0.8</v>
      </c>
      <c r="O407" s="217">
        <v>0.8</v>
      </c>
      <c r="P407" s="217">
        <v>0.8</v>
      </c>
      <c r="Q407" s="437">
        <f t="shared" si="12"/>
        <v>0.78118279569892468</v>
      </c>
      <c r="R407" s="217">
        <v>0.8</v>
      </c>
      <c r="S407" s="217">
        <v>0.8</v>
      </c>
      <c r="T407" s="217">
        <v>0.8</v>
      </c>
      <c r="U407" s="217">
        <v>0.8</v>
      </c>
      <c r="V407" s="217">
        <v>0.8</v>
      </c>
      <c r="W407" s="217">
        <v>0.8</v>
      </c>
      <c r="X407" s="438">
        <f t="shared" si="13"/>
        <v>0.79999999999999993</v>
      </c>
    </row>
    <row r="408" spans="1:24" ht="17.25" customHeight="1">
      <c r="A408" s="434">
        <v>404</v>
      </c>
      <c r="B408" s="435">
        <v>341000000110</v>
      </c>
      <c r="C408" s="444" t="s">
        <v>961</v>
      </c>
      <c r="D408" s="450">
        <v>158</v>
      </c>
      <c r="E408" s="217">
        <v>0</v>
      </c>
      <c r="F408" s="217">
        <v>0</v>
      </c>
      <c r="G408" s="217">
        <v>0</v>
      </c>
      <c r="H408" s="217">
        <v>0</v>
      </c>
      <c r="I408" s="217">
        <v>0</v>
      </c>
      <c r="J408" s="217">
        <v>0</v>
      </c>
      <c r="K408" s="217">
        <v>0</v>
      </c>
      <c r="L408" s="217">
        <v>0</v>
      </c>
      <c r="M408" s="217">
        <v>0</v>
      </c>
      <c r="N408" s="217">
        <v>0</v>
      </c>
      <c r="O408" s="217">
        <v>0</v>
      </c>
      <c r="P408" s="217">
        <v>0</v>
      </c>
      <c r="Q408" s="437">
        <f t="shared" si="12"/>
        <v>0</v>
      </c>
      <c r="R408" s="217">
        <v>0</v>
      </c>
      <c r="S408" s="217">
        <v>0</v>
      </c>
      <c r="T408" s="217">
        <v>0</v>
      </c>
      <c r="U408" s="217">
        <v>0.8</v>
      </c>
      <c r="V408" s="217">
        <v>0.8</v>
      </c>
      <c r="W408" s="217">
        <v>0.8</v>
      </c>
      <c r="X408" s="438">
        <f t="shared" si="13"/>
        <v>0.40000000000000008</v>
      </c>
    </row>
    <row r="409" spans="1:24" ht="17.25" customHeight="1">
      <c r="A409" s="434">
        <v>405</v>
      </c>
      <c r="B409" s="435">
        <v>711000000073</v>
      </c>
      <c r="C409" s="444" t="s">
        <v>843</v>
      </c>
      <c r="D409" s="450">
        <v>122</v>
      </c>
      <c r="E409" s="217">
        <v>0.91803278688524592</v>
      </c>
      <c r="F409" s="217">
        <v>0.83606557377049184</v>
      </c>
      <c r="G409" s="217">
        <v>0.83606557377049184</v>
      </c>
      <c r="H409" s="217">
        <v>0.88524590163934425</v>
      </c>
      <c r="I409" s="217">
        <v>0.79999999999999993</v>
      </c>
      <c r="J409" s="217">
        <v>0.79999999999999993</v>
      </c>
      <c r="K409" s="217">
        <v>0.79999999999999993</v>
      </c>
      <c r="L409" s="217">
        <v>0.79999999999999993</v>
      </c>
      <c r="M409" s="217">
        <v>0.91803278688524592</v>
      </c>
      <c r="N409" s="217">
        <v>0.98360655737704916</v>
      </c>
      <c r="O409" s="217">
        <v>0.95081967213114749</v>
      </c>
      <c r="P409" s="217">
        <v>0.91278688524590168</v>
      </c>
      <c r="Q409" s="437">
        <f t="shared" si="12"/>
        <v>0.87005464480874328</v>
      </c>
      <c r="R409" s="217">
        <v>0.87737704918032788</v>
      </c>
      <c r="S409" s="217">
        <v>0.89573770491803284</v>
      </c>
      <c r="T409" s="217">
        <v>0.9154098360655738</v>
      </c>
      <c r="U409" s="217">
        <v>0.89311475409836061</v>
      </c>
      <c r="V409" s="217">
        <v>0.92590163934426228</v>
      </c>
      <c r="W409" s="217">
        <v>0.94754098360655736</v>
      </c>
      <c r="X409" s="438">
        <f t="shared" si="13"/>
        <v>0.9091803278688525</v>
      </c>
    </row>
    <row r="410" spans="1:24" ht="17.25" customHeight="1">
      <c r="A410" s="434">
        <v>406</v>
      </c>
      <c r="B410" s="435">
        <v>291000000010</v>
      </c>
      <c r="C410" s="444" t="s">
        <v>229</v>
      </c>
      <c r="D410" s="450">
        <v>121.63</v>
      </c>
      <c r="E410" s="217">
        <v>0.79092329195099897</v>
      </c>
      <c r="F410" s="217">
        <v>0.82874290882183677</v>
      </c>
      <c r="G410" s="217">
        <v>0.79996711337663406</v>
      </c>
      <c r="H410" s="217">
        <v>0.79996711337663406</v>
      </c>
      <c r="I410" s="217">
        <v>0.79996711337663406</v>
      </c>
      <c r="J410" s="217">
        <v>0.79996711337663406</v>
      </c>
      <c r="K410" s="217">
        <v>0.79996711337663406</v>
      </c>
      <c r="L410" s="217">
        <v>0.79996711337663406</v>
      </c>
      <c r="M410" s="217">
        <v>0.79996711337663406</v>
      </c>
      <c r="N410" s="217">
        <v>0.79996711337663406</v>
      </c>
      <c r="O410" s="217">
        <v>0.79996711337663406</v>
      </c>
      <c r="P410" s="217">
        <v>0.8</v>
      </c>
      <c r="Q410" s="437">
        <f t="shared" si="12"/>
        <v>0.80161418509687865</v>
      </c>
      <c r="R410" s="217">
        <v>0.8</v>
      </c>
      <c r="S410" s="217">
        <v>0.8</v>
      </c>
      <c r="T410" s="217">
        <v>0.8</v>
      </c>
      <c r="U410" s="217">
        <v>0.8</v>
      </c>
      <c r="V410" s="217">
        <v>0.8</v>
      </c>
      <c r="W410" s="217">
        <v>0.81542382635862876</v>
      </c>
      <c r="X410" s="438">
        <f t="shared" si="13"/>
        <v>0.80257063772643811</v>
      </c>
    </row>
    <row r="411" spans="1:24" ht="17.25" customHeight="1">
      <c r="A411" s="434">
        <v>407</v>
      </c>
      <c r="B411" s="435">
        <v>311000000044</v>
      </c>
      <c r="C411" s="444" t="s">
        <v>724</v>
      </c>
      <c r="D411" s="450">
        <v>300</v>
      </c>
      <c r="E411" s="217">
        <v>1</v>
      </c>
      <c r="F411" s="217">
        <v>0.92</v>
      </c>
      <c r="G411" s="217">
        <v>0.81333333333333335</v>
      </c>
      <c r="H411" s="217">
        <v>0.8</v>
      </c>
      <c r="I411" s="217">
        <v>0.8</v>
      </c>
      <c r="J411" s="217">
        <v>0.8</v>
      </c>
      <c r="K411" s="217">
        <v>0.8</v>
      </c>
      <c r="L411" s="217">
        <v>0.8</v>
      </c>
      <c r="M411" s="217">
        <v>0.93333333333333335</v>
      </c>
      <c r="N411" s="217">
        <v>0.96</v>
      </c>
      <c r="O411" s="217">
        <v>0.94666666666666666</v>
      </c>
      <c r="P411" s="217">
        <v>0.88693333333333324</v>
      </c>
      <c r="Q411" s="437">
        <f t="shared" si="12"/>
        <v>0.87168888888888885</v>
      </c>
      <c r="R411" s="217">
        <v>0.83413333333333339</v>
      </c>
      <c r="S411" s="217">
        <v>0.8</v>
      </c>
      <c r="T411" s="217">
        <v>0.8</v>
      </c>
      <c r="U411" s="217">
        <v>0.8</v>
      </c>
      <c r="V411" s="217">
        <v>0.8</v>
      </c>
      <c r="W411" s="217">
        <v>0.8</v>
      </c>
      <c r="X411" s="438">
        <f t="shared" si="13"/>
        <v>0.80568888888888879</v>
      </c>
    </row>
    <row r="412" spans="1:24" ht="17.25" customHeight="1">
      <c r="A412" s="434">
        <v>408</v>
      </c>
      <c r="B412" s="435">
        <v>343000000010</v>
      </c>
      <c r="C412" s="444" t="s">
        <v>334</v>
      </c>
      <c r="D412" s="450">
        <v>600</v>
      </c>
      <c r="E412" s="217">
        <v>0.123</v>
      </c>
      <c r="F412" s="217">
        <v>0.09</v>
      </c>
      <c r="G412" s="217">
        <v>0.8</v>
      </c>
      <c r="H412" s="217">
        <v>0.8</v>
      </c>
      <c r="I412" s="217">
        <v>0.8</v>
      </c>
      <c r="J412" s="217">
        <v>0.8</v>
      </c>
      <c r="K412" s="217">
        <v>0.8</v>
      </c>
      <c r="L412" s="217">
        <v>0.8</v>
      </c>
      <c r="M412" s="217">
        <v>0.8</v>
      </c>
      <c r="N412" s="217">
        <v>0.8</v>
      </c>
      <c r="O412" s="217">
        <v>0.8</v>
      </c>
      <c r="P412" s="217">
        <v>0.8</v>
      </c>
      <c r="Q412" s="437">
        <f t="shared" si="12"/>
        <v>0.68441666666666656</v>
      </c>
      <c r="R412" s="217">
        <v>0.8</v>
      </c>
      <c r="S412" s="217">
        <v>0.8</v>
      </c>
      <c r="T412" s="217">
        <v>0.8</v>
      </c>
      <c r="U412" s="217">
        <v>0.8</v>
      </c>
      <c r="V412" s="217">
        <v>0.8</v>
      </c>
      <c r="W412" s="217">
        <v>0.8</v>
      </c>
      <c r="X412" s="438">
        <f t="shared" si="13"/>
        <v>0.79999999999999993</v>
      </c>
    </row>
    <row r="413" spans="1:24" ht="17.25" customHeight="1">
      <c r="A413" s="434">
        <v>409</v>
      </c>
      <c r="B413" s="435">
        <v>312000000007</v>
      </c>
      <c r="C413" s="444" t="s">
        <v>274</v>
      </c>
      <c r="D413" s="450">
        <v>114</v>
      </c>
      <c r="E413" s="217">
        <v>0.10526315789473684</v>
      </c>
      <c r="F413" s="217">
        <v>1.0789473684210527</v>
      </c>
      <c r="G413" s="217">
        <v>0.8</v>
      </c>
      <c r="H413" s="217">
        <v>1.0789473684210527</v>
      </c>
      <c r="I413" s="217">
        <v>1.5</v>
      </c>
      <c r="J413" s="217">
        <v>1.736842105263158</v>
      </c>
      <c r="K413" s="217">
        <v>1.763157894736842</v>
      </c>
      <c r="L413" s="217">
        <v>1.4473684210526316</v>
      </c>
      <c r="M413" s="217">
        <v>1.6578947368421053</v>
      </c>
      <c r="N413" s="217">
        <v>1.368421052631579</v>
      </c>
      <c r="O413" s="217">
        <v>1.5789473684210527</v>
      </c>
      <c r="P413" s="217">
        <v>1.4973684210526315</v>
      </c>
      <c r="Q413" s="437">
        <f t="shared" si="12"/>
        <v>1.3010964912280703</v>
      </c>
      <c r="R413" s="217">
        <v>1.3447368421052632</v>
      </c>
      <c r="S413" s="217">
        <v>1.1368421052631579</v>
      </c>
      <c r="T413" s="217">
        <v>1.1052631578947369</v>
      </c>
      <c r="U413" s="217">
        <v>1.2763157894736843</v>
      </c>
      <c r="V413" s="217">
        <v>1.5842105263157895</v>
      </c>
      <c r="W413" s="217">
        <v>1.6421052631578947</v>
      </c>
      <c r="X413" s="438">
        <f t="shared" si="13"/>
        <v>1.3482456140350878</v>
      </c>
    </row>
    <row r="414" spans="1:24" ht="17.25" customHeight="1">
      <c r="A414" s="434">
        <v>410</v>
      </c>
      <c r="B414" s="435">
        <v>311000000070</v>
      </c>
      <c r="C414" s="444" t="s">
        <v>830</v>
      </c>
      <c r="D414" s="450">
        <v>200</v>
      </c>
      <c r="E414" s="217">
        <v>0</v>
      </c>
      <c r="F414" s="217">
        <v>3.1225999999999998</v>
      </c>
      <c r="G414" s="217">
        <v>0.8</v>
      </c>
      <c r="H414" s="217">
        <v>0.8</v>
      </c>
      <c r="I414" s="217">
        <v>0.8</v>
      </c>
      <c r="J414" s="217">
        <v>0.8</v>
      </c>
      <c r="K414" s="217">
        <v>0.8</v>
      </c>
      <c r="L414" s="217">
        <v>0.8</v>
      </c>
      <c r="M414" s="217">
        <v>0.8</v>
      </c>
      <c r="N414" s="217">
        <v>0.8</v>
      </c>
      <c r="O414" s="217">
        <v>0.8</v>
      </c>
      <c r="P414" s="217">
        <v>0.80040000000000011</v>
      </c>
      <c r="Q414" s="437">
        <f t="shared" si="12"/>
        <v>0.92691666666666672</v>
      </c>
      <c r="R414" s="217">
        <v>0.8</v>
      </c>
      <c r="S414" s="217">
        <v>0.8</v>
      </c>
      <c r="T414" s="217">
        <v>0.8</v>
      </c>
      <c r="U414" s="217">
        <v>0.8123999999999999</v>
      </c>
      <c r="V414" s="217">
        <v>0.8</v>
      </c>
      <c r="W414" s="217">
        <v>0.8</v>
      </c>
      <c r="X414" s="438">
        <f t="shared" si="13"/>
        <v>0.80206666666666671</v>
      </c>
    </row>
    <row r="415" spans="1:24" ht="17.25" customHeight="1">
      <c r="A415" s="434">
        <v>411</v>
      </c>
      <c r="B415" s="435">
        <v>343000000084</v>
      </c>
      <c r="C415" s="444" t="s">
        <v>835</v>
      </c>
      <c r="D415" s="450">
        <v>250</v>
      </c>
      <c r="E415" s="217">
        <v>0.112</v>
      </c>
      <c r="F415" s="217">
        <v>0.14399999999999999</v>
      </c>
      <c r="G415" s="217">
        <v>0.8</v>
      </c>
      <c r="H415" s="217">
        <v>0.8</v>
      </c>
      <c r="I415" s="217">
        <v>0.8</v>
      </c>
      <c r="J415" s="217">
        <v>0.8</v>
      </c>
      <c r="K415" s="217">
        <v>0.8</v>
      </c>
      <c r="L415" s="217">
        <v>0.8</v>
      </c>
      <c r="M415" s="217">
        <v>0.8</v>
      </c>
      <c r="N415" s="217">
        <v>0.8</v>
      </c>
      <c r="O415" s="217">
        <v>0.8</v>
      </c>
      <c r="P415" s="217">
        <v>0.8</v>
      </c>
      <c r="Q415" s="437">
        <f t="shared" si="12"/>
        <v>0.68800000000000006</v>
      </c>
      <c r="R415" s="217">
        <v>0.8</v>
      </c>
      <c r="S415" s="217">
        <v>0.8</v>
      </c>
      <c r="T415" s="217">
        <v>0.8</v>
      </c>
      <c r="U415" s="217">
        <v>0.8</v>
      </c>
      <c r="V415" s="217">
        <v>0.8</v>
      </c>
      <c r="W415" s="217">
        <v>0.8</v>
      </c>
      <c r="X415" s="438">
        <f t="shared" si="13"/>
        <v>0.79999999999999993</v>
      </c>
    </row>
    <row r="416" spans="1:24" ht="17.25" customHeight="1">
      <c r="A416" s="434">
        <v>412</v>
      </c>
      <c r="B416" s="435">
        <v>713000000015</v>
      </c>
      <c r="C416" s="444" t="s">
        <v>704</v>
      </c>
      <c r="D416" s="450">
        <v>183</v>
      </c>
      <c r="E416" s="217">
        <v>0.70491803278688525</v>
      </c>
      <c r="F416" s="217">
        <v>0.7595628415300546</v>
      </c>
      <c r="G416" s="217">
        <v>0.82513661202185795</v>
      </c>
      <c r="H416" s="217">
        <v>0.80327868852459017</v>
      </c>
      <c r="I416" s="217">
        <v>0.8306010928961749</v>
      </c>
      <c r="J416" s="217">
        <v>0.8</v>
      </c>
      <c r="K416" s="217">
        <v>0.80327868852459017</v>
      </c>
      <c r="L416" s="217">
        <v>0.89617486338797814</v>
      </c>
      <c r="M416" s="217">
        <v>0.8</v>
      </c>
      <c r="N416" s="217">
        <v>0.8</v>
      </c>
      <c r="O416" s="217">
        <v>0.8</v>
      </c>
      <c r="P416" s="217">
        <v>0.8</v>
      </c>
      <c r="Q416" s="437">
        <f t="shared" si="12"/>
        <v>0.80191256830601099</v>
      </c>
      <c r="R416" s="217">
        <v>0.8</v>
      </c>
      <c r="S416" s="217">
        <v>0.8</v>
      </c>
      <c r="T416" s="217">
        <v>0.8</v>
      </c>
      <c r="U416" s="217">
        <v>0.8</v>
      </c>
      <c r="V416" s="217">
        <v>0.8</v>
      </c>
      <c r="W416" s="217">
        <v>0.8</v>
      </c>
      <c r="X416" s="438">
        <f t="shared" si="13"/>
        <v>0.79999999999999993</v>
      </c>
    </row>
    <row r="417" spans="1:24" ht="17.25" customHeight="1">
      <c r="A417" s="434">
        <v>413</v>
      </c>
      <c r="B417" s="435">
        <v>711000000085</v>
      </c>
      <c r="C417" s="444" t="s">
        <v>962</v>
      </c>
      <c r="D417" s="450">
        <v>289</v>
      </c>
      <c r="E417" s="217">
        <v>0</v>
      </c>
      <c r="F417" s="217">
        <v>0</v>
      </c>
      <c r="G417" s="217">
        <v>0</v>
      </c>
      <c r="H417" s="217">
        <v>0</v>
      </c>
      <c r="I417" s="217">
        <v>0</v>
      </c>
      <c r="J417" s="217">
        <v>0</v>
      </c>
      <c r="K417" s="217">
        <v>0</v>
      </c>
      <c r="L417" s="217">
        <v>0</v>
      </c>
      <c r="M417" s="217">
        <v>0</v>
      </c>
      <c r="N417" s="217">
        <v>0</v>
      </c>
      <c r="O417" s="217">
        <v>0</v>
      </c>
      <c r="P417" s="217">
        <v>0</v>
      </c>
      <c r="Q417" s="437">
        <f t="shared" si="12"/>
        <v>0</v>
      </c>
      <c r="R417" s="217">
        <v>0</v>
      </c>
      <c r="S417" s="217">
        <v>0</v>
      </c>
      <c r="T417" s="217">
        <v>1</v>
      </c>
      <c r="U417" s="217">
        <v>1</v>
      </c>
      <c r="V417" s="217">
        <v>1</v>
      </c>
      <c r="W417" s="217">
        <v>1</v>
      </c>
      <c r="X417" s="438">
        <f t="shared" si="13"/>
        <v>0.66666666666666663</v>
      </c>
    </row>
    <row r="418" spans="1:24" ht="17.25" customHeight="1">
      <c r="A418" s="434">
        <v>414</v>
      </c>
      <c r="B418" s="435">
        <v>343000000005</v>
      </c>
      <c r="C418" s="444" t="s">
        <v>332</v>
      </c>
      <c r="D418" s="450">
        <v>200</v>
      </c>
      <c r="E418" s="217">
        <v>0.15</v>
      </c>
      <c r="F418" s="217">
        <v>0.7</v>
      </c>
      <c r="G418" s="217">
        <v>0.8</v>
      </c>
      <c r="H418" s="217">
        <v>0.8</v>
      </c>
      <c r="I418" s="217">
        <v>0.8</v>
      </c>
      <c r="J418" s="217">
        <v>0.85</v>
      </c>
      <c r="K418" s="217">
        <v>1.1499999999999999</v>
      </c>
      <c r="L418" s="217">
        <v>0.9</v>
      </c>
      <c r="M418" s="217">
        <v>0.8</v>
      </c>
      <c r="N418" s="217">
        <v>0.8</v>
      </c>
      <c r="O418" s="217">
        <v>0.8</v>
      </c>
      <c r="P418" s="217">
        <v>0.8</v>
      </c>
      <c r="Q418" s="437">
        <f t="shared" si="12"/>
        <v>0.77916666666666679</v>
      </c>
      <c r="R418" s="217">
        <v>0.8</v>
      </c>
      <c r="S418" s="217">
        <v>0.8</v>
      </c>
      <c r="T418" s="217">
        <v>0.8</v>
      </c>
      <c r="U418" s="217">
        <v>0.8</v>
      </c>
      <c r="V418" s="217">
        <v>0.8</v>
      </c>
      <c r="W418" s="217">
        <v>0.8</v>
      </c>
      <c r="X418" s="438">
        <f t="shared" si="13"/>
        <v>0.79999999999999993</v>
      </c>
    </row>
    <row r="419" spans="1:24" ht="17.25" customHeight="1">
      <c r="A419" s="434">
        <v>415</v>
      </c>
      <c r="B419" s="435">
        <v>211000000053</v>
      </c>
      <c r="C419" s="444" t="s">
        <v>963</v>
      </c>
      <c r="D419" s="450">
        <v>211</v>
      </c>
      <c r="E419" s="217">
        <v>0</v>
      </c>
      <c r="F419" s="217">
        <v>0</v>
      </c>
      <c r="G419" s="217">
        <v>0</v>
      </c>
      <c r="H419" s="217">
        <v>0</v>
      </c>
      <c r="I419" s="217">
        <v>0</v>
      </c>
      <c r="J419" s="217">
        <v>0</v>
      </c>
      <c r="K419" s="217">
        <v>0</v>
      </c>
      <c r="L419" s="217">
        <v>0</v>
      </c>
      <c r="M419" s="217">
        <v>0</v>
      </c>
      <c r="N419" s="217">
        <v>0</v>
      </c>
      <c r="O419" s="217">
        <v>0</v>
      </c>
      <c r="P419" s="217">
        <v>0</v>
      </c>
      <c r="Q419" s="437">
        <f t="shared" si="12"/>
        <v>0</v>
      </c>
      <c r="R419" s="217">
        <v>0</v>
      </c>
      <c r="S419" s="217">
        <v>0</v>
      </c>
      <c r="T419" s="217">
        <v>0</v>
      </c>
      <c r="U419" s="217">
        <v>1</v>
      </c>
      <c r="V419" s="217">
        <v>1</v>
      </c>
      <c r="W419" s="217">
        <v>1</v>
      </c>
      <c r="X419" s="438">
        <f t="shared" si="13"/>
        <v>0.5</v>
      </c>
    </row>
    <row r="420" spans="1:24" ht="17.25" customHeight="1">
      <c r="A420" s="434">
        <v>416</v>
      </c>
      <c r="B420" s="435">
        <v>215000000013</v>
      </c>
      <c r="C420" s="444" t="s">
        <v>769</v>
      </c>
      <c r="D420" s="450">
        <v>299</v>
      </c>
      <c r="E420" s="217">
        <v>0.94983277591973247</v>
      </c>
      <c r="F420" s="217">
        <v>0.92307692307692313</v>
      </c>
      <c r="G420" s="217">
        <v>1.0092307692307692</v>
      </c>
      <c r="H420" s="217">
        <v>0.91505016722408039</v>
      </c>
      <c r="I420" s="217">
        <v>0.97123745819397989</v>
      </c>
      <c r="J420" s="217">
        <v>1.0274247491638795</v>
      </c>
      <c r="K420" s="217">
        <v>1.0579264214046822</v>
      </c>
      <c r="L420" s="217">
        <v>1.0820066889632107</v>
      </c>
      <c r="M420" s="217">
        <v>1.0761204013377925</v>
      </c>
      <c r="N420" s="217">
        <v>1.1547826086956521</v>
      </c>
      <c r="O420" s="217">
        <v>0.9348494983277591</v>
      </c>
      <c r="P420" s="217">
        <v>0.98996655518394649</v>
      </c>
      <c r="Q420" s="437">
        <f t="shared" si="12"/>
        <v>1.0076254180602005</v>
      </c>
      <c r="R420" s="217">
        <v>0.98675585284280942</v>
      </c>
      <c r="S420" s="217">
        <v>0.94020066889632103</v>
      </c>
      <c r="T420" s="217">
        <v>0.99585284280936448</v>
      </c>
      <c r="U420" s="217">
        <v>0.90220735785953177</v>
      </c>
      <c r="V420" s="217">
        <v>1.0033444816053512</v>
      </c>
      <c r="W420" s="217">
        <v>0.98622073578595315</v>
      </c>
      <c r="X420" s="438">
        <f t="shared" si="13"/>
        <v>0.96909698996655524</v>
      </c>
    </row>
    <row r="421" spans="1:24" ht="17.25" customHeight="1">
      <c r="A421" s="434">
        <v>417</v>
      </c>
      <c r="B421" s="435">
        <v>712000000027</v>
      </c>
      <c r="C421" s="444" t="s">
        <v>798</v>
      </c>
      <c r="D421" s="450">
        <v>280</v>
      </c>
      <c r="E421" s="217">
        <v>0.38785714285714284</v>
      </c>
      <c r="F421" s="217">
        <v>0.42857142857142855</v>
      </c>
      <c r="G421" s="217">
        <v>0.8</v>
      </c>
      <c r="H421" s="217">
        <v>0.8</v>
      </c>
      <c r="I421" s="217">
        <v>0.8</v>
      </c>
      <c r="J421" s="217">
        <v>0.8</v>
      </c>
      <c r="K421" s="217">
        <v>0.8</v>
      </c>
      <c r="L421" s="217">
        <v>0.8</v>
      </c>
      <c r="M421" s="217">
        <v>0.8</v>
      </c>
      <c r="N421" s="217">
        <v>0.8</v>
      </c>
      <c r="O421" s="217">
        <v>0.8</v>
      </c>
      <c r="P421" s="217">
        <v>0.8</v>
      </c>
      <c r="Q421" s="437">
        <f t="shared" si="12"/>
        <v>0.73470238095238105</v>
      </c>
      <c r="R421" s="217">
        <v>0.8</v>
      </c>
      <c r="S421" s="217">
        <v>0.8</v>
      </c>
      <c r="T421" s="217">
        <v>0.8</v>
      </c>
      <c r="U421" s="217">
        <v>0.8</v>
      </c>
      <c r="V421" s="217">
        <v>0.8</v>
      </c>
      <c r="W421" s="217">
        <v>0.8</v>
      </c>
      <c r="X421" s="438">
        <f t="shared" si="13"/>
        <v>0.79999999999999993</v>
      </c>
    </row>
    <row r="422" spans="1:24" ht="17.25" customHeight="1">
      <c r="A422" s="434">
        <v>418</v>
      </c>
      <c r="B422" s="435">
        <v>293000000007</v>
      </c>
      <c r="C422" s="444" t="s">
        <v>239</v>
      </c>
      <c r="D422" s="450">
        <v>450</v>
      </c>
      <c r="E422" s="217">
        <v>0.98666666666666669</v>
      </c>
      <c r="F422" s="217">
        <v>0.88</v>
      </c>
      <c r="G422" s="217">
        <v>0.8</v>
      </c>
      <c r="H422" s="217">
        <v>0.8</v>
      </c>
      <c r="I422" s="217">
        <v>0.8</v>
      </c>
      <c r="J422" s="217">
        <v>0.8</v>
      </c>
      <c r="K422" s="217">
        <v>0.8</v>
      </c>
      <c r="L422" s="217">
        <v>0.8</v>
      </c>
      <c r="M422" s="217">
        <v>0.96</v>
      </c>
      <c r="N422" s="217">
        <v>0.98666666666666669</v>
      </c>
      <c r="O422" s="217">
        <v>0.93333333333333335</v>
      </c>
      <c r="P422" s="217">
        <v>0.8</v>
      </c>
      <c r="Q422" s="437">
        <f t="shared" si="12"/>
        <v>0.86222222222222233</v>
      </c>
      <c r="R422" s="217">
        <v>0.8</v>
      </c>
      <c r="S422" s="217">
        <v>0.8</v>
      </c>
      <c r="T422" s="217">
        <v>0.8</v>
      </c>
      <c r="U422" s="217">
        <v>0.8</v>
      </c>
      <c r="V422" s="217">
        <v>0.83199999999999996</v>
      </c>
      <c r="W422" s="217">
        <v>0.99306666666666665</v>
      </c>
      <c r="X422" s="438">
        <f t="shared" si="13"/>
        <v>0.8375111111111111</v>
      </c>
    </row>
    <row r="423" spans="1:24" ht="17.25" customHeight="1">
      <c r="A423" s="434">
        <v>419</v>
      </c>
      <c r="B423" s="435">
        <v>215000000009</v>
      </c>
      <c r="C423" s="444" t="s">
        <v>680</v>
      </c>
      <c r="D423" s="450">
        <v>389</v>
      </c>
      <c r="E423" s="217">
        <v>0.71979434447300772</v>
      </c>
      <c r="F423" s="217">
        <v>0.62982005141388175</v>
      </c>
      <c r="G423" s="217">
        <v>0.79999999999999993</v>
      </c>
      <c r="H423" s="217">
        <v>0.79999999999999993</v>
      </c>
      <c r="I423" s="217">
        <v>0.79999999999999993</v>
      </c>
      <c r="J423" s="217">
        <v>0.79999999999999993</v>
      </c>
      <c r="K423" s="217">
        <v>0.79999999999999993</v>
      </c>
      <c r="L423" s="217">
        <v>0.79999999999999993</v>
      </c>
      <c r="M423" s="217">
        <v>0.79999999999999993</v>
      </c>
      <c r="N423" s="217">
        <v>0.79999999999999993</v>
      </c>
      <c r="O423" s="217">
        <v>0.79999999999999993</v>
      </c>
      <c r="P423" s="217">
        <v>0.79999999999999993</v>
      </c>
      <c r="Q423" s="437">
        <f t="shared" si="12"/>
        <v>0.779134532990574</v>
      </c>
      <c r="R423" s="217">
        <v>0.79999999999999993</v>
      </c>
      <c r="S423" s="217">
        <v>0.79999999999999993</v>
      </c>
      <c r="T423" s="217">
        <v>0.79999999999999993</v>
      </c>
      <c r="U423" s="217">
        <v>0.79999999999999993</v>
      </c>
      <c r="V423" s="217">
        <v>0.79999999999999993</v>
      </c>
      <c r="W423" s="217">
        <v>0.79999999999999993</v>
      </c>
      <c r="X423" s="438">
        <f t="shared" si="13"/>
        <v>0.79999999999999993</v>
      </c>
    </row>
    <row r="424" spans="1:24" ht="17.25" customHeight="1">
      <c r="A424" s="434">
        <v>420</v>
      </c>
      <c r="B424" s="435">
        <v>711000000057</v>
      </c>
      <c r="C424" s="444" t="s">
        <v>396</v>
      </c>
      <c r="D424" s="450">
        <v>130</v>
      </c>
      <c r="E424" s="217">
        <v>1.2761538461538462</v>
      </c>
      <c r="F424" s="217">
        <v>1.2684615384615385</v>
      </c>
      <c r="G424" s="217">
        <v>1.1746153846153846</v>
      </c>
      <c r="H424" s="217">
        <v>0.8</v>
      </c>
      <c r="I424" s="217">
        <v>0.8</v>
      </c>
      <c r="J424" s="217">
        <v>0.8</v>
      </c>
      <c r="K424" s="217">
        <v>0.8</v>
      </c>
      <c r="L424" s="217">
        <v>2.4007692307692308</v>
      </c>
      <c r="M424" s="217">
        <v>1.5192307692307692</v>
      </c>
      <c r="N424" s="217">
        <v>1.2746153846153845</v>
      </c>
      <c r="O424" s="217">
        <v>1.3530769230769231</v>
      </c>
      <c r="P424" s="217">
        <v>0.8</v>
      </c>
      <c r="Q424" s="437">
        <f t="shared" si="12"/>
        <v>1.1889102564102565</v>
      </c>
      <c r="R424" s="217">
        <v>1.3384615384615384</v>
      </c>
      <c r="S424" s="217">
        <v>1.5138461538461538</v>
      </c>
      <c r="T424" s="217">
        <v>1.2</v>
      </c>
      <c r="U424" s="217">
        <v>1.4515384615384614</v>
      </c>
      <c r="V424" s="217">
        <v>1.3546153846153846</v>
      </c>
      <c r="W424" s="217">
        <v>0.8</v>
      </c>
      <c r="X424" s="438">
        <f t="shared" si="13"/>
        <v>1.2764102564102562</v>
      </c>
    </row>
    <row r="425" spans="1:24" ht="17.25" customHeight="1">
      <c r="A425" s="434">
        <v>421</v>
      </c>
      <c r="B425" s="435">
        <v>342000000042</v>
      </c>
      <c r="C425" s="444" t="s">
        <v>631</v>
      </c>
      <c r="D425" s="450">
        <v>222</v>
      </c>
      <c r="E425" s="217">
        <v>0.14864864864864866</v>
      </c>
      <c r="F425" s="217">
        <v>0.57162162162162167</v>
      </c>
      <c r="G425" s="217">
        <v>0.79999999999999993</v>
      </c>
      <c r="H425" s="217">
        <v>0.79999999999999993</v>
      </c>
      <c r="I425" s="217">
        <v>0.79999999999999993</v>
      </c>
      <c r="J425" s="217">
        <v>0.79999999999999993</v>
      </c>
      <c r="K425" s="217">
        <v>0.79999999999999993</v>
      </c>
      <c r="L425" s="217">
        <v>0.79999999999999993</v>
      </c>
      <c r="M425" s="217">
        <v>0.79999999999999993</v>
      </c>
      <c r="N425" s="217">
        <v>0.79999999999999993</v>
      </c>
      <c r="O425" s="217">
        <v>0.79999999999999993</v>
      </c>
      <c r="P425" s="217">
        <v>0.79999999999999993</v>
      </c>
      <c r="Q425" s="437">
        <f t="shared" si="12"/>
        <v>0.72668918918918912</v>
      </c>
      <c r="R425" s="217">
        <v>0.79999999999999993</v>
      </c>
      <c r="S425" s="217">
        <v>0.8028378378378378</v>
      </c>
      <c r="T425" s="217">
        <v>0.79999999999999993</v>
      </c>
      <c r="U425" s="217">
        <v>0.79999999999999993</v>
      </c>
      <c r="V425" s="217">
        <v>0.79999999999999993</v>
      </c>
      <c r="W425" s="217">
        <v>0.79999999999999993</v>
      </c>
      <c r="X425" s="438">
        <f t="shared" si="13"/>
        <v>0.80047297297297293</v>
      </c>
    </row>
    <row r="426" spans="1:24" ht="17.25" customHeight="1">
      <c r="A426" s="434">
        <v>422</v>
      </c>
      <c r="B426" s="435">
        <v>714000000017</v>
      </c>
      <c r="C426" s="444" t="s">
        <v>420</v>
      </c>
      <c r="D426" s="450">
        <v>222.22</v>
      </c>
      <c r="E426" s="217">
        <v>2.9191780821917805</v>
      </c>
      <c r="F426" s="217">
        <v>2.9191780821917805</v>
      </c>
      <c r="G426" s="217">
        <v>2.9191780821917805</v>
      </c>
      <c r="H426" s="217">
        <v>1.6589041095890411</v>
      </c>
      <c r="I426" s="217">
        <v>1.6589041095890411</v>
      </c>
      <c r="J426" s="217">
        <v>1.43013698630137</v>
      </c>
      <c r="K426" s="217">
        <v>1.5041095890410958</v>
      </c>
      <c r="L426" s="217">
        <v>1.4342465753424658</v>
      </c>
      <c r="M426" s="217">
        <v>1.5452054794520547</v>
      </c>
      <c r="N426" s="217">
        <v>1.536986301369863</v>
      </c>
      <c r="O426" s="217">
        <v>1.5534246575342467</v>
      </c>
      <c r="P426" s="217">
        <v>1.0476104761047611</v>
      </c>
      <c r="Q426" s="437">
        <f t="shared" si="12"/>
        <v>1.84392187757494</v>
      </c>
      <c r="R426" s="217">
        <v>1.0584105841058411</v>
      </c>
      <c r="S426" s="217">
        <v>1.053010530105301</v>
      </c>
      <c r="T426" s="217">
        <v>1.053010530105301</v>
      </c>
      <c r="U426" s="217">
        <v>1.028710287102871</v>
      </c>
      <c r="V426" s="217">
        <v>1.0432904329043291</v>
      </c>
      <c r="W426" s="217">
        <v>0.8</v>
      </c>
      <c r="X426" s="438">
        <f t="shared" si="13"/>
        <v>1.0060720607206071</v>
      </c>
    </row>
    <row r="427" spans="1:24" ht="17.25" customHeight="1">
      <c r="A427" s="434">
        <v>423</v>
      </c>
      <c r="B427" s="435">
        <v>341000000092</v>
      </c>
      <c r="C427" s="444" t="s">
        <v>694</v>
      </c>
      <c r="D427" s="450">
        <v>400</v>
      </c>
      <c r="E427" s="217">
        <v>1</v>
      </c>
      <c r="F427" s="217">
        <v>1</v>
      </c>
      <c r="G427" s="217">
        <v>1.05</v>
      </c>
      <c r="H427" s="217">
        <v>1</v>
      </c>
      <c r="I427" s="217">
        <v>1</v>
      </c>
      <c r="J427" s="217">
        <v>1.075</v>
      </c>
      <c r="K427" s="217">
        <v>0.96250000000000002</v>
      </c>
      <c r="L427" s="217">
        <v>0.875</v>
      </c>
      <c r="M427" s="217">
        <v>0.9</v>
      </c>
      <c r="N427" s="217">
        <v>1.0625</v>
      </c>
      <c r="O427" s="217">
        <v>1.0625</v>
      </c>
      <c r="P427" s="217">
        <v>0.99150000000000005</v>
      </c>
      <c r="Q427" s="437">
        <f t="shared" si="12"/>
        <v>0.99825000000000008</v>
      </c>
      <c r="R427" s="217">
        <v>0.92449999999999999</v>
      </c>
      <c r="S427" s="217">
        <v>0.9484999999999999</v>
      </c>
      <c r="T427" s="217">
        <v>0.97</v>
      </c>
      <c r="U427" s="217">
        <v>0.95299999999999996</v>
      </c>
      <c r="V427" s="217">
        <v>0.98950000000000005</v>
      </c>
      <c r="W427" s="217">
        <v>0.8</v>
      </c>
      <c r="X427" s="438">
        <f t="shared" si="13"/>
        <v>0.93091666666666661</v>
      </c>
    </row>
    <row r="428" spans="1:24" ht="17.25" customHeight="1">
      <c r="A428" s="434">
        <v>424</v>
      </c>
      <c r="B428" s="435">
        <v>341000000101</v>
      </c>
      <c r="C428" s="444" t="s">
        <v>790</v>
      </c>
      <c r="D428" s="450">
        <v>167</v>
      </c>
      <c r="E428" s="217">
        <v>1.7964071856287425E-2</v>
      </c>
      <c r="F428" s="217">
        <v>0.3592814371257485</v>
      </c>
      <c r="G428" s="217">
        <v>0.79999999999999993</v>
      </c>
      <c r="H428" s="217">
        <v>0.79999999999999993</v>
      </c>
      <c r="I428" s="217">
        <v>0.79999999999999993</v>
      </c>
      <c r="J428" s="217">
        <v>0.79999999999999993</v>
      </c>
      <c r="K428" s="217">
        <v>0.79999999999999993</v>
      </c>
      <c r="L428" s="217">
        <v>0.79999999999999993</v>
      </c>
      <c r="M428" s="217">
        <v>0.79999999999999993</v>
      </c>
      <c r="N428" s="217">
        <v>0.79999999999999993</v>
      </c>
      <c r="O428" s="217">
        <v>0.79999999999999993</v>
      </c>
      <c r="P428" s="217">
        <v>0.79999999999999993</v>
      </c>
      <c r="Q428" s="437">
        <f t="shared" si="12"/>
        <v>0.69810379241516962</v>
      </c>
      <c r="R428" s="217">
        <v>0.79999999999999993</v>
      </c>
      <c r="S428" s="217">
        <v>0.79999999999999993</v>
      </c>
      <c r="T428" s="217">
        <v>0.79999999999999993</v>
      </c>
      <c r="U428" s="217">
        <v>0.79999999999999993</v>
      </c>
      <c r="V428" s="217">
        <v>0.79999999999999993</v>
      </c>
      <c r="W428" s="217">
        <v>0.79999999999999993</v>
      </c>
      <c r="X428" s="438">
        <f t="shared" si="13"/>
        <v>0.79999999999999993</v>
      </c>
    </row>
    <row r="429" spans="1:24" ht="17.25" customHeight="1">
      <c r="A429" s="434">
        <v>425</v>
      </c>
      <c r="B429" s="435">
        <v>342000000038</v>
      </c>
      <c r="C429" s="444" t="s">
        <v>331</v>
      </c>
      <c r="D429" s="450">
        <v>167</v>
      </c>
      <c r="E429" s="217">
        <v>0.31137724550898205</v>
      </c>
      <c r="F429" s="217">
        <v>0.51497005988023947</v>
      </c>
      <c r="G429" s="217">
        <v>0.79999999999999993</v>
      </c>
      <c r="H429" s="217">
        <v>0.79999999999999993</v>
      </c>
      <c r="I429" s="217">
        <v>0.79999999999999993</v>
      </c>
      <c r="J429" s="217">
        <v>0.79999999999999993</v>
      </c>
      <c r="K429" s="217">
        <v>0.79999999999999993</v>
      </c>
      <c r="L429" s="217">
        <v>0.79999999999999993</v>
      </c>
      <c r="M429" s="217">
        <v>0.79999999999999993</v>
      </c>
      <c r="N429" s="217">
        <v>0.79999999999999993</v>
      </c>
      <c r="O429" s="217">
        <v>0.79999999999999993</v>
      </c>
      <c r="P429" s="217">
        <v>0.79999999999999993</v>
      </c>
      <c r="Q429" s="437">
        <f t="shared" si="12"/>
        <v>0.73552894211576847</v>
      </c>
      <c r="R429" s="217">
        <v>0.79999999999999993</v>
      </c>
      <c r="S429" s="217">
        <v>0.79999999999999993</v>
      </c>
      <c r="T429" s="217">
        <v>0.79999999999999993</v>
      </c>
      <c r="U429" s="217">
        <v>0.79999999999999993</v>
      </c>
      <c r="V429" s="217">
        <v>0.79999999999999993</v>
      </c>
      <c r="W429" s="217">
        <v>0.79999999999999993</v>
      </c>
      <c r="X429" s="438">
        <f t="shared" si="13"/>
        <v>0.79999999999999993</v>
      </c>
    </row>
    <row r="430" spans="1:24" ht="17.25" customHeight="1">
      <c r="A430" s="434">
        <v>426</v>
      </c>
      <c r="B430" s="435">
        <v>341000000035</v>
      </c>
      <c r="C430" s="444" t="s">
        <v>296</v>
      </c>
      <c r="D430" s="450">
        <v>200</v>
      </c>
      <c r="E430" s="217">
        <v>0.90000900009000095</v>
      </c>
      <c r="F430" s="217">
        <v>0.90000900009000095</v>
      </c>
      <c r="G430" s="217">
        <v>0.90000900009000095</v>
      </c>
      <c r="H430" s="217">
        <v>0.90000900009000095</v>
      </c>
      <c r="I430" s="217">
        <v>0.90000900009000095</v>
      </c>
      <c r="J430" s="217">
        <v>0.90000900009000095</v>
      </c>
      <c r="K430" s="217">
        <v>0.90000900009000095</v>
      </c>
      <c r="L430" s="217">
        <v>0.90000900009000095</v>
      </c>
      <c r="M430" s="217">
        <v>1</v>
      </c>
      <c r="N430" s="217">
        <v>1</v>
      </c>
      <c r="O430" s="217">
        <v>1</v>
      </c>
      <c r="P430" s="217">
        <v>1</v>
      </c>
      <c r="Q430" s="437">
        <f t="shared" si="12"/>
        <v>0.93333933339333386</v>
      </c>
      <c r="R430" s="217">
        <v>1</v>
      </c>
      <c r="S430" s="217">
        <v>1</v>
      </c>
      <c r="T430" s="217">
        <v>1</v>
      </c>
      <c r="U430" s="217">
        <v>1</v>
      </c>
      <c r="V430" s="217">
        <v>1</v>
      </c>
      <c r="W430" s="217">
        <v>1</v>
      </c>
      <c r="X430" s="438">
        <f t="shared" si="13"/>
        <v>1</v>
      </c>
    </row>
    <row r="431" spans="1:24" ht="17.25" customHeight="1">
      <c r="A431" s="434">
        <v>427</v>
      </c>
      <c r="B431" s="435">
        <v>711000000014</v>
      </c>
      <c r="C431" s="444" t="s">
        <v>377</v>
      </c>
      <c r="D431" s="450">
        <v>113</v>
      </c>
      <c r="E431" s="217">
        <v>1.1274336283185842</v>
      </c>
      <c r="F431" s="217">
        <v>1.0530973451327434</v>
      </c>
      <c r="G431" s="217">
        <v>0.95044247787610625</v>
      </c>
      <c r="H431" s="217">
        <v>0.85486725663716812</v>
      </c>
      <c r="I431" s="217">
        <v>0.90796460176991145</v>
      </c>
      <c r="J431" s="217">
        <v>0.90265486725663713</v>
      </c>
      <c r="K431" s="217">
        <v>0.9398230088495575</v>
      </c>
      <c r="L431" s="217">
        <v>0.92389380530973453</v>
      </c>
      <c r="M431" s="217">
        <v>0.85486725663716812</v>
      </c>
      <c r="N431" s="217">
        <v>0.8070796460176991</v>
      </c>
      <c r="O431" s="217">
        <v>0.8070796460176991</v>
      </c>
      <c r="P431" s="217">
        <v>1</v>
      </c>
      <c r="Q431" s="437">
        <f t="shared" si="12"/>
        <v>0.92743362831858434</v>
      </c>
      <c r="R431" s="217">
        <v>1</v>
      </c>
      <c r="S431" s="217">
        <v>1</v>
      </c>
      <c r="T431" s="217">
        <v>1</v>
      </c>
      <c r="U431" s="217">
        <v>1</v>
      </c>
      <c r="V431" s="217">
        <v>1</v>
      </c>
      <c r="W431" s="217">
        <v>1</v>
      </c>
      <c r="X431" s="438">
        <f t="shared" si="13"/>
        <v>1</v>
      </c>
    </row>
    <row r="432" spans="1:24" ht="17.25" customHeight="1">
      <c r="A432" s="434">
        <v>428</v>
      </c>
      <c r="B432" s="435">
        <v>342000000027</v>
      </c>
      <c r="C432" s="444" t="s">
        <v>324</v>
      </c>
      <c r="D432" s="450">
        <v>130</v>
      </c>
      <c r="E432" s="217">
        <v>0.08</v>
      </c>
      <c r="F432" s="217">
        <v>0.66</v>
      </c>
      <c r="G432" s="217">
        <v>0.8</v>
      </c>
      <c r="H432" s="217">
        <v>0.8</v>
      </c>
      <c r="I432" s="217">
        <v>0.8</v>
      </c>
      <c r="J432" s="217">
        <v>0.8</v>
      </c>
      <c r="K432" s="217">
        <v>0.8</v>
      </c>
      <c r="L432" s="217">
        <v>0.8</v>
      </c>
      <c r="M432" s="217">
        <v>0.8</v>
      </c>
      <c r="N432" s="217">
        <v>0.8</v>
      </c>
      <c r="O432" s="217">
        <v>0.8</v>
      </c>
      <c r="P432" s="217">
        <v>0.8</v>
      </c>
      <c r="Q432" s="437">
        <f t="shared" si="12"/>
        <v>0.72833333333333317</v>
      </c>
      <c r="R432" s="217">
        <v>0.8</v>
      </c>
      <c r="S432" s="217">
        <v>0.8</v>
      </c>
      <c r="T432" s="217">
        <v>0.84753846153846157</v>
      </c>
      <c r="U432" s="217">
        <v>0.8</v>
      </c>
      <c r="V432" s="217">
        <v>0.82215384615384612</v>
      </c>
      <c r="W432" s="217">
        <v>0.80292307692307685</v>
      </c>
      <c r="X432" s="438">
        <f t="shared" si="13"/>
        <v>0.81210256410256398</v>
      </c>
    </row>
    <row r="433" spans="1:24" ht="17.25" customHeight="1">
      <c r="A433" s="434">
        <v>429</v>
      </c>
      <c r="B433" s="435">
        <v>291000000014</v>
      </c>
      <c r="C433" s="444" t="s">
        <v>718</v>
      </c>
      <c r="D433" s="450">
        <v>147</v>
      </c>
      <c r="E433" s="217">
        <v>0.96857142857142853</v>
      </c>
      <c r="F433" s="217">
        <v>0.59863945578231292</v>
      </c>
      <c r="G433" s="217">
        <v>1.0394557823129253</v>
      </c>
      <c r="H433" s="217">
        <v>0.79999999999999993</v>
      </c>
      <c r="I433" s="217">
        <v>1.0639455782312925</v>
      </c>
      <c r="J433" s="217">
        <v>0.8353741496598639</v>
      </c>
      <c r="K433" s="217">
        <v>0.82721088435374146</v>
      </c>
      <c r="L433" s="217">
        <v>0.88435374149659862</v>
      </c>
      <c r="M433" s="217">
        <v>0.91156462585034015</v>
      </c>
      <c r="N433" s="217">
        <v>0.98775510204081629</v>
      </c>
      <c r="O433" s="217">
        <v>1.2190476190476189</v>
      </c>
      <c r="P433" s="217">
        <v>1.0595918367346939</v>
      </c>
      <c r="Q433" s="437">
        <f t="shared" si="12"/>
        <v>0.93295918367346919</v>
      </c>
      <c r="R433" s="217">
        <v>1.078095238095238</v>
      </c>
      <c r="S433" s="217">
        <v>1.1047619047619048</v>
      </c>
      <c r="T433" s="217">
        <v>0.92517006802721091</v>
      </c>
      <c r="U433" s="217">
        <v>1.2293877551020409</v>
      </c>
      <c r="V433" s="217">
        <v>1.0965986394557823</v>
      </c>
      <c r="W433" s="217">
        <v>1.0568707482993198</v>
      </c>
      <c r="X433" s="438">
        <f t="shared" si="13"/>
        <v>1.0818140589569161</v>
      </c>
    </row>
    <row r="434" spans="1:24" ht="17.25" customHeight="1">
      <c r="A434" s="434">
        <v>430</v>
      </c>
      <c r="B434" s="435">
        <v>292000000014</v>
      </c>
      <c r="C434" s="444" t="s">
        <v>964</v>
      </c>
      <c r="D434" s="450">
        <v>222</v>
      </c>
      <c r="E434" s="217">
        <v>0</v>
      </c>
      <c r="F434" s="217">
        <v>0</v>
      </c>
      <c r="G434" s="217">
        <v>0</v>
      </c>
      <c r="H434" s="217">
        <v>0</v>
      </c>
      <c r="I434" s="217">
        <v>0</v>
      </c>
      <c r="J434" s="217">
        <v>0</v>
      </c>
      <c r="K434" s="217">
        <v>0</v>
      </c>
      <c r="L434" s="217">
        <v>0</v>
      </c>
      <c r="M434" s="217">
        <v>0</v>
      </c>
      <c r="N434" s="217">
        <v>0</v>
      </c>
      <c r="O434" s="217">
        <v>0</v>
      </c>
      <c r="P434" s="217">
        <v>0</v>
      </c>
      <c r="Q434" s="437">
        <f t="shared" si="12"/>
        <v>0</v>
      </c>
      <c r="R434" s="217">
        <v>0</v>
      </c>
      <c r="S434" s="217">
        <v>0</v>
      </c>
      <c r="T434" s="217">
        <v>0</v>
      </c>
      <c r="U434" s="217">
        <v>0</v>
      </c>
      <c r="V434" s="217">
        <v>0.79999999999999993</v>
      </c>
      <c r="W434" s="217">
        <v>0.79999999999999993</v>
      </c>
      <c r="X434" s="438">
        <f t="shared" si="13"/>
        <v>0.26666666666666666</v>
      </c>
    </row>
    <row r="435" spans="1:24" ht="17.25" customHeight="1">
      <c r="A435" s="434">
        <v>431</v>
      </c>
      <c r="B435" s="435">
        <v>712000000011</v>
      </c>
      <c r="C435" s="444" t="s">
        <v>849</v>
      </c>
      <c r="D435" s="450">
        <v>167</v>
      </c>
      <c r="E435" s="217">
        <v>2.9940119760479042E-2</v>
      </c>
      <c r="F435" s="217">
        <v>2.9940119760479042E-2</v>
      </c>
      <c r="G435" s="217">
        <v>2.9940119760479042E-2</v>
      </c>
      <c r="H435" s="217">
        <v>2.9940119760479042E-2</v>
      </c>
      <c r="I435" s="217">
        <v>2.9940119760479042E-2</v>
      </c>
      <c r="J435" s="217">
        <v>2.9940119760479042E-2</v>
      </c>
      <c r="K435" s="217">
        <v>0.33550898203592816</v>
      </c>
      <c r="L435" s="217">
        <v>0.79999999999999993</v>
      </c>
      <c r="M435" s="217">
        <v>0.86706586826347309</v>
      </c>
      <c r="N435" s="217">
        <v>1.2470059880239521</v>
      </c>
      <c r="O435" s="217">
        <v>0.85898203592814359</v>
      </c>
      <c r="P435" s="217">
        <v>0.97970059880239524</v>
      </c>
      <c r="Q435" s="437">
        <f t="shared" si="12"/>
        <v>0.43899201596806386</v>
      </c>
      <c r="R435" s="217">
        <v>1.069940119760479</v>
      </c>
      <c r="S435" s="217">
        <v>1.0562874251497005</v>
      </c>
      <c r="T435" s="217">
        <v>0.80335329341317363</v>
      </c>
      <c r="U435" s="217">
        <v>0.79999999999999993</v>
      </c>
      <c r="V435" s="217">
        <v>0.79999999999999993</v>
      </c>
      <c r="W435" s="217">
        <v>0.79999999999999993</v>
      </c>
      <c r="X435" s="438">
        <f t="shared" si="13"/>
        <v>0.88826347305389219</v>
      </c>
    </row>
    <row r="436" spans="1:24" ht="17.25" customHeight="1">
      <c r="A436" s="434">
        <v>432</v>
      </c>
      <c r="B436" s="435">
        <v>311000000053</v>
      </c>
      <c r="C436" s="444" t="s">
        <v>621</v>
      </c>
      <c r="D436" s="450">
        <v>150</v>
      </c>
      <c r="E436" s="217">
        <v>1</v>
      </c>
      <c r="F436" s="217">
        <v>1</v>
      </c>
      <c r="G436" s="217">
        <v>1</v>
      </c>
      <c r="H436" s="217">
        <v>1</v>
      </c>
      <c r="I436" s="217">
        <v>1</v>
      </c>
      <c r="J436" s="217">
        <v>1</v>
      </c>
      <c r="K436" s="217">
        <v>1</v>
      </c>
      <c r="L436" s="217">
        <v>1</v>
      </c>
      <c r="M436" s="217">
        <v>1</v>
      </c>
      <c r="N436" s="217">
        <v>1</v>
      </c>
      <c r="O436" s="217">
        <v>1</v>
      </c>
      <c r="P436" s="217">
        <v>0.8</v>
      </c>
      <c r="Q436" s="437">
        <f t="shared" si="12"/>
        <v>0.98333333333333339</v>
      </c>
      <c r="R436" s="217">
        <v>0</v>
      </c>
      <c r="S436" s="217">
        <v>0.8</v>
      </c>
      <c r="T436" s="217">
        <v>0.8</v>
      </c>
      <c r="U436" s="217">
        <v>0.8</v>
      </c>
      <c r="V436" s="217">
        <v>0.8</v>
      </c>
      <c r="W436" s="217">
        <v>0.8</v>
      </c>
      <c r="X436" s="438">
        <f t="shared" si="13"/>
        <v>0.66666666666666663</v>
      </c>
    </row>
    <row r="437" spans="1:24" ht="17.25" customHeight="1">
      <c r="A437" s="434">
        <v>433</v>
      </c>
      <c r="B437" s="435">
        <v>343000000008</v>
      </c>
      <c r="C437" s="444" t="s">
        <v>333</v>
      </c>
      <c r="D437" s="450">
        <v>110</v>
      </c>
      <c r="E437" s="217">
        <v>0.62727272727272732</v>
      </c>
      <c r="F437" s="217">
        <v>1.0909090909090908</v>
      </c>
      <c r="G437" s="217">
        <v>1.3636363636363635</v>
      </c>
      <c r="H437" s="217">
        <v>1.2</v>
      </c>
      <c r="I437" s="217">
        <v>1.2545454545454546</v>
      </c>
      <c r="J437" s="217">
        <v>1.3090909090909091</v>
      </c>
      <c r="K437" s="217">
        <v>1.3090909090909091</v>
      </c>
      <c r="L437" s="217">
        <v>1.2727272727272727</v>
      </c>
      <c r="M437" s="217">
        <v>1.2727272727272727</v>
      </c>
      <c r="N437" s="217">
        <v>1.3636363636363635</v>
      </c>
      <c r="O437" s="217">
        <v>1.5454545454545454</v>
      </c>
      <c r="P437" s="217">
        <v>1.570909090909091</v>
      </c>
      <c r="Q437" s="437">
        <f t="shared" si="12"/>
        <v>1.2649999999999999</v>
      </c>
      <c r="R437" s="217">
        <v>1.5454545454545454</v>
      </c>
      <c r="S437" s="217">
        <v>1.6418181818181818</v>
      </c>
      <c r="T437" s="217">
        <v>1.8745454545454545</v>
      </c>
      <c r="U437" s="217">
        <v>1.7218181818181819</v>
      </c>
      <c r="V437" s="217">
        <v>1.5454545454545454</v>
      </c>
      <c r="W437" s="217">
        <v>1.7781818181818181</v>
      </c>
      <c r="X437" s="438">
        <f t="shared" si="13"/>
        <v>1.6845454545454546</v>
      </c>
    </row>
    <row r="438" spans="1:24" ht="17.25" customHeight="1">
      <c r="A438" s="434">
        <v>434</v>
      </c>
      <c r="B438" s="435">
        <v>353000000015</v>
      </c>
      <c r="C438" s="444" t="s">
        <v>236</v>
      </c>
      <c r="D438" s="450">
        <v>969</v>
      </c>
      <c r="E438" s="217">
        <v>0</v>
      </c>
      <c r="F438" s="217">
        <v>0</v>
      </c>
      <c r="G438" s="217">
        <v>0</v>
      </c>
      <c r="H438" s="217">
        <v>0.10321981424148606</v>
      </c>
      <c r="I438" s="217">
        <v>0.8</v>
      </c>
      <c r="J438" s="217">
        <v>0.8</v>
      </c>
      <c r="K438" s="217">
        <v>0.8</v>
      </c>
      <c r="L438" s="217">
        <v>0.8</v>
      </c>
      <c r="M438" s="217">
        <v>0.8</v>
      </c>
      <c r="N438" s="217">
        <v>0.8</v>
      </c>
      <c r="O438" s="217">
        <v>0.8</v>
      </c>
      <c r="P438" s="217">
        <v>1</v>
      </c>
      <c r="Q438" s="437">
        <f t="shared" si="12"/>
        <v>0.5586016511867905</v>
      </c>
      <c r="R438" s="217">
        <v>1</v>
      </c>
      <c r="S438" s="217">
        <v>1</v>
      </c>
      <c r="T438" s="217">
        <v>1</v>
      </c>
      <c r="U438" s="217">
        <v>1</v>
      </c>
      <c r="V438" s="217">
        <v>1</v>
      </c>
      <c r="W438" s="217">
        <v>1</v>
      </c>
      <c r="X438" s="438">
        <f t="shared" si="13"/>
        <v>1</v>
      </c>
    </row>
    <row r="439" spans="1:24" ht="17.25" customHeight="1">
      <c r="A439" s="434">
        <v>435</v>
      </c>
      <c r="B439" s="435">
        <v>215000000014</v>
      </c>
      <c r="C439" s="444" t="s">
        <v>770</v>
      </c>
      <c r="D439" s="450">
        <v>122</v>
      </c>
      <c r="E439" s="217">
        <v>0.85409836065573774</v>
      </c>
      <c r="F439" s="217">
        <v>0.93606557377049182</v>
      </c>
      <c r="G439" s="217">
        <v>0.82622950819672125</v>
      </c>
      <c r="H439" s="217">
        <v>0.79999999999999993</v>
      </c>
      <c r="I439" s="217">
        <v>0.79999999999999993</v>
      </c>
      <c r="J439" s="217">
        <v>0.79999999999999993</v>
      </c>
      <c r="K439" s="217">
        <v>0.79999999999999993</v>
      </c>
      <c r="L439" s="217">
        <v>0.79999999999999993</v>
      </c>
      <c r="M439" s="217">
        <v>0.79999999999999993</v>
      </c>
      <c r="N439" s="217">
        <v>0.84426229508196726</v>
      </c>
      <c r="O439" s="217">
        <v>0.87049180327868858</v>
      </c>
      <c r="P439" s="217">
        <v>0.81475409836065582</v>
      </c>
      <c r="Q439" s="437">
        <f t="shared" si="12"/>
        <v>0.82882513661202184</v>
      </c>
      <c r="R439" s="217">
        <v>0.8967213114754099</v>
      </c>
      <c r="S439" s="217">
        <v>0.79999999999999993</v>
      </c>
      <c r="T439" s="217">
        <v>0.82950819672131149</v>
      </c>
      <c r="U439" s="217">
        <v>0.79999999999999993</v>
      </c>
      <c r="V439" s="217">
        <v>0.79999999999999993</v>
      </c>
      <c r="W439" s="217">
        <v>0.79999999999999993</v>
      </c>
      <c r="X439" s="438">
        <f t="shared" si="13"/>
        <v>0.82103825136612019</v>
      </c>
    </row>
    <row r="440" spans="1:24" ht="17.25" customHeight="1">
      <c r="A440" s="434">
        <v>436</v>
      </c>
      <c r="B440" s="435">
        <v>291000000006</v>
      </c>
      <c r="C440" s="444" t="s">
        <v>226</v>
      </c>
      <c r="D440" s="450">
        <v>176</v>
      </c>
      <c r="E440" s="217">
        <v>1.4954954954954955</v>
      </c>
      <c r="F440" s="217">
        <v>0.77272727272727271</v>
      </c>
      <c r="G440" s="217">
        <v>0.96590909090909094</v>
      </c>
      <c r="H440" s="217">
        <v>0.97727272727272729</v>
      </c>
      <c r="I440" s="217">
        <v>1</v>
      </c>
      <c r="J440" s="217">
        <v>0.8</v>
      </c>
      <c r="K440" s="217">
        <v>1</v>
      </c>
      <c r="L440" s="217">
        <v>0.98863636363636365</v>
      </c>
      <c r="M440" s="217">
        <v>0.94318181818181823</v>
      </c>
      <c r="N440" s="217">
        <v>0.96590909090909094</v>
      </c>
      <c r="O440" s="217">
        <v>0.8</v>
      </c>
      <c r="P440" s="217">
        <v>0.96454545454545448</v>
      </c>
      <c r="Q440" s="437">
        <f t="shared" si="12"/>
        <v>0.97280644280644291</v>
      </c>
      <c r="R440" s="217">
        <v>0.96636363636363642</v>
      </c>
      <c r="S440" s="217">
        <v>0.8009090909090909</v>
      </c>
      <c r="T440" s="217">
        <v>0.90636363636363637</v>
      </c>
      <c r="U440" s="217">
        <v>0.8</v>
      </c>
      <c r="V440" s="217">
        <v>0.8</v>
      </c>
      <c r="W440" s="217">
        <v>0.8</v>
      </c>
      <c r="X440" s="438">
        <f t="shared" si="13"/>
        <v>0.84560606060606058</v>
      </c>
    </row>
    <row r="441" spans="1:24" ht="17.25" customHeight="1">
      <c r="A441" s="434">
        <v>437</v>
      </c>
      <c r="B441" s="435">
        <v>714000000005</v>
      </c>
      <c r="C441" s="444" t="s">
        <v>753</v>
      </c>
      <c r="D441" s="450">
        <v>139</v>
      </c>
      <c r="E441" s="217">
        <v>0.78129496402877696</v>
      </c>
      <c r="F441" s="217">
        <v>0.26618705035971224</v>
      </c>
      <c r="G441" s="217">
        <v>0.8115107913669064</v>
      </c>
      <c r="H441" s="217">
        <v>0.86762589928057554</v>
      </c>
      <c r="I441" s="217">
        <v>0.95107913669064736</v>
      </c>
      <c r="J441" s="217">
        <v>0.96115107913669062</v>
      </c>
      <c r="K441" s="217">
        <v>0.87769784172661869</v>
      </c>
      <c r="L441" s="217">
        <v>0.93525179856115104</v>
      </c>
      <c r="M441" s="217">
        <v>0.91366906474820142</v>
      </c>
      <c r="N441" s="217">
        <v>0.8374100719424461</v>
      </c>
      <c r="O441" s="217">
        <v>0.95107913669064736</v>
      </c>
      <c r="P441" s="217">
        <v>0.8115107913669064</v>
      </c>
      <c r="Q441" s="437">
        <f t="shared" si="12"/>
        <v>0.83045563549160661</v>
      </c>
      <c r="R441" s="217">
        <v>0.8</v>
      </c>
      <c r="S441" s="217">
        <v>0.86906474820143886</v>
      </c>
      <c r="T441" s="217">
        <v>0.83884892086330931</v>
      </c>
      <c r="U441" s="217">
        <v>0.8920863309352518</v>
      </c>
      <c r="V441" s="217">
        <v>0.84028776978417263</v>
      </c>
      <c r="W441" s="217">
        <v>0.85611510791366907</v>
      </c>
      <c r="X441" s="438">
        <f t="shared" si="13"/>
        <v>0.84940047961630694</v>
      </c>
    </row>
    <row r="442" spans="1:24" ht="17.25" customHeight="1">
      <c r="A442" s="434">
        <v>438</v>
      </c>
      <c r="B442" s="435">
        <v>211000000016</v>
      </c>
      <c r="C442" s="538" t="s">
        <v>615</v>
      </c>
      <c r="D442" s="450">
        <v>190</v>
      </c>
      <c r="E442" s="217">
        <v>0.63157894736842102</v>
      </c>
      <c r="F442" s="217">
        <v>0.63157894736842102</v>
      </c>
      <c r="G442" s="217">
        <v>0.8</v>
      </c>
      <c r="H442" s="217">
        <v>0.8</v>
      </c>
      <c r="I442" s="217">
        <v>0.8</v>
      </c>
      <c r="J442" s="217">
        <v>0.8</v>
      </c>
      <c r="K442" s="217">
        <v>0.8</v>
      </c>
      <c r="L442" s="217">
        <v>0.92968421052631567</v>
      </c>
      <c r="M442" s="217">
        <v>1.0345263157894737</v>
      </c>
      <c r="N442" s="217">
        <v>0.99157894736842112</v>
      </c>
      <c r="O442" s="217">
        <v>0.8</v>
      </c>
      <c r="P442" s="217">
        <v>0.8</v>
      </c>
      <c r="Q442" s="437">
        <f t="shared" si="12"/>
        <v>0.81824561403508778</v>
      </c>
      <c r="R442" s="217">
        <v>0.8</v>
      </c>
      <c r="S442" s="217">
        <v>0.8</v>
      </c>
      <c r="T442" s="217">
        <v>0.8</v>
      </c>
      <c r="U442" s="217">
        <v>0.8</v>
      </c>
      <c r="V442" s="217">
        <v>0.8</v>
      </c>
      <c r="W442" s="217">
        <v>0.8</v>
      </c>
      <c r="X442" s="438">
        <f t="shared" si="13"/>
        <v>0.79999999999999993</v>
      </c>
    </row>
    <row r="443" spans="1:24" ht="17.25" customHeight="1">
      <c r="A443" s="434">
        <v>439</v>
      </c>
      <c r="B443" s="435">
        <v>341000000104</v>
      </c>
      <c r="C443" s="538" t="s">
        <v>691</v>
      </c>
      <c r="D443" s="450">
        <v>278</v>
      </c>
      <c r="E443" s="217">
        <v>0</v>
      </c>
      <c r="F443" s="217">
        <v>0</v>
      </c>
      <c r="G443" s="217">
        <v>0</v>
      </c>
      <c r="H443" s="217">
        <v>0</v>
      </c>
      <c r="I443" s="217">
        <v>0</v>
      </c>
      <c r="J443" s="217">
        <v>0</v>
      </c>
      <c r="K443" s="217">
        <v>0</v>
      </c>
      <c r="L443" s="217">
        <v>0</v>
      </c>
      <c r="M443" s="217">
        <v>1</v>
      </c>
      <c r="N443" s="217">
        <v>1</v>
      </c>
      <c r="O443" s="217">
        <v>1</v>
      </c>
      <c r="P443" s="217">
        <v>0.8</v>
      </c>
      <c r="Q443" s="437">
        <f t="shared" si="12"/>
        <v>0.31666666666666665</v>
      </c>
      <c r="R443" s="217">
        <v>0.8</v>
      </c>
      <c r="S443" s="217">
        <v>0.8</v>
      </c>
      <c r="T443" s="217">
        <v>0.8</v>
      </c>
      <c r="U443" s="217">
        <v>0.8</v>
      </c>
      <c r="V443" s="217">
        <v>0.8</v>
      </c>
      <c r="W443" s="217">
        <v>0.8</v>
      </c>
      <c r="X443" s="438">
        <f t="shared" si="13"/>
        <v>0.79999999999999993</v>
      </c>
    </row>
    <row r="444" spans="1:24" ht="17.25" customHeight="1">
      <c r="A444" s="434">
        <v>440</v>
      </c>
      <c r="B444" s="435">
        <v>711000000067</v>
      </c>
      <c r="C444" s="538" t="s">
        <v>745</v>
      </c>
      <c r="D444" s="450">
        <v>178</v>
      </c>
      <c r="E444" s="217">
        <v>1</v>
      </c>
      <c r="F444" s="217">
        <v>1</v>
      </c>
      <c r="G444" s="217">
        <v>1</v>
      </c>
      <c r="H444" s="217">
        <v>1</v>
      </c>
      <c r="I444" s="217">
        <v>1</v>
      </c>
      <c r="J444" s="217">
        <v>1</v>
      </c>
      <c r="K444" s="217">
        <v>1</v>
      </c>
      <c r="L444" s="217">
        <v>1</v>
      </c>
      <c r="M444" s="217">
        <v>1</v>
      </c>
      <c r="N444" s="217">
        <v>1</v>
      </c>
      <c r="O444" s="217">
        <v>1</v>
      </c>
      <c r="P444" s="217">
        <v>0.8</v>
      </c>
      <c r="Q444" s="437">
        <f t="shared" si="12"/>
        <v>0.98333333333333339</v>
      </c>
      <c r="R444" s="217">
        <v>0.8</v>
      </c>
      <c r="S444" s="217">
        <v>0.8</v>
      </c>
      <c r="T444" s="217">
        <v>0.8</v>
      </c>
      <c r="U444" s="217">
        <v>0.8</v>
      </c>
      <c r="V444" s="217">
        <v>0.8</v>
      </c>
      <c r="W444" s="217">
        <v>0.8</v>
      </c>
      <c r="X444" s="438">
        <f t="shared" si="13"/>
        <v>0.79999999999999993</v>
      </c>
    </row>
    <row r="445" spans="1:24" ht="17.25" customHeight="1">
      <c r="A445" s="434">
        <v>441</v>
      </c>
      <c r="B445" s="435">
        <v>341000000052</v>
      </c>
      <c r="C445" s="538" t="s">
        <v>304</v>
      </c>
      <c r="D445" s="450">
        <v>278</v>
      </c>
      <c r="E445" s="217">
        <v>3.5971223021582732E-2</v>
      </c>
      <c r="F445" s="217">
        <v>0.52877697841726623</v>
      </c>
      <c r="G445" s="217">
        <v>0.8</v>
      </c>
      <c r="H445" s="217">
        <v>0.8</v>
      </c>
      <c r="I445" s="217">
        <v>0.8</v>
      </c>
      <c r="J445" s="217">
        <v>0.8</v>
      </c>
      <c r="K445" s="217">
        <v>0.8</v>
      </c>
      <c r="L445" s="217">
        <v>0.8</v>
      </c>
      <c r="M445" s="217">
        <v>0.8</v>
      </c>
      <c r="N445" s="217">
        <v>0.83633093525179858</v>
      </c>
      <c r="O445" s="217">
        <v>0.80035971223021585</v>
      </c>
      <c r="P445" s="217">
        <v>0.83417266187050365</v>
      </c>
      <c r="Q445" s="437">
        <f t="shared" si="12"/>
        <v>0.71963429256594713</v>
      </c>
      <c r="R445" s="217">
        <v>0.8</v>
      </c>
      <c r="S445" s="217">
        <v>0.8</v>
      </c>
      <c r="T445" s="217">
        <v>0.8</v>
      </c>
      <c r="U445" s="217">
        <v>0.8</v>
      </c>
      <c r="V445" s="217">
        <v>0.8</v>
      </c>
      <c r="W445" s="217">
        <v>0.8</v>
      </c>
      <c r="X445" s="438">
        <f t="shared" si="13"/>
        <v>0.79999999999999993</v>
      </c>
    </row>
    <row r="446" spans="1:24" ht="17.25" customHeight="1">
      <c r="A446" s="434">
        <v>442</v>
      </c>
      <c r="B446" s="435">
        <v>343000000040</v>
      </c>
      <c r="C446" s="538" t="s">
        <v>236</v>
      </c>
      <c r="D446" s="450">
        <v>350</v>
      </c>
      <c r="E446" s="217">
        <v>1.2142857142857142</v>
      </c>
      <c r="F446" s="217">
        <v>1.2285714285714286</v>
      </c>
      <c r="G446" s="217">
        <v>1.1428571428571428</v>
      </c>
      <c r="H446" s="217">
        <v>1.1285714285714286</v>
      </c>
      <c r="I446" s="217">
        <v>1.1571428571428573</v>
      </c>
      <c r="J446" s="217">
        <v>1.1142857142857143</v>
      </c>
      <c r="K446" s="217">
        <v>1.1285714285714286</v>
      </c>
      <c r="L446" s="217">
        <v>1.1285714285714286</v>
      </c>
      <c r="M446" s="217">
        <v>1.1428571428571428</v>
      </c>
      <c r="N446" s="217">
        <v>1.1142857142857143</v>
      </c>
      <c r="O446" s="217">
        <v>1.0714285714285714</v>
      </c>
      <c r="P446" s="217">
        <v>0.95942857142857141</v>
      </c>
      <c r="Q446" s="437">
        <f t="shared" si="12"/>
        <v>1.1275714285714284</v>
      </c>
      <c r="R446" s="217">
        <v>0.88114285714285712</v>
      </c>
      <c r="S446" s="217">
        <v>1.0222857142857142</v>
      </c>
      <c r="T446" s="217">
        <v>1.0588571428571429</v>
      </c>
      <c r="U446" s="217">
        <v>1.0577142857142856</v>
      </c>
      <c r="V446" s="217">
        <v>1.1931428571428573</v>
      </c>
      <c r="W446" s="217">
        <v>1.0978285714285714</v>
      </c>
      <c r="X446" s="438">
        <f t="shared" si="13"/>
        <v>1.0518285714285716</v>
      </c>
    </row>
    <row r="447" spans="1:24" ht="17.25" customHeight="1">
      <c r="A447" s="434">
        <v>443</v>
      </c>
      <c r="B447" s="435">
        <v>311000000077</v>
      </c>
      <c r="C447" s="538" t="s">
        <v>965</v>
      </c>
      <c r="D447" s="450">
        <v>111</v>
      </c>
      <c r="E447" s="217">
        <v>0</v>
      </c>
      <c r="F447" s="217">
        <v>0</v>
      </c>
      <c r="G447" s="217">
        <v>0</v>
      </c>
      <c r="H447" s="217">
        <v>0</v>
      </c>
      <c r="I447" s="217">
        <v>0</v>
      </c>
      <c r="J447" s="217">
        <v>0</v>
      </c>
      <c r="K447" s="217">
        <v>0</v>
      </c>
      <c r="L447" s="217">
        <v>0</v>
      </c>
      <c r="M447" s="217">
        <v>0</v>
      </c>
      <c r="N447" s="217">
        <v>0</v>
      </c>
      <c r="O447" s="217">
        <v>0</v>
      </c>
      <c r="P447" s="217">
        <v>0</v>
      </c>
      <c r="Q447" s="437">
        <f t="shared" si="12"/>
        <v>0</v>
      </c>
      <c r="R447" s="217">
        <v>0</v>
      </c>
      <c r="S447" s="217">
        <v>0</v>
      </c>
      <c r="T447" s="217">
        <v>0</v>
      </c>
      <c r="U447" s="217">
        <v>0.79999999999999993</v>
      </c>
      <c r="V447" s="217">
        <v>0.79999999999999993</v>
      </c>
      <c r="W447" s="217">
        <v>0.79999999999999993</v>
      </c>
      <c r="X447" s="438">
        <f t="shared" si="13"/>
        <v>0.39999999999999997</v>
      </c>
    </row>
    <row r="448" spans="1:24" ht="17.25" customHeight="1">
      <c r="A448" s="434">
        <v>444</v>
      </c>
      <c r="B448" s="435">
        <v>714000000031</v>
      </c>
      <c r="C448" s="538" t="s">
        <v>432</v>
      </c>
      <c r="D448" s="450">
        <v>222</v>
      </c>
      <c r="E448" s="217">
        <v>0.70270270270270274</v>
      </c>
      <c r="F448" s="217">
        <v>0.68918918918918914</v>
      </c>
      <c r="G448" s="217">
        <v>0.79999999999999993</v>
      </c>
      <c r="H448" s="217">
        <v>0.79999999999999993</v>
      </c>
      <c r="I448" s="217">
        <v>0.79999999999999993</v>
      </c>
      <c r="J448" s="217">
        <v>0.79999999999999993</v>
      </c>
      <c r="K448" s="217">
        <v>0.79999999999999993</v>
      </c>
      <c r="L448" s="217">
        <v>0.82432432432432434</v>
      </c>
      <c r="M448" s="217">
        <v>0.79999999999999993</v>
      </c>
      <c r="N448" s="217">
        <v>0.79999999999999993</v>
      </c>
      <c r="O448" s="217">
        <v>0.79999999999999993</v>
      </c>
      <c r="P448" s="217">
        <v>0.79999999999999993</v>
      </c>
      <c r="Q448" s="437">
        <f t="shared" si="12"/>
        <v>0.78468468468468477</v>
      </c>
      <c r="R448" s="217">
        <v>0.79999999999999993</v>
      </c>
      <c r="S448" s="217">
        <v>0.79999999999999993</v>
      </c>
      <c r="T448" s="217">
        <v>0.79999999999999993</v>
      </c>
      <c r="U448" s="217">
        <v>0.79999999999999993</v>
      </c>
      <c r="V448" s="217">
        <v>0.79999999999999993</v>
      </c>
      <c r="W448" s="217">
        <v>0.79999999999999993</v>
      </c>
      <c r="X448" s="438">
        <f t="shared" si="13"/>
        <v>0.79999999999999993</v>
      </c>
    </row>
    <row r="449" spans="1:24" ht="17.25" customHeight="1">
      <c r="A449" s="434">
        <v>445</v>
      </c>
      <c r="B449" s="435">
        <v>341000000014</v>
      </c>
      <c r="C449" s="538" t="s">
        <v>284</v>
      </c>
      <c r="D449" s="450">
        <v>200</v>
      </c>
      <c r="E449" s="217">
        <v>0.58499999999999996</v>
      </c>
      <c r="F449" s="217">
        <v>0.81</v>
      </c>
      <c r="G449" s="217">
        <v>0.8</v>
      </c>
      <c r="H449" s="217">
        <v>0.8</v>
      </c>
      <c r="I449" s="217">
        <v>0.8</v>
      </c>
      <c r="J449" s="217">
        <v>0.8</v>
      </c>
      <c r="K449" s="217">
        <v>0.8</v>
      </c>
      <c r="L449" s="217">
        <v>0.8</v>
      </c>
      <c r="M449" s="217">
        <v>0.8</v>
      </c>
      <c r="N449" s="217">
        <v>0.8</v>
      </c>
      <c r="O449" s="217">
        <v>0.8</v>
      </c>
      <c r="P449" s="217">
        <v>0.85950000000000004</v>
      </c>
      <c r="Q449" s="437">
        <f t="shared" si="12"/>
        <v>0.78787499999999999</v>
      </c>
      <c r="R449" s="217">
        <v>0.84750000000000003</v>
      </c>
      <c r="S449" s="217">
        <v>0.87599999999999989</v>
      </c>
      <c r="T449" s="217">
        <v>0.88950000000000007</v>
      </c>
      <c r="U449" s="217">
        <v>0.88650000000000007</v>
      </c>
      <c r="V449" s="217">
        <v>0.85499999999999998</v>
      </c>
      <c r="W449" s="217">
        <v>0.86699999999999999</v>
      </c>
      <c r="X449" s="438">
        <f t="shared" si="13"/>
        <v>0.87024999999999997</v>
      </c>
    </row>
    <row r="450" spans="1:24" ht="17.25" customHeight="1">
      <c r="A450" s="434">
        <v>446</v>
      </c>
      <c r="B450" s="435">
        <v>714000000040</v>
      </c>
      <c r="C450" s="538" t="s">
        <v>755</v>
      </c>
      <c r="D450" s="450">
        <v>250</v>
      </c>
      <c r="E450" s="217">
        <v>0.52800000000000002</v>
      </c>
      <c r="F450" s="217">
        <v>0.61599999999999999</v>
      </c>
      <c r="G450" s="217">
        <v>0.8</v>
      </c>
      <c r="H450" s="217">
        <v>0.8</v>
      </c>
      <c r="I450" s="217">
        <v>0.8</v>
      </c>
      <c r="J450" s="217">
        <v>0.8</v>
      </c>
      <c r="K450" s="217">
        <v>0.88800000000000001</v>
      </c>
      <c r="L450" s="217">
        <v>0.90800000000000003</v>
      </c>
      <c r="M450" s="217">
        <v>0.92</v>
      </c>
      <c r="N450" s="217">
        <v>0.85</v>
      </c>
      <c r="O450" s="217">
        <v>0.91800000000000004</v>
      </c>
      <c r="P450" s="217">
        <v>0.90279999999999994</v>
      </c>
      <c r="Q450" s="437">
        <f t="shared" si="12"/>
        <v>0.81089999999999984</v>
      </c>
      <c r="R450" s="217">
        <v>0.81120000000000003</v>
      </c>
      <c r="S450" s="217">
        <v>0.86560000000000004</v>
      </c>
      <c r="T450" s="217">
        <v>0.86160000000000003</v>
      </c>
      <c r="U450" s="217">
        <v>0.88879999999999992</v>
      </c>
      <c r="V450" s="217">
        <v>0.8</v>
      </c>
      <c r="W450" s="217">
        <v>0.8528</v>
      </c>
      <c r="X450" s="438">
        <f t="shared" si="13"/>
        <v>0.84666666666666668</v>
      </c>
    </row>
    <row r="451" spans="1:24" ht="17.25" customHeight="1">
      <c r="A451" s="434">
        <v>447</v>
      </c>
      <c r="B451" s="435">
        <v>211000000023</v>
      </c>
      <c r="C451" s="538" t="s">
        <v>676</v>
      </c>
      <c r="D451" s="450">
        <v>139</v>
      </c>
      <c r="E451" s="217">
        <v>0.23021582733812951</v>
      </c>
      <c r="F451" s="217">
        <v>0.67625899280575541</v>
      </c>
      <c r="G451" s="217">
        <v>0.91568345323741007</v>
      </c>
      <c r="H451" s="217">
        <v>0.8</v>
      </c>
      <c r="I451" s="217">
        <v>0.8</v>
      </c>
      <c r="J451" s="217">
        <v>0.8</v>
      </c>
      <c r="K451" s="217">
        <v>0.8</v>
      </c>
      <c r="L451" s="217">
        <v>0.8</v>
      </c>
      <c r="M451" s="217">
        <v>0.8</v>
      </c>
      <c r="N451" s="217">
        <v>0.8</v>
      </c>
      <c r="O451" s="217">
        <v>1.4595683453237409</v>
      </c>
      <c r="P451" s="217">
        <v>1.0751079136690647</v>
      </c>
      <c r="Q451" s="437">
        <f t="shared" si="12"/>
        <v>0.8297362110311749</v>
      </c>
      <c r="R451" s="217">
        <v>1</v>
      </c>
      <c r="S451" s="217">
        <v>1</v>
      </c>
      <c r="T451" s="217">
        <v>1</v>
      </c>
      <c r="U451" s="217">
        <v>1</v>
      </c>
      <c r="V451" s="217">
        <v>1</v>
      </c>
      <c r="W451" s="217">
        <v>1</v>
      </c>
      <c r="X451" s="438">
        <f t="shared" si="13"/>
        <v>1</v>
      </c>
    </row>
    <row r="452" spans="1:24" ht="17.25" customHeight="1">
      <c r="A452" s="434">
        <v>448</v>
      </c>
      <c r="B452" s="435">
        <v>714000000034</v>
      </c>
      <c r="C452" s="538" t="s">
        <v>640</v>
      </c>
      <c r="D452" s="450">
        <v>161</v>
      </c>
      <c r="E452" s="217">
        <v>0.45962732919254656</v>
      </c>
      <c r="F452" s="217">
        <v>0.45962732919254656</v>
      </c>
      <c r="G452" s="217">
        <v>0.8</v>
      </c>
      <c r="H452" s="217">
        <v>0.8</v>
      </c>
      <c r="I452" s="217">
        <v>0.8</v>
      </c>
      <c r="J452" s="217">
        <v>0.8</v>
      </c>
      <c r="K452" s="217">
        <v>0.8</v>
      </c>
      <c r="L452" s="217">
        <v>0.91180124223602488</v>
      </c>
      <c r="M452" s="217">
        <v>0.8049689440993788</v>
      </c>
      <c r="N452" s="217">
        <v>0.8</v>
      </c>
      <c r="O452" s="217">
        <v>0.8</v>
      </c>
      <c r="P452" s="217">
        <v>0.8</v>
      </c>
      <c r="Q452" s="437">
        <f t="shared" si="12"/>
        <v>0.75300207039337475</v>
      </c>
      <c r="R452" s="217">
        <v>0.8</v>
      </c>
      <c r="S452" s="217">
        <v>0.8</v>
      </c>
      <c r="T452" s="217">
        <v>0.8</v>
      </c>
      <c r="U452" s="217">
        <v>0.83478260869565224</v>
      </c>
      <c r="V452" s="217">
        <v>0.8</v>
      </c>
      <c r="W452" s="217">
        <v>0.8</v>
      </c>
      <c r="X452" s="438">
        <f t="shared" si="13"/>
        <v>0.80579710144927541</v>
      </c>
    </row>
    <row r="453" spans="1:24" ht="17.25" customHeight="1">
      <c r="A453" s="434">
        <v>449</v>
      </c>
      <c r="B453" s="435">
        <v>341000000065</v>
      </c>
      <c r="C453" s="538" t="s">
        <v>310</v>
      </c>
      <c r="D453" s="450">
        <v>110</v>
      </c>
      <c r="E453" s="217">
        <v>0.12727272727272726</v>
      </c>
      <c r="F453" s="217">
        <v>0.18181818181818182</v>
      </c>
      <c r="G453" s="217">
        <v>0.8</v>
      </c>
      <c r="H453" s="217">
        <v>0.8</v>
      </c>
      <c r="I453" s="217">
        <v>0.8</v>
      </c>
      <c r="J453" s="217">
        <v>0.8</v>
      </c>
      <c r="K453" s="217">
        <v>0.8</v>
      </c>
      <c r="L453" s="217">
        <v>0.8</v>
      </c>
      <c r="M453" s="217">
        <v>0.8</v>
      </c>
      <c r="N453" s="217">
        <v>0.8</v>
      </c>
      <c r="O453" s="217">
        <v>0.8</v>
      </c>
      <c r="P453" s="217">
        <v>0.8</v>
      </c>
      <c r="Q453" s="437">
        <f t="shared" si="12"/>
        <v>0.69242424242424239</v>
      </c>
      <c r="R453" s="217">
        <v>0.8</v>
      </c>
      <c r="S453" s="217">
        <v>0.8</v>
      </c>
      <c r="T453" s="217">
        <v>0.8</v>
      </c>
      <c r="U453" s="217">
        <v>0.82545454545454544</v>
      </c>
      <c r="V453" s="217">
        <v>0.8</v>
      </c>
      <c r="W453" s="217">
        <v>0.81818181818181823</v>
      </c>
      <c r="X453" s="438">
        <f t="shared" si="13"/>
        <v>0.80727272727272725</v>
      </c>
    </row>
    <row r="454" spans="1:24" ht="17.25" customHeight="1">
      <c r="A454" s="434">
        <v>450</v>
      </c>
      <c r="B454" s="435">
        <v>343000000048</v>
      </c>
      <c r="C454" s="538" t="s">
        <v>353</v>
      </c>
      <c r="D454" s="450">
        <v>200</v>
      </c>
      <c r="E454" s="217">
        <v>0.216</v>
      </c>
      <c r="F454" s="217">
        <v>0.22</v>
      </c>
      <c r="G454" s="217">
        <v>0.8</v>
      </c>
      <c r="H454" s="217">
        <v>0.8</v>
      </c>
      <c r="I454" s="217">
        <v>0.8</v>
      </c>
      <c r="J454" s="217">
        <v>0.8</v>
      </c>
      <c r="K454" s="217">
        <v>0.8</v>
      </c>
      <c r="L454" s="217">
        <v>0.8</v>
      </c>
      <c r="M454" s="217">
        <v>0.8</v>
      </c>
      <c r="N454" s="217">
        <v>0.8</v>
      </c>
      <c r="O454" s="217">
        <v>0.8</v>
      </c>
      <c r="P454" s="217">
        <v>0.96900000000000008</v>
      </c>
      <c r="Q454" s="437">
        <f t="shared" ref="Q454:Q514" si="14">AVERAGE(E454:P454)</f>
        <v>0.71708333333333318</v>
      </c>
      <c r="R454" s="217">
        <v>0.86099999999999999</v>
      </c>
      <c r="S454" s="217">
        <v>0.8</v>
      </c>
      <c r="T454" s="217">
        <v>0.90599999999999992</v>
      </c>
      <c r="U454" s="217">
        <v>0.97199999999999998</v>
      </c>
      <c r="V454" s="217">
        <v>0.99</v>
      </c>
      <c r="W454" s="217">
        <v>1.008</v>
      </c>
      <c r="X454" s="438">
        <f t="shared" ref="X454:X514" si="15">AVERAGE(R454:W454)</f>
        <v>0.92283333333333328</v>
      </c>
    </row>
    <row r="455" spans="1:24" ht="17.25" customHeight="1">
      <c r="A455" s="434">
        <v>451</v>
      </c>
      <c r="B455" s="435">
        <v>341000000112</v>
      </c>
      <c r="C455" s="538" t="s">
        <v>966</v>
      </c>
      <c r="D455" s="450">
        <v>145</v>
      </c>
      <c r="E455" s="217">
        <v>0</v>
      </c>
      <c r="F455" s="217">
        <v>0</v>
      </c>
      <c r="G455" s="217">
        <v>0</v>
      </c>
      <c r="H455" s="217">
        <v>0</v>
      </c>
      <c r="I455" s="217">
        <v>0</v>
      </c>
      <c r="J455" s="217">
        <v>0</v>
      </c>
      <c r="K455" s="217">
        <v>0</v>
      </c>
      <c r="L455" s="217">
        <v>0</v>
      </c>
      <c r="M455" s="217">
        <v>0</v>
      </c>
      <c r="N455" s="217">
        <v>0</v>
      </c>
      <c r="O455" s="217">
        <v>0</v>
      </c>
      <c r="P455" s="217">
        <v>0</v>
      </c>
      <c r="Q455" s="437">
        <f t="shared" si="14"/>
        <v>0</v>
      </c>
      <c r="R455" s="217">
        <v>3.8317241379310342E-2</v>
      </c>
      <c r="S455" s="217">
        <v>3.8317241379310342E-2</v>
      </c>
      <c r="T455" s="217">
        <v>3.8317241379310342E-2</v>
      </c>
      <c r="U455" s="217">
        <v>0.33448275862068966</v>
      </c>
      <c r="V455" s="217">
        <v>0.33103448275862069</v>
      </c>
      <c r="W455" s="217">
        <v>1</v>
      </c>
      <c r="X455" s="438">
        <f t="shared" si="15"/>
        <v>0.29674482758620691</v>
      </c>
    </row>
    <row r="456" spans="1:24" ht="17.25" customHeight="1">
      <c r="A456" s="434">
        <v>452</v>
      </c>
      <c r="B456" s="435">
        <v>341000000072</v>
      </c>
      <c r="C456" s="538" t="s">
        <v>313</v>
      </c>
      <c r="D456" s="450">
        <v>120</v>
      </c>
      <c r="E456" s="217">
        <v>0.35</v>
      </c>
      <c r="F456" s="217">
        <v>0.44166666666666665</v>
      </c>
      <c r="G456" s="217">
        <v>0.8</v>
      </c>
      <c r="H456" s="217">
        <v>0.8</v>
      </c>
      <c r="I456" s="217">
        <v>0.8</v>
      </c>
      <c r="J456" s="217">
        <v>0.8</v>
      </c>
      <c r="K456" s="217">
        <v>0.8</v>
      </c>
      <c r="L456" s="217">
        <v>0.8</v>
      </c>
      <c r="M456" s="217">
        <v>0.8</v>
      </c>
      <c r="N456" s="217">
        <v>0.8</v>
      </c>
      <c r="O456" s="217">
        <v>0.8</v>
      </c>
      <c r="P456" s="217">
        <v>0.8</v>
      </c>
      <c r="Q456" s="437">
        <f t="shared" si="14"/>
        <v>0.73263888888888884</v>
      </c>
      <c r="R456" s="217">
        <v>0.8</v>
      </c>
      <c r="S456" s="217">
        <v>0.8</v>
      </c>
      <c r="T456" s="217">
        <v>0.8</v>
      </c>
      <c r="U456" s="217">
        <v>0.8</v>
      </c>
      <c r="V456" s="217">
        <v>0.8</v>
      </c>
      <c r="W456" s="217">
        <v>0.8</v>
      </c>
      <c r="X456" s="438">
        <f t="shared" si="15"/>
        <v>0.79999999999999993</v>
      </c>
    </row>
    <row r="457" spans="1:24" ht="17.25" customHeight="1">
      <c r="A457" s="434">
        <v>453</v>
      </c>
      <c r="B457" s="435">
        <v>341000000094</v>
      </c>
      <c r="C457" s="538" t="s">
        <v>733</v>
      </c>
      <c r="D457" s="450">
        <v>344</v>
      </c>
      <c r="E457" s="217">
        <v>0.1744186046511628</v>
      </c>
      <c r="F457" s="217">
        <v>0.50872093023255816</v>
      </c>
      <c r="G457" s="217">
        <v>0.79999999999999993</v>
      </c>
      <c r="H457" s="217">
        <v>0.79999999999999993</v>
      </c>
      <c r="I457" s="217">
        <v>0.79999999999999993</v>
      </c>
      <c r="J457" s="217">
        <v>0.79999999999999993</v>
      </c>
      <c r="K457" s="217">
        <v>0.79999999999999993</v>
      </c>
      <c r="L457" s="217">
        <v>0.79999999999999993</v>
      </c>
      <c r="M457" s="217">
        <v>0.79999999999999993</v>
      </c>
      <c r="N457" s="217">
        <v>0.83720930232558144</v>
      </c>
      <c r="O457" s="217">
        <v>0.79999999999999993</v>
      </c>
      <c r="P457" s="217">
        <v>1</v>
      </c>
      <c r="Q457" s="437">
        <f t="shared" si="14"/>
        <v>0.74336240310077495</v>
      </c>
      <c r="R457" s="217">
        <v>1</v>
      </c>
      <c r="S457" s="217">
        <v>1</v>
      </c>
      <c r="T457" s="217">
        <v>1</v>
      </c>
      <c r="U457" s="217">
        <v>1</v>
      </c>
      <c r="V457" s="217">
        <v>1</v>
      </c>
      <c r="W457" s="217">
        <v>1</v>
      </c>
      <c r="X457" s="438">
        <f t="shared" si="15"/>
        <v>1</v>
      </c>
    </row>
    <row r="458" spans="1:24" ht="17.25" customHeight="1">
      <c r="A458" s="434">
        <v>454</v>
      </c>
      <c r="B458" s="435">
        <v>311000000035</v>
      </c>
      <c r="C458" s="538" t="s">
        <v>260</v>
      </c>
      <c r="D458" s="450">
        <v>110</v>
      </c>
      <c r="E458" s="217">
        <v>0.1</v>
      </c>
      <c r="F458" s="217">
        <v>0.32727272727272727</v>
      </c>
      <c r="G458" s="217">
        <v>0.8</v>
      </c>
      <c r="H458" s="217">
        <v>0.8</v>
      </c>
      <c r="I458" s="217">
        <v>0.8</v>
      </c>
      <c r="J458" s="217">
        <v>0.8</v>
      </c>
      <c r="K458" s="217">
        <v>0.8</v>
      </c>
      <c r="L458" s="217">
        <v>0.8</v>
      </c>
      <c r="M458" s="217">
        <v>0.8</v>
      </c>
      <c r="N458" s="217">
        <v>0.8</v>
      </c>
      <c r="O458" s="217">
        <v>0.8</v>
      </c>
      <c r="P458" s="217">
        <v>0.8</v>
      </c>
      <c r="Q458" s="437">
        <f t="shared" si="14"/>
        <v>0.70227272727272716</v>
      </c>
      <c r="R458" s="217">
        <v>0.8</v>
      </c>
      <c r="S458" s="217">
        <v>0.8</v>
      </c>
      <c r="T458" s="217">
        <v>0.8</v>
      </c>
      <c r="U458" s="217">
        <v>0.8</v>
      </c>
      <c r="V458" s="217">
        <v>0.8</v>
      </c>
      <c r="W458" s="217">
        <v>0.8</v>
      </c>
      <c r="X458" s="438">
        <f t="shared" si="15"/>
        <v>0.79999999999999993</v>
      </c>
    </row>
    <row r="459" spans="1:24" ht="17.25" customHeight="1">
      <c r="A459" s="434">
        <v>455</v>
      </c>
      <c r="B459" s="435">
        <v>312000000004</v>
      </c>
      <c r="C459" s="538" t="s">
        <v>272</v>
      </c>
      <c r="D459" s="450">
        <v>140</v>
      </c>
      <c r="E459" s="217">
        <v>0.8999742864489586</v>
      </c>
      <c r="F459" s="217">
        <v>0.8999742864489586</v>
      </c>
      <c r="G459" s="217">
        <v>0.8999742864489586</v>
      </c>
      <c r="H459" s="217">
        <v>0.8999742864489586</v>
      </c>
      <c r="I459" s="217">
        <v>0.8999742864489586</v>
      </c>
      <c r="J459" s="217">
        <v>0.8999742864489586</v>
      </c>
      <c r="K459" s="217">
        <v>0.8999742864489586</v>
      </c>
      <c r="L459" s="217">
        <v>0.8999742864489586</v>
      </c>
      <c r="M459" s="217">
        <v>0.8</v>
      </c>
      <c r="N459" s="217">
        <v>0.8</v>
      </c>
      <c r="O459" s="217">
        <v>0.8</v>
      </c>
      <c r="P459" s="217">
        <v>0.8</v>
      </c>
      <c r="Q459" s="437">
        <f t="shared" si="14"/>
        <v>0.86664952429930597</v>
      </c>
      <c r="R459" s="217">
        <v>0.8</v>
      </c>
      <c r="S459" s="217">
        <v>0.8</v>
      </c>
      <c r="T459" s="217">
        <v>0.8</v>
      </c>
      <c r="U459" s="217">
        <v>0.8</v>
      </c>
      <c r="V459" s="217">
        <v>0.8</v>
      </c>
      <c r="W459" s="217">
        <v>0.8</v>
      </c>
      <c r="X459" s="438">
        <f t="shared" si="15"/>
        <v>0.79999999999999993</v>
      </c>
    </row>
    <row r="460" spans="1:24" ht="17.25" customHeight="1">
      <c r="A460" s="434">
        <v>456</v>
      </c>
      <c r="B460" s="435">
        <v>214000000008</v>
      </c>
      <c r="C460" s="538" t="s">
        <v>823</v>
      </c>
      <c r="D460" s="450">
        <v>300</v>
      </c>
      <c r="E460" s="217">
        <v>0</v>
      </c>
      <c r="F460" s="217">
        <v>0.8</v>
      </c>
      <c r="G460" s="217">
        <v>0.90333333333333332</v>
      </c>
      <c r="H460" s="217">
        <v>0.8833333333333333</v>
      </c>
      <c r="I460" s="217">
        <v>0.9</v>
      </c>
      <c r="J460" s="217">
        <v>0.91200000000000003</v>
      </c>
      <c r="K460" s="217">
        <v>0.9</v>
      </c>
      <c r="L460" s="217">
        <v>0.88</v>
      </c>
      <c r="M460" s="217">
        <v>0.8</v>
      </c>
      <c r="N460" s="217">
        <v>0.84399999999999997</v>
      </c>
      <c r="O460" s="217">
        <v>0.85199999999999998</v>
      </c>
      <c r="P460" s="217">
        <v>1</v>
      </c>
      <c r="Q460" s="437">
        <f t="shared" si="14"/>
        <v>0.80622222222222228</v>
      </c>
      <c r="R460" s="217">
        <v>1</v>
      </c>
      <c r="S460" s="217">
        <v>1</v>
      </c>
      <c r="T460" s="217">
        <v>1</v>
      </c>
      <c r="U460" s="217">
        <v>1</v>
      </c>
      <c r="V460" s="217">
        <v>1.016</v>
      </c>
      <c r="W460" s="217">
        <v>1</v>
      </c>
      <c r="X460" s="438">
        <f t="shared" si="15"/>
        <v>1.0026666666666666</v>
      </c>
    </row>
    <row r="461" spans="1:24" ht="17.25" customHeight="1">
      <c r="A461" s="434">
        <v>457</v>
      </c>
      <c r="B461" s="435">
        <v>311000000022</v>
      </c>
      <c r="C461" s="538" t="s">
        <v>255</v>
      </c>
      <c r="D461" s="450">
        <v>650</v>
      </c>
      <c r="E461" s="217">
        <v>0.69230769230769229</v>
      </c>
      <c r="F461" s="217">
        <v>0.7153846153846154</v>
      </c>
      <c r="G461" s="217">
        <v>0.8</v>
      </c>
      <c r="H461" s="217">
        <v>0.8</v>
      </c>
      <c r="I461" s="217">
        <v>0.8</v>
      </c>
      <c r="J461" s="217">
        <v>0.8</v>
      </c>
      <c r="K461" s="217">
        <v>0.8</v>
      </c>
      <c r="L461" s="217">
        <v>0.8</v>
      </c>
      <c r="M461" s="217">
        <v>0.8</v>
      </c>
      <c r="N461" s="217">
        <v>0.8</v>
      </c>
      <c r="O461" s="217">
        <v>0.8</v>
      </c>
      <c r="P461" s="217">
        <v>0.8</v>
      </c>
      <c r="Q461" s="437">
        <f t="shared" si="14"/>
        <v>0.78397435897435896</v>
      </c>
      <c r="R461" s="217">
        <v>0.8</v>
      </c>
      <c r="S461" s="217">
        <v>0.8</v>
      </c>
      <c r="T461" s="217">
        <v>0.8</v>
      </c>
      <c r="U461" s="217">
        <v>0.8</v>
      </c>
      <c r="V461" s="217">
        <v>1.3384615384615384</v>
      </c>
      <c r="W461" s="217">
        <v>0.81346153846153846</v>
      </c>
      <c r="X461" s="438">
        <f t="shared" si="15"/>
        <v>0.89198717948717954</v>
      </c>
    </row>
    <row r="462" spans="1:24" ht="17.25" customHeight="1">
      <c r="A462" s="434">
        <v>458</v>
      </c>
      <c r="B462" s="435">
        <v>293000000005</v>
      </c>
      <c r="C462" s="538" t="s">
        <v>237</v>
      </c>
      <c r="D462" s="450">
        <v>204</v>
      </c>
      <c r="E462" s="217">
        <v>1.6486486486486487</v>
      </c>
      <c r="F462" s="217">
        <v>1.9189189189189189</v>
      </c>
      <c r="G462" s="217">
        <v>1.0147058823529411</v>
      </c>
      <c r="H462" s="217">
        <v>0.79999999999999993</v>
      </c>
      <c r="I462" s="217">
        <v>0.97058823529411764</v>
      </c>
      <c r="J462" s="217">
        <v>0.97058823529411764</v>
      </c>
      <c r="K462" s="217">
        <v>0.79999999999999993</v>
      </c>
      <c r="L462" s="217">
        <v>0.79999999999999993</v>
      </c>
      <c r="M462" s="217">
        <v>0.79999999999999993</v>
      </c>
      <c r="N462" s="217">
        <v>0.79999999999999993</v>
      </c>
      <c r="O462" s="217">
        <v>0.79999999999999993</v>
      </c>
      <c r="P462" s="217">
        <v>0.79999999999999993</v>
      </c>
      <c r="Q462" s="437">
        <f t="shared" si="14"/>
        <v>1.0102874933757289</v>
      </c>
      <c r="R462" s="217">
        <v>0.79999999999999993</v>
      </c>
      <c r="S462" s="217">
        <v>0.79999999999999993</v>
      </c>
      <c r="T462" s="217">
        <v>0.79999999999999993</v>
      </c>
      <c r="U462" s="217">
        <v>0.79999999999999993</v>
      </c>
      <c r="V462" s="217">
        <v>0.79999999999999993</v>
      </c>
      <c r="W462" s="217">
        <v>0.79999999999999993</v>
      </c>
      <c r="X462" s="438">
        <f t="shared" si="15"/>
        <v>0.79999999999999993</v>
      </c>
    </row>
    <row r="463" spans="1:24" ht="17.25" customHeight="1">
      <c r="A463" s="434">
        <v>459</v>
      </c>
      <c r="B463" s="435">
        <v>711000000064</v>
      </c>
      <c r="C463" s="538" t="s">
        <v>638</v>
      </c>
      <c r="D463" s="450">
        <v>166</v>
      </c>
      <c r="E463" s="217">
        <v>0.83012048192771093</v>
      </c>
      <c r="F463" s="217">
        <v>0.83012048192771093</v>
      </c>
      <c r="G463" s="217">
        <v>0.83012048192771093</v>
      </c>
      <c r="H463" s="217">
        <v>0.83012048192771093</v>
      </c>
      <c r="I463" s="217">
        <v>0.8</v>
      </c>
      <c r="J463" s="217">
        <v>0.8</v>
      </c>
      <c r="K463" s="217">
        <v>0.8</v>
      </c>
      <c r="L463" s="217">
        <v>0.8</v>
      </c>
      <c r="M463" s="217">
        <v>0.8</v>
      </c>
      <c r="N463" s="217">
        <v>0.8</v>
      </c>
      <c r="O463" s="217">
        <v>0.8</v>
      </c>
      <c r="P463" s="217">
        <v>0.8</v>
      </c>
      <c r="Q463" s="437">
        <f t="shared" si="14"/>
        <v>0.81004016064257034</v>
      </c>
      <c r="R463" s="217">
        <v>0.8</v>
      </c>
      <c r="S463" s="217">
        <v>0.8</v>
      </c>
      <c r="T463" s="217">
        <v>0.8</v>
      </c>
      <c r="U463" s="217">
        <v>0.8</v>
      </c>
      <c r="V463" s="217">
        <v>0.8</v>
      </c>
      <c r="W463" s="217">
        <v>0.8</v>
      </c>
      <c r="X463" s="438">
        <f t="shared" si="15"/>
        <v>0.79999999999999993</v>
      </c>
    </row>
    <row r="464" spans="1:24" ht="17.25" customHeight="1">
      <c r="A464" s="434">
        <v>460</v>
      </c>
      <c r="B464" s="435">
        <v>711000000063</v>
      </c>
      <c r="C464" s="538" t="s">
        <v>637</v>
      </c>
      <c r="D464" s="450">
        <v>110</v>
      </c>
      <c r="E464" s="217">
        <v>1.0345454545454544</v>
      </c>
      <c r="F464" s="217">
        <v>1.0418181818181818</v>
      </c>
      <c r="G464" s="217">
        <v>1.0690909090909091</v>
      </c>
      <c r="H464" s="217">
        <v>0.98727272727272719</v>
      </c>
      <c r="I464" s="217">
        <v>0.8</v>
      </c>
      <c r="J464" s="217">
        <v>0.8</v>
      </c>
      <c r="K464" s="217">
        <v>0.8</v>
      </c>
      <c r="L464" s="217">
        <v>0.8</v>
      </c>
      <c r="M464" s="217">
        <v>1.0527272727272727</v>
      </c>
      <c r="N464" s="217">
        <v>0.93818181818181823</v>
      </c>
      <c r="O464" s="217">
        <v>0.96545454545454545</v>
      </c>
      <c r="P464" s="217">
        <v>0.91090909090909089</v>
      </c>
      <c r="Q464" s="437">
        <f t="shared" si="14"/>
        <v>0.93333333333333313</v>
      </c>
      <c r="R464" s="217">
        <v>0.97090909090909083</v>
      </c>
      <c r="S464" s="217">
        <v>0.91090909090909089</v>
      </c>
      <c r="T464" s="217">
        <v>0.91090909090909089</v>
      </c>
      <c r="U464" s="217">
        <v>0.92181818181818187</v>
      </c>
      <c r="V464" s="217">
        <v>0.9</v>
      </c>
      <c r="W464" s="217">
        <v>0.8</v>
      </c>
      <c r="X464" s="438">
        <f t="shared" si="15"/>
        <v>0.90242424242424246</v>
      </c>
    </row>
    <row r="465" spans="1:24" ht="17.25" customHeight="1">
      <c r="A465" s="434">
        <v>461</v>
      </c>
      <c r="B465" s="435">
        <v>341000000109</v>
      </c>
      <c r="C465" s="538" t="s">
        <v>967</v>
      </c>
      <c r="D465" s="450">
        <v>178</v>
      </c>
      <c r="E465" s="217">
        <v>0</v>
      </c>
      <c r="F465" s="217">
        <v>0</v>
      </c>
      <c r="G465" s="217">
        <v>0</v>
      </c>
      <c r="H465" s="217">
        <v>0</v>
      </c>
      <c r="I465" s="217">
        <v>0</v>
      </c>
      <c r="J465" s="217">
        <v>0</v>
      </c>
      <c r="K465" s="217">
        <v>0</v>
      </c>
      <c r="L465" s="217">
        <v>0</v>
      </c>
      <c r="M465" s="217">
        <v>0</v>
      </c>
      <c r="N465" s="217">
        <v>0</v>
      </c>
      <c r="O465" s="217">
        <v>0</v>
      </c>
      <c r="P465" s="217">
        <v>0</v>
      </c>
      <c r="Q465" s="437">
        <f t="shared" si="14"/>
        <v>0</v>
      </c>
      <c r="R465" s="217">
        <v>0</v>
      </c>
      <c r="S465" s="217">
        <v>0</v>
      </c>
      <c r="T465" s="217">
        <v>0</v>
      </c>
      <c r="U465" s="217">
        <v>1</v>
      </c>
      <c r="V465" s="217">
        <v>1</v>
      </c>
      <c r="W465" s="217">
        <v>1</v>
      </c>
      <c r="X465" s="438">
        <f t="shared" si="15"/>
        <v>0.5</v>
      </c>
    </row>
    <row r="466" spans="1:24" ht="17.25" customHeight="1">
      <c r="A466" s="434">
        <v>462</v>
      </c>
      <c r="B466" s="435">
        <v>712000000021</v>
      </c>
      <c r="C466" s="538" t="s">
        <v>403</v>
      </c>
      <c r="D466" s="450">
        <v>133</v>
      </c>
      <c r="E466" s="217">
        <v>0.67669172932330823</v>
      </c>
      <c r="F466" s="217">
        <v>0.66165413533834583</v>
      </c>
      <c r="G466" s="217">
        <v>0.8</v>
      </c>
      <c r="H466" s="217">
        <v>0.8</v>
      </c>
      <c r="I466" s="217">
        <v>0.8721804511278195</v>
      </c>
      <c r="J466" s="217">
        <v>0.8721804511278195</v>
      </c>
      <c r="K466" s="217">
        <v>0.8571428571428571</v>
      </c>
      <c r="L466" s="217">
        <v>0.88721804511278191</v>
      </c>
      <c r="M466" s="217">
        <v>0.81203007518796988</v>
      </c>
      <c r="N466" s="217">
        <v>0.8</v>
      </c>
      <c r="O466" s="217">
        <v>0.8</v>
      </c>
      <c r="P466" s="217">
        <v>0.8</v>
      </c>
      <c r="Q466" s="437">
        <f t="shared" si="14"/>
        <v>0.80325814536340856</v>
      </c>
      <c r="R466" s="217">
        <v>0.8</v>
      </c>
      <c r="S466" s="217">
        <v>0.8</v>
      </c>
      <c r="T466" s="217">
        <v>0.8</v>
      </c>
      <c r="U466" s="217">
        <v>0.96601503759398488</v>
      </c>
      <c r="V466" s="217">
        <v>0.8</v>
      </c>
      <c r="W466" s="217">
        <v>0.8</v>
      </c>
      <c r="X466" s="438">
        <f t="shared" si="15"/>
        <v>0.82766917293233089</v>
      </c>
    </row>
    <row r="467" spans="1:24" ht="17.25" customHeight="1">
      <c r="A467" s="434">
        <v>463</v>
      </c>
      <c r="B467" s="435">
        <v>712000000026</v>
      </c>
      <c r="C467" s="538" t="s">
        <v>797</v>
      </c>
      <c r="D467" s="450">
        <v>250</v>
      </c>
      <c r="E467" s="217">
        <v>0.61320000000000008</v>
      </c>
      <c r="F467" s="217">
        <v>0.50919999999999999</v>
      </c>
      <c r="G467" s="217">
        <v>0.8</v>
      </c>
      <c r="H467" s="217">
        <v>0.8</v>
      </c>
      <c r="I467" s="217">
        <v>0.82520000000000004</v>
      </c>
      <c r="J467" s="217">
        <v>0.8</v>
      </c>
      <c r="K467" s="217">
        <v>0.8</v>
      </c>
      <c r="L467" s="217">
        <v>0.8</v>
      </c>
      <c r="M467" s="217">
        <v>0.8</v>
      </c>
      <c r="N467" s="217">
        <v>0.8</v>
      </c>
      <c r="O467" s="217">
        <v>0.8</v>
      </c>
      <c r="P467" s="217">
        <v>1</v>
      </c>
      <c r="Q467" s="437">
        <f t="shared" si="14"/>
        <v>0.7789666666666667</v>
      </c>
      <c r="R467" s="217">
        <v>1</v>
      </c>
      <c r="S467" s="217">
        <v>1</v>
      </c>
      <c r="T467" s="217">
        <v>1</v>
      </c>
      <c r="U467" s="217">
        <v>1</v>
      </c>
      <c r="V467" s="217">
        <v>1</v>
      </c>
      <c r="W467" s="217">
        <v>1</v>
      </c>
      <c r="X467" s="438">
        <f t="shared" si="15"/>
        <v>1</v>
      </c>
    </row>
    <row r="468" spans="1:24" ht="17.25" customHeight="1">
      <c r="A468" s="434">
        <v>464</v>
      </c>
      <c r="B468" s="435">
        <v>343000000016</v>
      </c>
      <c r="C468" s="538" t="s">
        <v>968</v>
      </c>
      <c r="D468" s="450">
        <v>190</v>
      </c>
      <c r="E468" s="217">
        <v>0</v>
      </c>
      <c r="F468" s="217">
        <v>0</v>
      </c>
      <c r="G468" s="217">
        <v>0.8</v>
      </c>
      <c r="H468" s="217">
        <v>0.8</v>
      </c>
      <c r="I468" s="217">
        <v>0</v>
      </c>
      <c r="J468" s="217">
        <v>0</v>
      </c>
      <c r="K468" s="217">
        <v>0</v>
      </c>
      <c r="L468" s="217">
        <v>0</v>
      </c>
      <c r="M468" s="217">
        <v>0</v>
      </c>
      <c r="N468" s="217">
        <v>0.8</v>
      </c>
      <c r="O468" s="217">
        <v>0.8</v>
      </c>
      <c r="P468" s="217">
        <v>0.8</v>
      </c>
      <c r="Q468" s="437">
        <f t="shared" si="14"/>
        <v>0.33333333333333331</v>
      </c>
      <c r="R468" s="217">
        <v>0.8</v>
      </c>
      <c r="S468" s="217">
        <v>0.8</v>
      </c>
      <c r="T468" s="217">
        <v>0.8</v>
      </c>
      <c r="U468" s="217">
        <v>0.8</v>
      </c>
      <c r="V468" s="217">
        <v>0.8</v>
      </c>
      <c r="W468" s="217">
        <v>0.8</v>
      </c>
      <c r="X468" s="438">
        <f t="shared" si="15"/>
        <v>0.79999999999999993</v>
      </c>
    </row>
    <row r="469" spans="1:24" ht="17.25" customHeight="1">
      <c r="A469" s="434">
        <v>465</v>
      </c>
      <c r="B469" s="435">
        <v>711000000053</v>
      </c>
      <c r="C469" s="538" t="s">
        <v>393</v>
      </c>
      <c r="D469" s="450">
        <v>120</v>
      </c>
      <c r="E469" s="217">
        <v>0.45</v>
      </c>
      <c r="F469" s="217">
        <v>0.43333333333333335</v>
      </c>
      <c r="G469" s="217">
        <v>0.8</v>
      </c>
      <c r="H469" s="217">
        <v>0.8</v>
      </c>
      <c r="I469" s="217">
        <v>0.8</v>
      </c>
      <c r="J469" s="217">
        <v>0.8</v>
      </c>
      <c r="K469" s="217">
        <v>0.8</v>
      </c>
      <c r="L469" s="217">
        <v>0.8</v>
      </c>
      <c r="M469" s="217">
        <v>0.8</v>
      </c>
      <c r="N469" s="217">
        <v>0.8</v>
      </c>
      <c r="O469" s="217">
        <v>0.8</v>
      </c>
      <c r="P469" s="217">
        <v>0.8</v>
      </c>
      <c r="Q469" s="437">
        <f t="shared" si="14"/>
        <v>0.7402777777777777</v>
      </c>
      <c r="R469" s="217">
        <v>0.8</v>
      </c>
      <c r="S469" s="217">
        <v>0.83200000000000007</v>
      </c>
      <c r="T469" s="217">
        <v>0.8</v>
      </c>
      <c r="U469" s="217">
        <v>0.8</v>
      </c>
      <c r="V469" s="217">
        <v>0.8</v>
      </c>
      <c r="W469" s="217">
        <v>0.8</v>
      </c>
      <c r="X469" s="438">
        <f t="shared" si="15"/>
        <v>0.80533333333333335</v>
      </c>
    </row>
    <row r="470" spans="1:24" ht="17.25" customHeight="1">
      <c r="A470" s="434">
        <v>466</v>
      </c>
      <c r="B470" s="435">
        <v>711000000087</v>
      </c>
      <c r="C470" s="538" t="s">
        <v>969</v>
      </c>
      <c r="D470" s="450">
        <v>200</v>
      </c>
      <c r="E470" s="217">
        <v>0</v>
      </c>
      <c r="F470" s="217">
        <v>0</v>
      </c>
      <c r="G470" s="217">
        <v>0</v>
      </c>
      <c r="H470" s="217">
        <v>0</v>
      </c>
      <c r="I470" s="217">
        <v>0</v>
      </c>
      <c r="J470" s="217">
        <v>0</v>
      </c>
      <c r="K470" s="217">
        <v>0</v>
      </c>
      <c r="L470" s="217">
        <v>0</v>
      </c>
      <c r="M470" s="217">
        <v>0</v>
      </c>
      <c r="N470" s="217">
        <v>0</v>
      </c>
      <c r="O470" s="217">
        <v>0</v>
      </c>
      <c r="P470" s="217">
        <v>0</v>
      </c>
      <c r="Q470" s="437">
        <f t="shared" si="14"/>
        <v>0</v>
      </c>
      <c r="R470" s="217">
        <v>0</v>
      </c>
      <c r="S470" s="217">
        <v>0</v>
      </c>
      <c r="T470" s="217">
        <v>0</v>
      </c>
      <c r="U470" s="217">
        <v>0</v>
      </c>
      <c r="V470" s="217">
        <v>0.88888999999999996</v>
      </c>
      <c r="W470" s="217">
        <v>0.88888999999999996</v>
      </c>
      <c r="X470" s="438">
        <f t="shared" si="15"/>
        <v>0.29629666666666665</v>
      </c>
    </row>
    <row r="471" spans="1:24" ht="17.25" customHeight="1">
      <c r="A471" s="434">
        <v>467</v>
      </c>
      <c r="B471" s="435">
        <v>211000000055</v>
      </c>
      <c r="C471" s="538" t="s">
        <v>970</v>
      </c>
      <c r="D471" s="450">
        <v>156</v>
      </c>
      <c r="E471" s="217">
        <v>0</v>
      </c>
      <c r="F471" s="217">
        <v>0</v>
      </c>
      <c r="G471" s="217">
        <v>0</v>
      </c>
      <c r="H471" s="217">
        <v>0</v>
      </c>
      <c r="I471" s="217">
        <v>0</v>
      </c>
      <c r="J471" s="217">
        <v>0</v>
      </c>
      <c r="K471" s="217">
        <v>0</v>
      </c>
      <c r="L471" s="217">
        <v>0</v>
      </c>
      <c r="M471" s="217">
        <v>0</v>
      </c>
      <c r="N471" s="217">
        <v>0</v>
      </c>
      <c r="O471" s="217">
        <v>0</v>
      </c>
      <c r="P471" s="217">
        <v>0</v>
      </c>
      <c r="Q471" s="437">
        <f t="shared" si="14"/>
        <v>0</v>
      </c>
      <c r="R471" s="217">
        <v>0</v>
      </c>
      <c r="S471" s="217">
        <v>0</v>
      </c>
      <c r="T471" s="217">
        <v>0</v>
      </c>
      <c r="U471" s="217">
        <v>0</v>
      </c>
      <c r="V471" s="217">
        <v>1</v>
      </c>
      <c r="W471" s="217">
        <v>1</v>
      </c>
      <c r="X471" s="438">
        <f t="shared" si="15"/>
        <v>0.33333333333333331</v>
      </c>
    </row>
    <row r="472" spans="1:24" ht="17.25" customHeight="1">
      <c r="A472" s="434">
        <v>468</v>
      </c>
      <c r="B472" s="435">
        <v>343000000025</v>
      </c>
      <c r="C472" s="538" t="s">
        <v>340</v>
      </c>
      <c r="D472" s="450">
        <v>153</v>
      </c>
      <c r="E472" s="217">
        <v>0.40522875816993464</v>
      </c>
      <c r="F472" s="217">
        <v>0.48366013071895425</v>
      </c>
      <c r="G472" s="217">
        <v>0.8</v>
      </c>
      <c r="H472" s="217">
        <v>0.8</v>
      </c>
      <c r="I472" s="217">
        <v>0.8</v>
      </c>
      <c r="J472" s="217">
        <v>0.8</v>
      </c>
      <c r="K472" s="217">
        <v>0.8</v>
      </c>
      <c r="L472" s="217">
        <v>0.8</v>
      </c>
      <c r="M472" s="217">
        <v>0.8</v>
      </c>
      <c r="N472" s="217">
        <v>0.8</v>
      </c>
      <c r="O472" s="217">
        <v>0.8</v>
      </c>
      <c r="P472" s="217">
        <v>0.8</v>
      </c>
      <c r="Q472" s="437">
        <f t="shared" si="14"/>
        <v>0.74074074074074081</v>
      </c>
      <c r="R472" s="217">
        <v>0.8</v>
      </c>
      <c r="S472" s="217">
        <v>0.8</v>
      </c>
      <c r="T472" s="217">
        <v>0.8</v>
      </c>
      <c r="U472" s="217">
        <v>0.8</v>
      </c>
      <c r="V472" s="217">
        <v>0.8</v>
      </c>
      <c r="W472" s="217">
        <v>0.8</v>
      </c>
      <c r="X472" s="438">
        <f t="shared" si="15"/>
        <v>0.79999999999999993</v>
      </c>
    </row>
    <row r="473" spans="1:24" ht="17.25" customHeight="1">
      <c r="A473" s="434">
        <v>469</v>
      </c>
      <c r="B473" s="435">
        <v>711000000059</v>
      </c>
      <c r="C473" s="538" t="s">
        <v>397</v>
      </c>
      <c r="D473" s="450">
        <v>110</v>
      </c>
      <c r="E473" s="217">
        <v>0.84363636363636363</v>
      </c>
      <c r="F473" s="217">
        <v>1.0645454545454545</v>
      </c>
      <c r="G473" s="217">
        <v>0.86181818181818182</v>
      </c>
      <c r="H473" s="217">
        <v>0.86363636363636365</v>
      </c>
      <c r="I473" s="217">
        <v>0.8</v>
      </c>
      <c r="J473" s="217">
        <v>0.81090909090909091</v>
      </c>
      <c r="K473" s="217">
        <v>0.8</v>
      </c>
      <c r="L473" s="217">
        <v>0.8</v>
      </c>
      <c r="M473" s="217">
        <v>1.3636363636363635</v>
      </c>
      <c r="N473" s="217">
        <v>1.1818181818181819</v>
      </c>
      <c r="O473" s="217">
        <v>1.1709090909090911</v>
      </c>
      <c r="P473" s="217">
        <v>1.1327272727272726</v>
      </c>
      <c r="Q473" s="437">
        <f t="shared" si="14"/>
        <v>0.97446969696969699</v>
      </c>
      <c r="R473" s="217">
        <v>1.0545454545454545</v>
      </c>
      <c r="S473" s="217">
        <v>1.0818181818181818</v>
      </c>
      <c r="T473" s="217">
        <v>1.0527272727272727</v>
      </c>
      <c r="U473" s="217">
        <v>1.0509090909090908</v>
      </c>
      <c r="V473" s="217">
        <v>1.28</v>
      </c>
      <c r="W473" s="217">
        <v>0.99818181818181817</v>
      </c>
      <c r="X473" s="438">
        <f t="shared" si="15"/>
        <v>1.0863636363636364</v>
      </c>
    </row>
    <row r="474" spans="1:24" ht="17.25" customHeight="1">
      <c r="A474" s="434">
        <v>470</v>
      </c>
      <c r="B474" s="435">
        <v>712000000029</v>
      </c>
      <c r="C474" s="538" t="s">
        <v>799</v>
      </c>
      <c r="D474" s="450">
        <v>190</v>
      </c>
      <c r="E474" s="217">
        <v>0.72947368421052627</v>
      </c>
      <c r="F474" s="217">
        <v>0.49368421052631578</v>
      </c>
      <c r="G474" s="217">
        <v>0.8</v>
      </c>
      <c r="H474" s="217">
        <v>0.8</v>
      </c>
      <c r="I474" s="217">
        <v>0.8</v>
      </c>
      <c r="J474" s="217">
        <v>0.8</v>
      </c>
      <c r="K474" s="217">
        <v>0.8</v>
      </c>
      <c r="L474" s="217">
        <v>0.8</v>
      </c>
      <c r="M474" s="217">
        <v>0.8</v>
      </c>
      <c r="N474" s="217">
        <v>0.8</v>
      </c>
      <c r="O474" s="217">
        <v>0.8</v>
      </c>
      <c r="P474" s="217">
        <v>0.8</v>
      </c>
      <c r="Q474" s="437">
        <f t="shared" si="14"/>
        <v>0.76859649122807017</v>
      </c>
      <c r="R474" s="217">
        <v>0.8</v>
      </c>
      <c r="S474" s="217">
        <v>0.8</v>
      </c>
      <c r="T474" s="217">
        <v>0.8</v>
      </c>
      <c r="U474" s="217">
        <v>0.8</v>
      </c>
      <c r="V474" s="217">
        <v>0.8</v>
      </c>
      <c r="W474" s="217">
        <v>0.8</v>
      </c>
      <c r="X474" s="438">
        <f t="shared" si="15"/>
        <v>0.79999999999999993</v>
      </c>
    </row>
    <row r="475" spans="1:24" ht="17.25" customHeight="1">
      <c r="A475" s="434">
        <v>471</v>
      </c>
      <c r="B475" s="435">
        <v>341000000093</v>
      </c>
      <c r="C475" s="538" t="s">
        <v>732</v>
      </c>
      <c r="D475" s="450">
        <v>212</v>
      </c>
      <c r="E475" s="217">
        <v>2.7358490566037737E-2</v>
      </c>
      <c r="F475" s="217">
        <v>3.3018867924528301E-2</v>
      </c>
      <c r="G475" s="217">
        <v>0.79999999999999993</v>
      </c>
      <c r="H475" s="217">
        <v>0.79999999999999993</v>
      </c>
      <c r="I475" s="217">
        <v>0.79999999999999993</v>
      </c>
      <c r="J475" s="217">
        <v>0.79999999999999993</v>
      </c>
      <c r="K475" s="217">
        <v>0.89622641509433965</v>
      </c>
      <c r="L475" s="217">
        <v>0.82547169811320753</v>
      </c>
      <c r="M475" s="217">
        <v>0.79999999999999993</v>
      </c>
      <c r="N475" s="217">
        <v>0.79999999999999993</v>
      </c>
      <c r="O475" s="217">
        <v>0.79999999999999993</v>
      </c>
      <c r="P475" s="217">
        <v>1</v>
      </c>
      <c r="Q475" s="437">
        <f t="shared" si="14"/>
        <v>0.69850628930817604</v>
      </c>
      <c r="R475" s="217">
        <v>1</v>
      </c>
      <c r="S475" s="217">
        <v>1</v>
      </c>
      <c r="T475" s="217">
        <v>1</v>
      </c>
      <c r="U475" s="217">
        <v>1</v>
      </c>
      <c r="V475" s="217">
        <v>1</v>
      </c>
      <c r="W475" s="217">
        <v>1</v>
      </c>
      <c r="X475" s="438">
        <f t="shared" si="15"/>
        <v>1</v>
      </c>
    </row>
    <row r="476" spans="1:24" ht="17.25" customHeight="1">
      <c r="A476" s="434">
        <v>472</v>
      </c>
      <c r="B476" s="435">
        <v>714000000007</v>
      </c>
      <c r="C476" s="538" t="s">
        <v>414</v>
      </c>
      <c r="D476" s="450">
        <v>124</v>
      </c>
      <c r="E476" s="217">
        <v>0.63548387096774195</v>
      </c>
      <c r="F476" s="217">
        <v>0.65483870967741942</v>
      </c>
      <c r="G476" s="217">
        <v>0.8</v>
      </c>
      <c r="H476" s="217">
        <v>0.8</v>
      </c>
      <c r="I476" s="217">
        <v>0.8</v>
      </c>
      <c r="J476" s="217">
        <v>0.8</v>
      </c>
      <c r="K476" s="217">
        <v>0.8</v>
      </c>
      <c r="L476" s="217">
        <v>0.8</v>
      </c>
      <c r="M476" s="217">
        <v>0.8</v>
      </c>
      <c r="N476" s="217">
        <v>0.8</v>
      </c>
      <c r="O476" s="217">
        <v>0.8</v>
      </c>
      <c r="P476" s="217">
        <v>0.8</v>
      </c>
      <c r="Q476" s="437">
        <f t="shared" si="14"/>
        <v>0.77419354838709686</v>
      </c>
      <c r="R476" s="217">
        <v>0.8</v>
      </c>
      <c r="S476" s="217">
        <v>0.8</v>
      </c>
      <c r="T476" s="217">
        <v>0.8</v>
      </c>
      <c r="U476" s="217">
        <v>0.8</v>
      </c>
      <c r="V476" s="217">
        <v>0.8</v>
      </c>
      <c r="W476" s="217">
        <v>0.8</v>
      </c>
      <c r="X476" s="438">
        <f t="shared" si="15"/>
        <v>0.79999999999999993</v>
      </c>
    </row>
    <row r="477" spans="1:24" ht="17.25" customHeight="1">
      <c r="A477" s="434">
        <v>473</v>
      </c>
      <c r="B477" s="435">
        <v>293000000011</v>
      </c>
      <c r="C477" s="538" t="s">
        <v>242</v>
      </c>
      <c r="D477" s="450">
        <v>181</v>
      </c>
      <c r="E477" s="217">
        <v>1.4957264957264957</v>
      </c>
      <c r="F477" s="217">
        <v>1.5982905982905984</v>
      </c>
      <c r="G477" s="217">
        <v>1.0662983425414365</v>
      </c>
      <c r="H477" s="217">
        <v>0.89502762430939231</v>
      </c>
      <c r="I477" s="217">
        <v>0.95027624309392267</v>
      </c>
      <c r="J477" s="217">
        <v>0.95027624309392267</v>
      </c>
      <c r="K477" s="217">
        <v>0.95580110497237569</v>
      </c>
      <c r="L477" s="217">
        <v>0.8</v>
      </c>
      <c r="M477" s="217">
        <v>0.8</v>
      </c>
      <c r="N477" s="217">
        <v>1.0718232044198894</v>
      </c>
      <c r="O477" s="217">
        <v>0.8729281767955801</v>
      </c>
      <c r="P477" s="217">
        <v>0.8</v>
      </c>
      <c r="Q477" s="437">
        <f t="shared" si="14"/>
        <v>1.021370669436968</v>
      </c>
      <c r="R477" s="217">
        <v>0.85193370165745852</v>
      </c>
      <c r="S477" s="217">
        <v>0.85193370165745852</v>
      </c>
      <c r="T477" s="217">
        <v>0.96795580110497226</v>
      </c>
      <c r="U477" s="217">
        <v>0.98121546961325967</v>
      </c>
      <c r="V477" s="217">
        <v>0.98121546961325967</v>
      </c>
      <c r="W477" s="217">
        <v>0.8</v>
      </c>
      <c r="X477" s="438">
        <f t="shared" si="15"/>
        <v>0.90570902394106811</v>
      </c>
    </row>
    <row r="478" spans="1:24" ht="17.25" customHeight="1">
      <c r="A478" s="434">
        <v>474</v>
      </c>
      <c r="B478" s="435">
        <v>713000000020</v>
      </c>
      <c r="C478" s="538" t="s">
        <v>852</v>
      </c>
      <c r="D478" s="450">
        <v>166</v>
      </c>
      <c r="E478" s="217">
        <v>1.4457831325301203E-2</v>
      </c>
      <c r="F478" s="217">
        <v>0.8</v>
      </c>
      <c r="G478" s="217">
        <v>0.8</v>
      </c>
      <c r="H478" s="217">
        <v>0.8</v>
      </c>
      <c r="I478" s="217">
        <v>0.8</v>
      </c>
      <c r="J478" s="217">
        <v>0.8</v>
      </c>
      <c r="K478" s="217">
        <v>0.95421686746987955</v>
      </c>
      <c r="L478" s="217">
        <v>0.87831325301204821</v>
      </c>
      <c r="M478" s="217">
        <v>1.2578313253012048</v>
      </c>
      <c r="N478" s="217">
        <v>1.0987951807228915</v>
      </c>
      <c r="O478" s="217">
        <v>1.0120481927710843</v>
      </c>
      <c r="P478" s="217">
        <v>0.95421686746987955</v>
      </c>
      <c r="Q478" s="437">
        <f t="shared" si="14"/>
        <v>0.84748995983935738</v>
      </c>
      <c r="R478" s="217">
        <v>0.96867469879518076</v>
      </c>
      <c r="S478" s="217">
        <v>0.89638554216867472</v>
      </c>
      <c r="T478" s="217">
        <v>1.008433734939759</v>
      </c>
      <c r="U478" s="217">
        <v>1.0590361445783134</v>
      </c>
      <c r="V478" s="217">
        <v>0.8</v>
      </c>
      <c r="W478" s="217">
        <v>0.8</v>
      </c>
      <c r="X478" s="438">
        <f t="shared" si="15"/>
        <v>0.92208835341365469</v>
      </c>
    </row>
    <row r="479" spans="1:24" ht="17.25" customHeight="1">
      <c r="A479" s="434">
        <v>475</v>
      </c>
      <c r="B479" s="435">
        <v>711000000011</v>
      </c>
      <c r="C479" s="538" t="s">
        <v>376</v>
      </c>
      <c r="D479" s="450">
        <v>225</v>
      </c>
      <c r="E479" s="217">
        <v>0.8666666666666667</v>
      </c>
      <c r="F479" s="217">
        <v>0.86222222222222222</v>
      </c>
      <c r="G479" s="217">
        <v>0.8666666666666667</v>
      </c>
      <c r="H479" s="217">
        <v>0.86222222222222222</v>
      </c>
      <c r="I479" s="217">
        <v>1.1244444444444444</v>
      </c>
      <c r="J479" s="217">
        <v>0.82666666666666666</v>
      </c>
      <c r="K479" s="217">
        <v>0.86222222222222222</v>
      </c>
      <c r="L479" s="217">
        <v>0.89777777777777779</v>
      </c>
      <c r="M479" s="217">
        <v>0.88444444444444448</v>
      </c>
      <c r="N479" s="217">
        <v>0.84666666666666668</v>
      </c>
      <c r="O479" s="217">
        <v>0.83333333333333337</v>
      </c>
      <c r="P479" s="217">
        <v>0.8</v>
      </c>
      <c r="Q479" s="437">
        <f t="shared" si="14"/>
        <v>0.87777777777777777</v>
      </c>
      <c r="R479" s="217">
        <v>0.8</v>
      </c>
      <c r="S479" s="217">
        <v>0.8</v>
      </c>
      <c r="T479" s="217">
        <v>0.8</v>
      </c>
      <c r="U479" s="217">
        <v>0.8</v>
      </c>
      <c r="V479" s="217">
        <v>0.8</v>
      </c>
      <c r="W479" s="217">
        <v>0.8037333333333333</v>
      </c>
      <c r="X479" s="438">
        <f t="shared" si="15"/>
        <v>0.80062222222222224</v>
      </c>
    </row>
    <row r="480" spans="1:24" ht="17.25" customHeight="1">
      <c r="A480" s="434">
        <v>476</v>
      </c>
      <c r="B480" s="435">
        <v>712000000032</v>
      </c>
      <c r="C480" s="538" t="s">
        <v>971</v>
      </c>
      <c r="D480" s="450">
        <v>125</v>
      </c>
      <c r="E480" s="217">
        <v>0</v>
      </c>
      <c r="F480" s="217">
        <v>0</v>
      </c>
      <c r="G480" s="217">
        <v>0</v>
      </c>
      <c r="H480" s="217">
        <v>0</v>
      </c>
      <c r="I480" s="217">
        <v>0</v>
      </c>
      <c r="J480" s="217">
        <v>0</v>
      </c>
      <c r="K480" s="217">
        <v>0</v>
      </c>
      <c r="L480" s="217">
        <v>0</v>
      </c>
      <c r="M480" s="217">
        <v>0</v>
      </c>
      <c r="N480" s="217">
        <v>0</v>
      </c>
      <c r="O480" s="217">
        <v>0</v>
      </c>
      <c r="P480" s="217">
        <v>0.8</v>
      </c>
      <c r="Q480" s="437">
        <f t="shared" si="14"/>
        <v>6.6666666666666666E-2</v>
      </c>
      <c r="R480" s="217">
        <v>0.8</v>
      </c>
      <c r="S480" s="217">
        <v>0.8</v>
      </c>
      <c r="T480" s="217">
        <v>0.8</v>
      </c>
      <c r="U480" s="217">
        <v>0.8</v>
      </c>
      <c r="V480" s="217">
        <v>0.8</v>
      </c>
      <c r="W480" s="217">
        <v>0.8</v>
      </c>
      <c r="X480" s="438">
        <f t="shared" si="15"/>
        <v>0.79999999999999993</v>
      </c>
    </row>
    <row r="481" spans="1:24" ht="17.25" customHeight="1">
      <c r="A481" s="434">
        <v>477</v>
      </c>
      <c r="B481" s="435">
        <v>711000000077</v>
      </c>
      <c r="C481" s="538" t="s">
        <v>847</v>
      </c>
      <c r="D481" s="450">
        <v>142.4</v>
      </c>
      <c r="E481" s="217">
        <v>0</v>
      </c>
      <c r="F481" s="217">
        <v>0</v>
      </c>
      <c r="G481" s="217">
        <v>0.9550561797752809</v>
      </c>
      <c r="H481" s="217">
        <v>0.9606741573033708</v>
      </c>
      <c r="I481" s="217">
        <v>0.93258426966292141</v>
      </c>
      <c r="J481" s="217">
        <v>0.79999999999999993</v>
      </c>
      <c r="K481" s="217">
        <v>0.8089887640449438</v>
      </c>
      <c r="L481" s="217">
        <v>0.79999999999999993</v>
      </c>
      <c r="M481" s="217">
        <v>1.0280898876404494</v>
      </c>
      <c r="N481" s="217">
        <v>1.0449438202247192</v>
      </c>
      <c r="O481" s="217">
        <v>1.050561797752809</v>
      </c>
      <c r="P481" s="217">
        <v>1.0561797752808988</v>
      </c>
      <c r="Q481" s="437">
        <f t="shared" si="14"/>
        <v>0.78642322097378281</v>
      </c>
      <c r="R481" s="217">
        <v>1.0674157303370786</v>
      </c>
      <c r="S481" s="217">
        <v>1.1404494382022472</v>
      </c>
      <c r="T481" s="217">
        <v>1.1348314606741572</v>
      </c>
      <c r="U481" s="217">
        <v>1.1853932584269664</v>
      </c>
      <c r="V481" s="217">
        <v>1.1741573033707864</v>
      </c>
      <c r="W481" s="217">
        <v>1.2752808988764044</v>
      </c>
      <c r="X481" s="438">
        <f t="shared" si="15"/>
        <v>1.1629213483146066</v>
      </c>
    </row>
    <row r="482" spans="1:24" ht="17.25" customHeight="1">
      <c r="A482" s="434">
        <v>478</v>
      </c>
      <c r="B482" s="435">
        <v>341000000049</v>
      </c>
      <c r="C482" s="538" t="s">
        <v>302</v>
      </c>
      <c r="D482" s="450">
        <v>133.33000000000001</v>
      </c>
      <c r="E482" s="217">
        <v>0.65251631290782264</v>
      </c>
      <c r="F482" s="217">
        <v>0.82127053176329401</v>
      </c>
      <c r="G482" s="217">
        <v>0.79996999924998113</v>
      </c>
      <c r="H482" s="217">
        <v>0.79996999924998113</v>
      </c>
      <c r="I482" s="217">
        <v>0.79996999924998113</v>
      </c>
      <c r="J482" s="217">
        <v>0.79996999924998113</v>
      </c>
      <c r="K482" s="217">
        <v>0.79996999924998113</v>
      </c>
      <c r="L482" s="217">
        <v>0.79996999924998113</v>
      </c>
      <c r="M482" s="217">
        <v>0.79996999924998113</v>
      </c>
      <c r="N482" s="217">
        <v>0.79996999924998113</v>
      </c>
      <c r="O482" s="217">
        <v>0.79996999924998113</v>
      </c>
      <c r="P482" s="217">
        <v>0.79999999999999993</v>
      </c>
      <c r="Q482" s="437">
        <f t="shared" si="14"/>
        <v>0.78945973649341239</v>
      </c>
      <c r="R482" s="217">
        <v>0.79999999999999993</v>
      </c>
      <c r="S482" s="217">
        <v>0.79999999999999993</v>
      </c>
      <c r="T482" s="217">
        <v>0.79999999999999993</v>
      </c>
      <c r="U482" s="217">
        <v>0.79999999999999993</v>
      </c>
      <c r="V482" s="217">
        <v>0.79999999999999993</v>
      </c>
      <c r="W482" s="217">
        <v>0.79999999999999993</v>
      </c>
      <c r="X482" s="438">
        <f t="shared" si="15"/>
        <v>0.79999999999999993</v>
      </c>
    </row>
    <row r="483" spans="1:24" ht="17.25" customHeight="1">
      <c r="A483" s="434">
        <v>479</v>
      </c>
      <c r="B483" s="435">
        <v>342000000031</v>
      </c>
      <c r="C483" s="538" t="s">
        <v>327</v>
      </c>
      <c r="D483" s="450">
        <v>110</v>
      </c>
      <c r="E483" s="217">
        <v>8.1818181818181818E-2</v>
      </c>
      <c r="F483" s="217">
        <v>0.61818181818181817</v>
      </c>
      <c r="G483" s="217">
        <v>0.8</v>
      </c>
      <c r="H483" s="217">
        <v>0.8</v>
      </c>
      <c r="I483" s="217">
        <v>0.8</v>
      </c>
      <c r="J483" s="217">
        <v>0.8</v>
      </c>
      <c r="K483" s="217">
        <v>0.8</v>
      </c>
      <c r="L483" s="217">
        <v>0.8</v>
      </c>
      <c r="M483" s="217">
        <v>0.86363636363636365</v>
      </c>
      <c r="N483" s="217">
        <v>0.8</v>
      </c>
      <c r="O483" s="217">
        <v>0.8545454545454545</v>
      </c>
      <c r="P483" s="217">
        <v>0.95909090909090911</v>
      </c>
      <c r="Q483" s="437">
        <f t="shared" si="14"/>
        <v>0.74810606060606044</v>
      </c>
      <c r="R483" s="217">
        <v>0.8</v>
      </c>
      <c r="S483" s="217">
        <v>0.8</v>
      </c>
      <c r="T483" s="217">
        <v>0.8</v>
      </c>
      <c r="U483" s="217">
        <v>0.8</v>
      </c>
      <c r="V483" s="217">
        <v>0.8</v>
      </c>
      <c r="W483" s="217">
        <v>0.8</v>
      </c>
      <c r="X483" s="438">
        <f t="shared" si="15"/>
        <v>0.79999999999999993</v>
      </c>
    </row>
    <row r="484" spans="1:24" ht="17.25" customHeight="1">
      <c r="A484" s="434">
        <v>480</v>
      </c>
      <c r="B484" s="435">
        <v>211000000043</v>
      </c>
      <c r="C484" s="538" t="s">
        <v>820</v>
      </c>
      <c r="D484" s="450">
        <v>220</v>
      </c>
      <c r="E484" s="217">
        <v>0</v>
      </c>
      <c r="F484" s="217">
        <v>0</v>
      </c>
      <c r="G484" s="217">
        <v>0</v>
      </c>
      <c r="H484" s="217">
        <v>0</v>
      </c>
      <c r="I484" s="217">
        <v>0.61936363636363634</v>
      </c>
      <c r="J484" s="217">
        <v>0.8</v>
      </c>
      <c r="K484" s="217">
        <v>0.8</v>
      </c>
      <c r="L484" s="217">
        <v>0.8</v>
      </c>
      <c r="M484" s="217">
        <v>0.8</v>
      </c>
      <c r="N484" s="217">
        <v>0.8</v>
      </c>
      <c r="O484" s="217">
        <v>0.8</v>
      </c>
      <c r="P484" s="217">
        <v>0.8</v>
      </c>
      <c r="Q484" s="437">
        <f t="shared" si="14"/>
        <v>0.51828030303030304</v>
      </c>
      <c r="R484" s="217">
        <v>0.8</v>
      </c>
      <c r="S484" s="217">
        <v>0.8</v>
      </c>
      <c r="T484" s="217">
        <v>0.8</v>
      </c>
      <c r="U484" s="217">
        <v>0.8</v>
      </c>
      <c r="V484" s="217">
        <v>0.8</v>
      </c>
      <c r="W484" s="217">
        <v>0.8</v>
      </c>
      <c r="X484" s="438">
        <f t="shared" si="15"/>
        <v>0.79999999999999993</v>
      </c>
    </row>
    <row r="485" spans="1:24" ht="17.25" customHeight="1">
      <c r="A485" s="434">
        <v>481</v>
      </c>
      <c r="B485" s="435">
        <v>341000000077</v>
      </c>
      <c r="C485" s="538" t="s">
        <v>317</v>
      </c>
      <c r="D485" s="450">
        <v>350</v>
      </c>
      <c r="E485" s="217">
        <v>1</v>
      </c>
      <c r="F485" s="217">
        <v>1</v>
      </c>
      <c r="G485" s="217">
        <v>1</v>
      </c>
      <c r="H485" s="217">
        <v>1</v>
      </c>
      <c r="I485" s="217">
        <v>1</v>
      </c>
      <c r="J485" s="217">
        <v>1</v>
      </c>
      <c r="K485" s="217">
        <v>1</v>
      </c>
      <c r="L485" s="217">
        <v>1</v>
      </c>
      <c r="M485" s="217">
        <v>1</v>
      </c>
      <c r="N485" s="217">
        <v>1</v>
      </c>
      <c r="O485" s="217">
        <v>1</v>
      </c>
      <c r="P485" s="217">
        <v>0.8</v>
      </c>
      <c r="Q485" s="437">
        <f t="shared" si="14"/>
        <v>0.98333333333333339</v>
      </c>
      <c r="R485" s="217">
        <v>0.8</v>
      </c>
      <c r="S485" s="217">
        <v>0.8</v>
      </c>
      <c r="T485" s="217">
        <v>0.8</v>
      </c>
      <c r="U485" s="217">
        <v>0.8</v>
      </c>
      <c r="V485" s="217">
        <v>0.8</v>
      </c>
      <c r="W485" s="217">
        <v>0.8</v>
      </c>
      <c r="X485" s="438">
        <f t="shared" si="15"/>
        <v>0.79999999999999993</v>
      </c>
    </row>
    <row r="486" spans="1:24" ht="17.25" customHeight="1">
      <c r="A486" s="434">
        <v>482</v>
      </c>
      <c r="B486" s="435">
        <v>215000000015</v>
      </c>
      <c r="C486" s="538" t="s">
        <v>826</v>
      </c>
      <c r="D486" s="450">
        <v>478</v>
      </c>
      <c r="E486" s="217">
        <v>0.9000018828491273</v>
      </c>
      <c r="F486" s="217">
        <v>0.9000018828491273</v>
      </c>
      <c r="G486" s="217">
        <v>0.9000018828491273</v>
      </c>
      <c r="H486" s="217">
        <v>0.9000018828491273</v>
      </c>
      <c r="I486" s="217">
        <v>0.9000018828491273</v>
      </c>
      <c r="J486" s="217">
        <v>0.9000018828491273</v>
      </c>
      <c r="K486" s="217">
        <v>0.9000018828491273</v>
      </c>
      <c r="L486" s="217">
        <v>0.9000018828491273</v>
      </c>
      <c r="M486" s="217">
        <v>0.79999999999999993</v>
      </c>
      <c r="N486" s="217">
        <v>0.79999999999999993</v>
      </c>
      <c r="O486" s="217">
        <v>0.79999999999999993</v>
      </c>
      <c r="P486" s="217">
        <v>0.79999999999999993</v>
      </c>
      <c r="Q486" s="437">
        <f t="shared" si="14"/>
        <v>0.86666792189941855</v>
      </c>
      <c r="R486" s="217">
        <v>0.79999999999999993</v>
      </c>
      <c r="S486" s="217">
        <v>0.79999999999999993</v>
      </c>
      <c r="T486" s="217">
        <v>0.79999999999999993</v>
      </c>
      <c r="U486" s="217">
        <v>0.79999999999999993</v>
      </c>
      <c r="V486" s="217">
        <v>0.79999999999999993</v>
      </c>
      <c r="W486" s="217">
        <v>0.79999999999999993</v>
      </c>
      <c r="X486" s="438">
        <f t="shared" si="15"/>
        <v>0.79999999999999993</v>
      </c>
    </row>
    <row r="487" spans="1:24" ht="17.25" customHeight="1">
      <c r="A487" s="434">
        <v>483</v>
      </c>
      <c r="B487" s="435">
        <v>214000000002</v>
      </c>
      <c r="C487" s="538" t="s">
        <v>678</v>
      </c>
      <c r="D487" s="450">
        <v>217</v>
      </c>
      <c r="E487" s="217">
        <v>0.70506912442396308</v>
      </c>
      <c r="F487" s="217">
        <v>0.67741935483870963</v>
      </c>
      <c r="G487" s="217">
        <v>0.79999999999999993</v>
      </c>
      <c r="H487" s="217">
        <v>0.79999999999999993</v>
      </c>
      <c r="I487" s="217">
        <v>0.79999999999999993</v>
      </c>
      <c r="J487" s="217">
        <v>0.79999999999999993</v>
      </c>
      <c r="K487" s="217">
        <v>0.79999999999999993</v>
      </c>
      <c r="L487" s="217">
        <v>0.79999999999999993</v>
      </c>
      <c r="M487" s="217">
        <v>0.79999999999999993</v>
      </c>
      <c r="N487" s="217">
        <v>0.79999999999999993</v>
      </c>
      <c r="O487" s="217">
        <v>0.79999999999999993</v>
      </c>
      <c r="P487" s="217">
        <v>0.79999999999999993</v>
      </c>
      <c r="Q487" s="437">
        <f t="shared" si="14"/>
        <v>0.78187403993855609</v>
      </c>
      <c r="R487" s="217">
        <v>0.79999999999999993</v>
      </c>
      <c r="S487" s="217">
        <v>0.79999999999999993</v>
      </c>
      <c r="T487" s="217">
        <v>0.79999999999999993</v>
      </c>
      <c r="U487" s="217">
        <v>0.79999999999999993</v>
      </c>
      <c r="V487" s="217">
        <v>0.79999999999999993</v>
      </c>
      <c r="W487" s="217">
        <v>0.79999999999999993</v>
      </c>
      <c r="X487" s="438">
        <f t="shared" si="15"/>
        <v>0.79999999999999993</v>
      </c>
    </row>
    <row r="488" spans="1:24" ht="17.25" customHeight="1">
      <c r="A488" s="434">
        <v>484</v>
      </c>
      <c r="B488" s="435">
        <v>292000000009</v>
      </c>
      <c r="C488" s="538" t="s">
        <v>619</v>
      </c>
      <c r="D488" s="450">
        <v>145</v>
      </c>
      <c r="E488" s="217">
        <v>1.0068965517241379</v>
      </c>
      <c r="F488" s="217">
        <v>0.97931034482758617</v>
      </c>
      <c r="G488" s="217">
        <v>0.97931034482758617</v>
      </c>
      <c r="H488" s="217">
        <v>0.8</v>
      </c>
      <c r="I488" s="217">
        <v>0.8</v>
      </c>
      <c r="J488" s="217">
        <v>0.8</v>
      </c>
      <c r="K488" s="217">
        <v>0.8</v>
      </c>
      <c r="L488" s="217">
        <v>0.8</v>
      </c>
      <c r="M488" s="217">
        <v>0.8</v>
      </c>
      <c r="N488" s="217">
        <v>1.0896551724137931</v>
      </c>
      <c r="O488" s="217">
        <v>1.2413793103448276</v>
      </c>
      <c r="P488" s="217">
        <v>0.80331034482758623</v>
      </c>
      <c r="Q488" s="437">
        <f t="shared" si="14"/>
        <v>0.90832183908045971</v>
      </c>
      <c r="R488" s="217">
        <v>0.8</v>
      </c>
      <c r="S488" s="217">
        <v>0.81655172413793109</v>
      </c>
      <c r="T488" s="217">
        <v>0.8204137931034482</v>
      </c>
      <c r="U488" s="217">
        <v>0.83751724137931038</v>
      </c>
      <c r="V488" s="217">
        <v>0.8</v>
      </c>
      <c r="W488" s="217">
        <v>0.8</v>
      </c>
      <c r="X488" s="438">
        <f t="shared" si="15"/>
        <v>0.81241379310344819</v>
      </c>
    </row>
    <row r="489" spans="1:24" ht="17.25" customHeight="1">
      <c r="A489" s="434">
        <v>485</v>
      </c>
      <c r="B489" s="435">
        <v>353000000016</v>
      </c>
      <c r="C489" s="538" t="s">
        <v>972</v>
      </c>
      <c r="D489" s="450">
        <v>166</v>
      </c>
      <c r="E489" s="217">
        <v>0</v>
      </c>
      <c r="F489" s="217">
        <v>0</v>
      </c>
      <c r="G489" s="217">
        <v>0</v>
      </c>
      <c r="H489" s="217">
        <v>0</v>
      </c>
      <c r="I489" s="217">
        <v>0</v>
      </c>
      <c r="J489" s="217">
        <v>0</v>
      </c>
      <c r="K489" s="217">
        <v>0</v>
      </c>
      <c r="L489" s="217">
        <v>0</v>
      </c>
      <c r="M489" s="217">
        <v>0</v>
      </c>
      <c r="N489" s="217">
        <v>0</v>
      </c>
      <c r="O489" s="217">
        <v>0</v>
      </c>
      <c r="P489" s="217">
        <v>0.8</v>
      </c>
      <c r="Q489" s="437">
        <f t="shared" si="14"/>
        <v>6.6666666666666666E-2</v>
      </c>
      <c r="R489" s="217">
        <v>0.8</v>
      </c>
      <c r="S489" s="217">
        <v>0.8</v>
      </c>
      <c r="T489" s="217">
        <v>0.8</v>
      </c>
      <c r="U489" s="217">
        <v>0.8</v>
      </c>
      <c r="V489" s="217">
        <v>0.8</v>
      </c>
      <c r="W489" s="217">
        <v>0.8</v>
      </c>
      <c r="X489" s="438">
        <f t="shared" si="15"/>
        <v>0.79999999999999993</v>
      </c>
    </row>
    <row r="490" spans="1:24" ht="17.25" customHeight="1">
      <c r="A490" s="434">
        <v>486</v>
      </c>
      <c r="B490" s="435">
        <v>311000000041</v>
      </c>
      <c r="C490" s="538" t="s">
        <v>265</v>
      </c>
      <c r="D490" s="450">
        <v>111</v>
      </c>
      <c r="E490" s="217">
        <v>0.27027027027027029</v>
      </c>
      <c r="F490" s="217">
        <v>0.27027027027027029</v>
      </c>
      <c r="G490" s="217">
        <v>0.79999999999999993</v>
      </c>
      <c r="H490" s="217">
        <v>0.79999999999999993</v>
      </c>
      <c r="I490" s="217">
        <v>0.79999999999999993</v>
      </c>
      <c r="J490" s="217">
        <v>0.79999999999999993</v>
      </c>
      <c r="K490" s="217">
        <v>0.79999999999999993</v>
      </c>
      <c r="L490" s="217">
        <v>0.79999999999999993</v>
      </c>
      <c r="M490" s="217">
        <v>0.79999999999999993</v>
      </c>
      <c r="N490" s="217">
        <v>0.79999999999999993</v>
      </c>
      <c r="O490" s="217">
        <v>0.79999999999999993</v>
      </c>
      <c r="P490" s="217">
        <v>0.79999999999999993</v>
      </c>
      <c r="Q490" s="437">
        <f t="shared" si="14"/>
        <v>0.71171171171171166</v>
      </c>
      <c r="R490" s="217">
        <v>0.79999999999999993</v>
      </c>
      <c r="S490" s="217">
        <v>0.79999999999999993</v>
      </c>
      <c r="T490" s="217">
        <v>0.79999999999999993</v>
      </c>
      <c r="U490" s="217">
        <v>0.79999999999999993</v>
      </c>
      <c r="V490" s="217">
        <v>0.79999999999999993</v>
      </c>
      <c r="W490" s="217">
        <v>0.79999999999999993</v>
      </c>
      <c r="X490" s="438">
        <f t="shared" si="15"/>
        <v>0.79999999999999993</v>
      </c>
    </row>
    <row r="491" spans="1:24" ht="17.25" customHeight="1">
      <c r="A491" s="434">
        <v>487</v>
      </c>
      <c r="B491" s="435">
        <v>341000000074</v>
      </c>
      <c r="C491" s="538" t="s">
        <v>314</v>
      </c>
      <c r="D491" s="450">
        <v>156</v>
      </c>
      <c r="E491" s="217">
        <v>4.4871794871794872E-2</v>
      </c>
      <c r="F491" s="217">
        <v>0.28205128205128205</v>
      </c>
      <c r="G491" s="217">
        <v>0.79999999999999993</v>
      </c>
      <c r="H491" s="217">
        <v>0.79999999999999993</v>
      </c>
      <c r="I491" s="217">
        <v>0.79999999999999993</v>
      </c>
      <c r="J491" s="217">
        <v>0.79999999999999993</v>
      </c>
      <c r="K491" s="217">
        <v>0.79999999999999993</v>
      </c>
      <c r="L491" s="217">
        <v>0.79999999999999993</v>
      </c>
      <c r="M491" s="217">
        <v>0.79999999999999993</v>
      </c>
      <c r="N491" s="217">
        <v>0.79999999999999993</v>
      </c>
      <c r="O491" s="217">
        <v>0.79999999999999993</v>
      </c>
      <c r="P491" s="217">
        <v>0.79999999999999993</v>
      </c>
      <c r="Q491" s="437">
        <f t="shared" si="14"/>
        <v>0.69391025641025639</v>
      </c>
      <c r="R491" s="217">
        <v>0.79999999999999993</v>
      </c>
      <c r="S491" s="217">
        <v>0.79999999999999993</v>
      </c>
      <c r="T491" s="217">
        <v>0.79999999999999993</v>
      </c>
      <c r="U491" s="217">
        <v>0.79999999999999993</v>
      </c>
      <c r="V491" s="217">
        <v>0.79999999999999993</v>
      </c>
      <c r="W491" s="217">
        <v>0.79999999999999993</v>
      </c>
      <c r="X491" s="438">
        <f t="shared" si="15"/>
        <v>0.79999999999999993</v>
      </c>
    </row>
    <row r="492" spans="1:24" ht="17.25" customHeight="1">
      <c r="A492" s="434">
        <v>488</v>
      </c>
      <c r="B492" s="435">
        <v>312000000014</v>
      </c>
      <c r="C492" s="538" t="s">
        <v>728</v>
      </c>
      <c r="D492" s="450">
        <v>200</v>
      </c>
      <c r="E492" s="217">
        <v>0.90000900009000095</v>
      </c>
      <c r="F492" s="217">
        <v>0.90000900009000095</v>
      </c>
      <c r="G492" s="217">
        <v>0.90000900009000095</v>
      </c>
      <c r="H492" s="217">
        <v>0.90000900009000095</v>
      </c>
      <c r="I492" s="217">
        <v>0.90000900009000095</v>
      </c>
      <c r="J492" s="217">
        <v>0.90000900009000095</v>
      </c>
      <c r="K492" s="217">
        <v>0.90000900009000095</v>
      </c>
      <c r="L492" s="217">
        <v>0.90000900009000095</v>
      </c>
      <c r="M492" s="217">
        <v>0.8</v>
      </c>
      <c r="N492" s="217">
        <v>0.8</v>
      </c>
      <c r="O492" s="217">
        <v>0.8</v>
      </c>
      <c r="P492" s="217">
        <v>0.8</v>
      </c>
      <c r="Q492" s="437">
        <f t="shared" si="14"/>
        <v>0.86667266672666743</v>
      </c>
      <c r="R492" s="217">
        <v>0.8</v>
      </c>
      <c r="S492" s="217">
        <v>0.8</v>
      </c>
      <c r="T492" s="217">
        <v>0.8</v>
      </c>
      <c r="U492" s="217">
        <v>0.8</v>
      </c>
      <c r="V492" s="217">
        <v>0.8</v>
      </c>
      <c r="W492" s="217">
        <v>0.8</v>
      </c>
      <c r="X492" s="438">
        <f t="shared" si="15"/>
        <v>0.79999999999999993</v>
      </c>
    </row>
    <row r="493" spans="1:24" ht="17.25" customHeight="1">
      <c r="A493" s="434">
        <v>489</v>
      </c>
      <c r="B493" s="435">
        <v>343000000079</v>
      </c>
      <c r="C493" s="538" t="s">
        <v>794</v>
      </c>
      <c r="D493" s="450">
        <v>294</v>
      </c>
      <c r="E493" s="217">
        <v>0.35374149659863946</v>
      </c>
      <c r="F493" s="217">
        <v>0.35374149659863946</v>
      </c>
      <c r="G493" s="217">
        <v>0.79999999999999993</v>
      </c>
      <c r="H493" s="217">
        <v>0.79999999999999993</v>
      </c>
      <c r="I493" s="217">
        <v>0.79999999999999993</v>
      </c>
      <c r="J493" s="217">
        <v>0.79999999999999993</v>
      </c>
      <c r="K493" s="217">
        <v>0.79999999999999993</v>
      </c>
      <c r="L493" s="217">
        <v>0.79999999999999993</v>
      </c>
      <c r="M493" s="217">
        <v>0.79999999999999993</v>
      </c>
      <c r="N493" s="217">
        <v>0.79999999999999993</v>
      </c>
      <c r="O493" s="217">
        <v>0.79999999999999993</v>
      </c>
      <c r="P493" s="217">
        <v>0.79999999999999993</v>
      </c>
      <c r="Q493" s="437">
        <f t="shared" si="14"/>
        <v>0.72562358276643979</v>
      </c>
      <c r="R493" s="217">
        <v>0.79999999999999993</v>
      </c>
      <c r="S493" s="217">
        <v>0.79999999999999993</v>
      </c>
      <c r="T493" s="217">
        <v>0</v>
      </c>
      <c r="U493" s="217">
        <v>0.79999999999999993</v>
      </c>
      <c r="V493" s="217">
        <v>0.79999999999999993</v>
      </c>
      <c r="W493" s="217">
        <v>0.79999999999999993</v>
      </c>
      <c r="X493" s="438">
        <f t="shared" si="15"/>
        <v>0.66666666666666663</v>
      </c>
    </row>
    <row r="494" spans="1:24" ht="17.25" customHeight="1">
      <c r="A494" s="434">
        <v>490</v>
      </c>
      <c r="B494" s="435">
        <v>714000000012</v>
      </c>
      <c r="C494" s="538" t="s">
        <v>417</v>
      </c>
      <c r="D494" s="450">
        <v>111</v>
      </c>
      <c r="E494" s="217">
        <v>1</v>
      </c>
      <c r="F494" s="217">
        <v>1</v>
      </c>
      <c r="G494" s="217">
        <v>1</v>
      </c>
      <c r="H494" s="217">
        <v>1</v>
      </c>
      <c r="I494" s="217">
        <v>1</v>
      </c>
      <c r="J494" s="217">
        <v>1</v>
      </c>
      <c r="K494" s="217">
        <v>1</v>
      </c>
      <c r="L494" s="217">
        <v>1</v>
      </c>
      <c r="M494" s="217">
        <v>1</v>
      </c>
      <c r="N494" s="217">
        <v>1</v>
      </c>
      <c r="O494" s="217">
        <v>1</v>
      </c>
      <c r="P494" s="217">
        <v>1</v>
      </c>
      <c r="Q494" s="437">
        <f t="shared" si="14"/>
        <v>1</v>
      </c>
      <c r="R494" s="217">
        <v>1</v>
      </c>
      <c r="S494" s="217">
        <v>1</v>
      </c>
      <c r="T494" s="217">
        <v>1</v>
      </c>
      <c r="U494" s="217">
        <v>1</v>
      </c>
      <c r="V494" s="217">
        <v>1</v>
      </c>
      <c r="W494" s="217">
        <v>1</v>
      </c>
      <c r="X494" s="438">
        <f t="shared" si="15"/>
        <v>1</v>
      </c>
    </row>
    <row r="495" spans="1:24" ht="17.25" customHeight="1">
      <c r="A495" s="434">
        <v>491</v>
      </c>
      <c r="B495" s="435">
        <v>341000000068</v>
      </c>
      <c r="C495" s="538" t="s">
        <v>312</v>
      </c>
      <c r="D495" s="450">
        <v>245</v>
      </c>
      <c r="E495" s="217">
        <v>0.29387755102040819</v>
      </c>
      <c r="F495" s="217">
        <v>0.36979591836734693</v>
      </c>
      <c r="G495" s="217">
        <v>0.8</v>
      </c>
      <c r="H495" s="217">
        <v>0.8</v>
      </c>
      <c r="I495" s="217">
        <v>0.8</v>
      </c>
      <c r="J495" s="217">
        <v>0.8</v>
      </c>
      <c r="K495" s="217">
        <v>0.8</v>
      </c>
      <c r="L495" s="217">
        <v>0.8</v>
      </c>
      <c r="M495" s="217">
        <v>0.8</v>
      </c>
      <c r="N495" s="217">
        <v>0.8</v>
      </c>
      <c r="O495" s="217">
        <v>0.8</v>
      </c>
      <c r="P495" s="217">
        <v>0.8</v>
      </c>
      <c r="Q495" s="437">
        <f t="shared" si="14"/>
        <v>0.72197278911564622</v>
      </c>
      <c r="R495" s="217">
        <v>0.8</v>
      </c>
      <c r="S495" s="217">
        <v>0.8</v>
      </c>
      <c r="T495" s="217">
        <v>0.8</v>
      </c>
      <c r="U495" s="217">
        <v>0.8</v>
      </c>
      <c r="V495" s="217">
        <v>0.8</v>
      </c>
      <c r="W495" s="217">
        <v>0.8</v>
      </c>
      <c r="X495" s="438">
        <f t="shared" si="15"/>
        <v>0.79999999999999993</v>
      </c>
    </row>
    <row r="496" spans="1:24" ht="17.25" customHeight="1">
      <c r="A496" s="434">
        <v>492</v>
      </c>
      <c r="B496" s="435">
        <v>341000000084</v>
      </c>
      <c r="C496" s="538" t="s">
        <v>627</v>
      </c>
      <c r="D496" s="450">
        <v>110</v>
      </c>
      <c r="E496" s="217">
        <v>0.63636363636363635</v>
      </c>
      <c r="F496" s="217">
        <v>0.8</v>
      </c>
      <c r="G496" s="217">
        <v>0.89090909090909087</v>
      </c>
      <c r="H496" s="217">
        <v>0.89090909090909087</v>
      </c>
      <c r="I496" s="217">
        <v>1.1454545454545455</v>
      </c>
      <c r="J496" s="217">
        <v>0.98181818181818181</v>
      </c>
      <c r="K496" s="217">
        <v>1.0727272727272728</v>
      </c>
      <c r="L496" s="217">
        <v>0.98181818181818181</v>
      </c>
      <c r="M496" s="217">
        <v>1.2727272727272727</v>
      </c>
      <c r="N496" s="217">
        <v>1.0181818181818181</v>
      </c>
      <c r="O496" s="217">
        <v>1.2181818181818183</v>
      </c>
      <c r="P496" s="217">
        <v>1.232</v>
      </c>
      <c r="Q496" s="437">
        <f t="shared" si="14"/>
        <v>1.0117575757575756</v>
      </c>
      <c r="R496" s="217">
        <v>1.1905454545454546</v>
      </c>
      <c r="S496" s="217">
        <v>0.90254545454545454</v>
      </c>
      <c r="T496" s="217">
        <v>0.94545454545454544</v>
      </c>
      <c r="U496" s="217">
        <v>0.8</v>
      </c>
      <c r="V496" s="217">
        <v>1.1149090909090908</v>
      </c>
      <c r="W496" s="217">
        <v>0.9825454545454545</v>
      </c>
      <c r="X496" s="438">
        <f t="shared" si="15"/>
        <v>0.98933333333333329</v>
      </c>
    </row>
    <row r="497" spans="1:24" ht="17.25" customHeight="1">
      <c r="A497" s="434">
        <v>493</v>
      </c>
      <c r="B497" s="435">
        <v>341000000025</v>
      </c>
      <c r="C497" s="538" t="s">
        <v>289</v>
      </c>
      <c r="D497" s="450">
        <v>562.22</v>
      </c>
      <c r="E497" s="217">
        <v>0.89999839920600611</v>
      </c>
      <c r="F497" s="217">
        <v>0.89999839920600611</v>
      </c>
      <c r="G497" s="217">
        <v>0.89999839920600611</v>
      </c>
      <c r="H497" s="217">
        <v>0.89999839920600611</v>
      </c>
      <c r="I497" s="217">
        <v>0.89999839920600611</v>
      </c>
      <c r="J497" s="217">
        <v>0.89999839920600611</v>
      </c>
      <c r="K497" s="217">
        <v>0.89999839920600611</v>
      </c>
      <c r="L497" s="217">
        <v>0.89999839920600611</v>
      </c>
      <c r="M497" s="217">
        <v>0.89999839920600611</v>
      </c>
      <c r="N497" s="217">
        <v>0.89999839920600611</v>
      </c>
      <c r="O497" s="217">
        <v>0.89999839920600611</v>
      </c>
      <c r="P497" s="217">
        <v>0.90000355732631354</v>
      </c>
      <c r="Q497" s="437">
        <f t="shared" si="14"/>
        <v>0.89999882904936479</v>
      </c>
      <c r="R497" s="217">
        <v>0.90000355732631354</v>
      </c>
      <c r="S497" s="217">
        <v>0.90000355732631354</v>
      </c>
      <c r="T497" s="217">
        <v>0.90000355732631354</v>
      </c>
      <c r="U497" s="217">
        <v>0.90000355732631354</v>
      </c>
      <c r="V497" s="217">
        <v>0.90000355732631354</v>
      </c>
      <c r="W497" s="217">
        <v>0.90000355732631354</v>
      </c>
      <c r="X497" s="438">
        <f t="shared" si="15"/>
        <v>0.90000355732631354</v>
      </c>
    </row>
    <row r="498" spans="1:24" ht="17.25" customHeight="1">
      <c r="A498" s="434">
        <v>494</v>
      </c>
      <c r="B498" s="435">
        <v>713000000016</v>
      </c>
      <c r="C498" s="538" t="s">
        <v>752</v>
      </c>
      <c r="D498" s="450">
        <v>698</v>
      </c>
      <c r="E498" s="217">
        <v>0.20057306590257878</v>
      </c>
      <c r="F498" s="217">
        <v>0.20057306590257878</v>
      </c>
      <c r="G498" s="217">
        <v>0.79999999999999993</v>
      </c>
      <c r="H498" s="217">
        <v>0.79999999999999993</v>
      </c>
      <c r="I498" s="217">
        <v>0.79999999999999993</v>
      </c>
      <c r="J498" s="217">
        <v>0.79999999999999993</v>
      </c>
      <c r="K498" s="217">
        <v>0.79999999999999993</v>
      </c>
      <c r="L498" s="217">
        <v>0.79999999999999993</v>
      </c>
      <c r="M498" s="217">
        <v>0.79999999999999993</v>
      </c>
      <c r="N498" s="217">
        <v>0.79999999999999993</v>
      </c>
      <c r="O498" s="217">
        <v>0.79999999999999993</v>
      </c>
      <c r="P498" s="217">
        <v>0.79999999999999993</v>
      </c>
      <c r="Q498" s="437">
        <f t="shared" si="14"/>
        <v>0.70009551098376299</v>
      </c>
      <c r="R498" s="217">
        <v>0.79999999999999993</v>
      </c>
      <c r="S498" s="217">
        <v>0.79999999999999993</v>
      </c>
      <c r="T498" s="217">
        <v>0.79999999999999993</v>
      </c>
      <c r="U498" s="217">
        <v>0.79999999999999993</v>
      </c>
      <c r="V498" s="217">
        <v>0.79999999999999993</v>
      </c>
      <c r="W498" s="217">
        <v>0.79999999999999993</v>
      </c>
      <c r="X498" s="438">
        <f t="shared" si="15"/>
        <v>0.79999999999999993</v>
      </c>
    </row>
    <row r="499" spans="1:24" ht="17.25" customHeight="1">
      <c r="A499" s="434">
        <v>495</v>
      </c>
      <c r="B499" s="435">
        <v>341000000027</v>
      </c>
      <c r="C499" s="538" t="s">
        <v>290</v>
      </c>
      <c r="D499" s="450">
        <v>350</v>
      </c>
      <c r="E499" s="217">
        <v>0.89999742857877552</v>
      </c>
      <c r="F499" s="217">
        <v>0.89999742857877552</v>
      </c>
      <c r="G499" s="217">
        <v>0.89999742857877552</v>
      </c>
      <c r="H499" s="217">
        <v>0.89999742857877552</v>
      </c>
      <c r="I499" s="217">
        <v>0.89999742857877552</v>
      </c>
      <c r="J499" s="217">
        <v>0.89999742857877552</v>
      </c>
      <c r="K499" s="217">
        <v>0.89999742857877552</v>
      </c>
      <c r="L499" s="217">
        <v>0.89999742857877552</v>
      </c>
      <c r="M499" s="217">
        <v>0.89999742857877552</v>
      </c>
      <c r="N499" s="217">
        <v>0.89999742857877552</v>
      </c>
      <c r="O499" s="217">
        <v>0.89999742857877552</v>
      </c>
      <c r="P499" s="217">
        <v>0.9</v>
      </c>
      <c r="Q499" s="437">
        <f t="shared" si="14"/>
        <v>0.89999764286387729</v>
      </c>
      <c r="R499" s="217">
        <v>0.9</v>
      </c>
      <c r="S499" s="217">
        <v>0.9</v>
      </c>
      <c r="T499" s="217">
        <v>0.9</v>
      </c>
      <c r="U499" s="217">
        <v>0.9</v>
      </c>
      <c r="V499" s="217">
        <v>0.9</v>
      </c>
      <c r="W499" s="217">
        <v>0.9</v>
      </c>
      <c r="X499" s="438">
        <f t="shared" si="15"/>
        <v>0.9</v>
      </c>
    </row>
    <row r="500" spans="1:24" ht="17.25" customHeight="1">
      <c r="A500" s="434">
        <v>496</v>
      </c>
      <c r="B500" s="435">
        <v>343000000083</v>
      </c>
      <c r="C500" s="538" t="s">
        <v>835</v>
      </c>
      <c r="D500" s="450">
        <v>400</v>
      </c>
      <c r="E500" s="217">
        <v>0.15</v>
      </c>
      <c r="F500" s="217">
        <v>0.17499999999999999</v>
      </c>
      <c r="G500" s="217">
        <v>0.8</v>
      </c>
      <c r="H500" s="217">
        <v>0.8</v>
      </c>
      <c r="I500" s="217">
        <v>0.8</v>
      </c>
      <c r="J500" s="217">
        <v>0.8</v>
      </c>
      <c r="K500" s="217">
        <v>0.8</v>
      </c>
      <c r="L500" s="217">
        <v>0.8</v>
      </c>
      <c r="M500" s="217">
        <v>0.8</v>
      </c>
      <c r="N500" s="217">
        <v>0.8</v>
      </c>
      <c r="O500" s="217">
        <v>0.8</v>
      </c>
      <c r="P500" s="217">
        <v>0.8</v>
      </c>
      <c r="Q500" s="437">
        <f t="shared" si="14"/>
        <v>0.69374999999999998</v>
      </c>
      <c r="R500" s="217">
        <v>0.8</v>
      </c>
      <c r="S500" s="217">
        <v>0.8</v>
      </c>
      <c r="T500" s="217">
        <v>0.8</v>
      </c>
      <c r="U500" s="217">
        <v>0.8</v>
      </c>
      <c r="V500" s="217">
        <v>0.8</v>
      </c>
      <c r="W500" s="217">
        <v>0.8</v>
      </c>
      <c r="X500" s="438">
        <f t="shared" si="15"/>
        <v>0.79999999999999993</v>
      </c>
    </row>
    <row r="501" spans="1:24" ht="17.25" customHeight="1">
      <c r="A501" s="434">
        <v>497</v>
      </c>
      <c r="B501" s="435">
        <v>341000000083</v>
      </c>
      <c r="C501" s="538" t="s">
        <v>626</v>
      </c>
      <c r="D501" s="450">
        <v>278</v>
      </c>
      <c r="E501" s="217">
        <v>0.39928057553956836</v>
      </c>
      <c r="F501" s="217">
        <v>0.22661870503597123</v>
      </c>
      <c r="G501" s="217">
        <v>0.8</v>
      </c>
      <c r="H501" s="217">
        <v>0.8</v>
      </c>
      <c r="I501" s="217">
        <v>0.8</v>
      </c>
      <c r="J501" s="217">
        <v>0.8</v>
      </c>
      <c r="K501" s="217">
        <v>0.8</v>
      </c>
      <c r="L501" s="217">
        <v>0.8</v>
      </c>
      <c r="M501" s="217">
        <v>0.8</v>
      </c>
      <c r="N501" s="217">
        <v>0.8</v>
      </c>
      <c r="O501" s="217">
        <v>0.8</v>
      </c>
      <c r="P501" s="217">
        <v>1</v>
      </c>
      <c r="Q501" s="437">
        <f t="shared" si="14"/>
        <v>0.7354916067146281</v>
      </c>
      <c r="R501" s="217">
        <v>1</v>
      </c>
      <c r="S501" s="217">
        <v>1</v>
      </c>
      <c r="T501" s="217">
        <v>1</v>
      </c>
      <c r="U501" s="217">
        <v>1</v>
      </c>
      <c r="V501" s="217">
        <v>1</v>
      </c>
      <c r="W501" s="217">
        <v>1</v>
      </c>
      <c r="X501" s="438">
        <f t="shared" si="15"/>
        <v>1</v>
      </c>
    </row>
    <row r="502" spans="1:24" ht="17.25" customHeight="1">
      <c r="A502" s="434">
        <v>498</v>
      </c>
      <c r="B502" s="435">
        <v>312000000021</v>
      </c>
      <c r="C502" s="538" t="s">
        <v>784</v>
      </c>
      <c r="D502" s="450">
        <v>172</v>
      </c>
      <c r="E502" s="217">
        <v>6.9767441860465115E-2</v>
      </c>
      <c r="F502" s="217">
        <v>0.5058139534883721</v>
      </c>
      <c r="G502" s="217">
        <v>0.79999999999999993</v>
      </c>
      <c r="H502" s="217">
        <v>0.79999999999999993</v>
      </c>
      <c r="I502" s="217">
        <v>0.79999999999999993</v>
      </c>
      <c r="J502" s="217">
        <v>0.79999999999999993</v>
      </c>
      <c r="K502" s="217">
        <v>0.79999999999999993</v>
      </c>
      <c r="L502" s="217">
        <v>0.79999999999999993</v>
      </c>
      <c r="M502" s="217">
        <v>0.79999999999999993</v>
      </c>
      <c r="N502" s="217">
        <v>0.79999999999999993</v>
      </c>
      <c r="O502" s="217">
        <v>0.79999999999999993</v>
      </c>
      <c r="P502" s="217">
        <v>0.79999999999999993</v>
      </c>
      <c r="Q502" s="437">
        <f t="shared" si="14"/>
        <v>0.71463178294573637</v>
      </c>
      <c r="R502" s="217">
        <v>0.79999999999999993</v>
      </c>
      <c r="S502" s="217">
        <v>0.79999999999999993</v>
      </c>
      <c r="T502" s="217">
        <v>0.79999999999999993</v>
      </c>
      <c r="U502" s="217">
        <v>0.79999999999999993</v>
      </c>
      <c r="V502" s="217">
        <v>0.79999999999999993</v>
      </c>
      <c r="W502" s="217">
        <v>0.79999999999999993</v>
      </c>
      <c r="X502" s="438">
        <f t="shared" si="15"/>
        <v>0.79999999999999993</v>
      </c>
    </row>
    <row r="503" spans="1:24" ht="17.25" customHeight="1">
      <c r="A503" s="434">
        <v>499</v>
      </c>
      <c r="B503" s="435">
        <v>341000000082</v>
      </c>
      <c r="C503" s="538" t="s">
        <v>319</v>
      </c>
      <c r="D503" s="450">
        <v>222</v>
      </c>
      <c r="E503" s="217">
        <v>0.13513513513513514</v>
      </c>
      <c r="F503" s="217">
        <v>0.12162162162162163</v>
      </c>
      <c r="G503" s="217">
        <v>0.79999999999999993</v>
      </c>
      <c r="H503" s="217">
        <v>0.79999999999999993</v>
      </c>
      <c r="I503" s="217">
        <v>0.79999999999999993</v>
      </c>
      <c r="J503" s="217">
        <v>0.79999999999999993</v>
      </c>
      <c r="K503" s="217">
        <v>0.79999999999999993</v>
      </c>
      <c r="L503" s="217">
        <v>0.79999999999999993</v>
      </c>
      <c r="M503" s="217">
        <v>0.79999999999999993</v>
      </c>
      <c r="N503" s="217">
        <v>0.79999999999999993</v>
      </c>
      <c r="O503" s="217">
        <v>0.79999999999999993</v>
      </c>
      <c r="P503" s="217">
        <v>0.79999999999999993</v>
      </c>
      <c r="Q503" s="437">
        <f t="shared" si="14"/>
        <v>0.68806306306306297</v>
      </c>
      <c r="R503" s="217">
        <v>0.79999999999999993</v>
      </c>
      <c r="S503" s="217">
        <v>0.79999999999999993</v>
      </c>
      <c r="T503" s="217">
        <v>0.79999999999999993</v>
      </c>
      <c r="U503" s="217">
        <v>0.79999999999999993</v>
      </c>
      <c r="V503" s="217">
        <v>0.79999999999999993</v>
      </c>
      <c r="W503" s="217">
        <v>0.79999999999999993</v>
      </c>
      <c r="X503" s="438">
        <f t="shared" si="15"/>
        <v>0.79999999999999993</v>
      </c>
    </row>
    <row r="504" spans="1:24" ht="17.25" customHeight="1">
      <c r="A504" s="434">
        <v>500</v>
      </c>
      <c r="B504" s="435">
        <v>353000000007</v>
      </c>
      <c r="C504" s="538" t="s">
        <v>373</v>
      </c>
      <c r="D504" s="450">
        <v>110</v>
      </c>
      <c r="E504" s="217">
        <v>0.69454545454545458</v>
      </c>
      <c r="F504" s="217">
        <v>0.65454545454545454</v>
      </c>
      <c r="G504" s="217">
        <v>0.8</v>
      </c>
      <c r="H504" s="217">
        <v>0.8</v>
      </c>
      <c r="I504" s="217">
        <v>0.8</v>
      </c>
      <c r="J504" s="217">
        <v>0.8</v>
      </c>
      <c r="K504" s="217">
        <v>0.8</v>
      </c>
      <c r="L504" s="217">
        <v>0.8</v>
      </c>
      <c r="M504" s="217">
        <v>0.8</v>
      </c>
      <c r="N504" s="217">
        <v>0.8</v>
      </c>
      <c r="O504" s="217">
        <v>0.88</v>
      </c>
      <c r="P504" s="217">
        <v>0.8</v>
      </c>
      <c r="Q504" s="437">
        <f t="shared" si="14"/>
        <v>0.78575757575757577</v>
      </c>
      <c r="R504" s="217">
        <v>0.8</v>
      </c>
      <c r="S504" s="217">
        <v>0.8</v>
      </c>
      <c r="T504" s="217">
        <v>0.8</v>
      </c>
      <c r="U504" s="217">
        <v>0.8</v>
      </c>
      <c r="V504" s="217">
        <v>0.8</v>
      </c>
      <c r="W504" s="217">
        <v>0.84727272727272729</v>
      </c>
      <c r="X504" s="438">
        <f t="shared" si="15"/>
        <v>0.80787878787878797</v>
      </c>
    </row>
    <row r="505" spans="1:24" ht="17.25" customHeight="1">
      <c r="A505" s="434">
        <v>501</v>
      </c>
      <c r="B505" s="435">
        <v>311000000016</v>
      </c>
      <c r="C505" s="538" t="s">
        <v>253</v>
      </c>
      <c r="D505" s="450">
        <v>422</v>
      </c>
      <c r="E505" s="217">
        <v>1</v>
      </c>
      <c r="F505" s="217">
        <v>1</v>
      </c>
      <c r="G505" s="217">
        <v>1</v>
      </c>
      <c r="H505" s="217">
        <v>1</v>
      </c>
      <c r="I505" s="217">
        <v>1</v>
      </c>
      <c r="J505" s="217">
        <v>1</v>
      </c>
      <c r="K505" s="217">
        <v>1</v>
      </c>
      <c r="L505" s="217">
        <v>1</v>
      </c>
      <c r="M505" s="217">
        <v>1</v>
      </c>
      <c r="N505" s="217">
        <v>1</v>
      </c>
      <c r="O505" s="217">
        <v>1</v>
      </c>
      <c r="P505" s="217">
        <v>0.8</v>
      </c>
      <c r="Q505" s="437">
        <f t="shared" si="14"/>
        <v>0.98333333333333339</v>
      </c>
      <c r="R505" s="217">
        <v>0</v>
      </c>
      <c r="S505" s="217">
        <v>0.8</v>
      </c>
      <c r="T505" s="217">
        <v>0.8</v>
      </c>
      <c r="U505" s="217">
        <v>0.8</v>
      </c>
      <c r="V505" s="217">
        <v>0.8</v>
      </c>
      <c r="W505" s="217">
        <v>0.8</v>
      </c>
      <c r="X505" s="438">
        <f t="shared" si="15"/>
        <v>0.66666666666666663</v>
      </c>
    </row>
    <row r="506" spans="1:24" ht="17.25" customHeight="1">
      <c r="A506" s="434">
        <v>502</v>
      </c>
      <c r="B506" s="435">
        <v>211000000031</v>
      </c>
      <c r="C506" s="538" t="s">
        <v>712</v>
      </c>
      <c r="D506" s="450">
        <v>150</v>
      </c>
      <c r="E506" s="217">
        <v>0.64133333333333331</v>
      </c>
      <c r="F506" s="217">
        <v>0.91733333333333333</v>
      </c>
      <c r="G506" s="217">
        <v>1.0173333333333332</v>
      </c>
      <c r="H506" s="217">
        <v>1.0733333333333333</v>
      </c>
      <c r="I506" s="217">
        <v>1.1853333333333333</v>
      </c>
      <c r="J506" s="217">
        <v>0.8</v>
      </c>
      <c r="K506" s="217">
        <v>0.8</v>
      </c>
      <c r="L506" s="217">
        <v>0.8</v>
      </c>
      <c r="M506" s="217">
        <v>0.8</v>
      </c>
      <c r="N506" s="217">
        <v>1.1523333333333332</v>
      </c>
      <c r="O506" s="217">
        <v>1.4531333333333334</v>
      </c>
      <c r="P506" s="217">
        <v>1.4883333333333333</v>
      </c>
      <c r="Q506" s="437">
        <f t="shared" si="14"/>
        <v>1.0107055555555555</v>
      </c>
      <c r="R506" s="217">
        <v>1.6403333333333334</v>
      </c>
      <c r="S506" s="217">
        <v>1.2723333333333333</v>
      </c>
      <c r="T506" s="217">
        <v>1.1187333333333334</v>
      </c>
      <c r="U506" s="217">
        <v>1.3827333333333334</v>
      </c>
      <c r="V506" s="217">
        <v>1.0915333333333332</v>
      </c>
      <c r="W506" s="217">
        <v>1</v>
      </c>
      <c r="X506" s="438">
        <f t="shared" si="15"/>
        <v>1.2509444444444444</v>
      </c>
    </row>
    <row r="507" spans="1:24" ht="17.25" customHeight="1">
      <c r="A507" s="434">
        <v>503</v>
      </c>
      <c r="B507" s="435">
        <v>341000000085</v>
      </c>
      <c r="C507" s="538" t="s">
        <v>689</v>
      </c>
      <c r="D507" s="450">
        <v>389</v>
      </c>
      <c r="E507" s="217">
        <v>0.91002570694087404</v>
      </c>
      <c r="F507" s="217">
        <v>0.90231362467866327</v>
      </c>
      <c r="G507" s="217">
        <v>0.8946015424164524</v>
      </c>
      <c r="H507" s="217">
        <v>0.86375321336760924</v>
      </c>
      <c r="I507" s="217">
        <v>0.79999999999999993</v>
      </c>
      <c r="J507" s="217">
        <v>0.79999999999999993</v>
      </c>
      <c r="K507" s="217">
        <v>0.83290488431876608</v>
      </c>
      <c r="L507" s="217">
        <v>0.84061696658097684</v>
      </c>
      <c r="M507" s="217">
        <v>0.79999999999999993</v>
      </c>
      <c r="N507" s="217">
        <v>0.84061696658097684</v>
      </c>
      <c r="O507" s="217">
        <v>0.86375321336760924</v>
      </c>
      <c r="P507" s="217">
        <v>0.82426735218508995</v>
      </c>
      <c r="Q507" s="437">
        <f t="shared" si="14"/>
        <v>0.84773778920308474</v>
      </c>
      <c r="R507" s="217">
        <v>0.86807197943444736</v>
      </c>
      <c r="S507" s="217">
        <v>0.92822622107969144</v>
      </c>
      <c r="T507" s="217">
        <v>0.97727506426735222</v>
      </c>
      <c r="U507" s="217">
        <v>1.7577377892030848</v>
      </c>
      <c r="V507" s="217">
        <v>0.87917737789203088</v>
      </c>
      <c r="W507" s="217">
        <v>0.94087403598971719</v>
      </c>
      <c r="X507" s="438">
        <f t="shared" si="15"/>
        <v>1.0585604113110538</v>
      </c>
    </row>
    <row r="508" spans="1:24" ht="17.25" customHeight="1">
      <c r="A508" s="434">
        <v>504</v>
      </c>
      <c r="B508" s="435">
        <v>312000000009</v>
      </c>
      <c r="C508" s="538" t="s">
        <v>276</v>
      </c>
      <c r="D508" s="450">
        <v>127</v>
      </c>
      <c r="E508" s="217">
        <v>0.59842519685039375</v>
      </c>
      <c r="F508" s="217">
        <v>0.59842519685039375</v>
      </c>
      <c r="G508" s="217">
        <v>0.79999999999999993</v>
      </c>
      <c r="H508" s="217">
        <v>0.79999999999999993</v>
      </c>
      <c r="I508" s="217">
        <v>0.79999999999999993</v>
      </c>
      <c r="J508" s="217">
        <v>0.79999999999999993</v>
      </c>
      <c r="K508" s="217">
        <v>0.79999999999999993</v>
      </c>
      <c r="L508" s="217">
        <v>0.79999999999999993</v>
      </c>
      <c r="M508" s="217">
        <v>0.79999999999999993</v>
      </c>
      <c r="N508" s="217">
        <v>0.79999999999999993</v>
      </c>
      <c r="O508" s="217">
        <v>0.79999999999999993</v>
      </c>
      <c r="P508" s="217">
        <v>0.79999999999999993</v>
      </c>
      <c r="Q508" s="437">
        <f t="shared" si="14"/>
        <v>0.76640419947506555</v>
      </c>
      <c r="R508" s="217">
        <v>0.79999999999999993</v>
      </c>
      <c r="S508" s="217">
        <v>0.79999999999999993</v>
      </c>
      <c r="T508" s="217">
        <v>0.79999999999999993</v>
      </c>
      <c r="U508" s="217">
        <v>0.79999999999999993</v>
      </c>
      <c r="V508" s="217">
        <v>0.79999999999999993</v>
      </c>
      <c r="W508" s="217">
        <v>0.79999999999999993</v>
      </c>
      <c r="X508" s="438">
        <f t="shared" si="15"/>
        <v>0.79999999999999993</v>
      </c>
    </row>
    <row r="509" spans="1:24" ht="17.25" customHeight="1">
      <c r="A509" s="434">
        <v>505</v>
      </c>
      <c r="B509" s="435">
        <v>214000000009</v>
      </c>
      <c r="C509" s="538" t="s">
        <v>824</v>
      </c>
      <c r="D509" s="450">
        <v>333</v>
      </c>
      <c r="E509" s="217">
        <v>0</v>
      </c>
      <c r="F509" s="217">
        <v>0</v>
      </c>
      <c r="G509" s="217">
        <v>0</v>
      </c>
      <c r="H509" s="217">
        <v>0</v>
      </c>
      <c r="I509" s="217">
        <v>0.20645645645645647</v>
      </c>
      <c r="J509" s="217">
        <v>0.79999999999999993</v>
      </c>
      <c r="K509" s="217">
        <v>0.79999999999999993</v>
      </c>
      <c r="L509" s="217">
        <v>0.79999999999999993</v>
      </c>
      <c r="M509" s="217">
        <v>0.79999999999999993</v>
      </c>
      <c r="N509" s="217">
        <v>0.79999999999999993</v>
      </c>
      <c r="O509" s="217">
        <v>0.79999999999999993</v>
      </c>
      <c r="P509" s="217">
        <v>0.79999999999999993</v>
      </c>
      <c r="Q509" s="437">
        <f t="shared" si="14"/>
        <v>0.48387137137137132</v>
      </c>
      <c r="R509" s="217">
        <v>0.79999999999999993</v>
      </c>
      <c r="S509" s="217">
        <v>0.79999999999999993</v>
      </c>
      <c r="T509" s="217">
        <v>0.79999999999999993</v>
      </c>
      <c r="U509" s="217">
        <v>0.79999999999999993</v>
      </c>
      <c r="V509" s="217">
        <v>0.79999999999999993</v>
      </c>
      <c r="W509" s="217">
        <v>0.79999999999999993</v>
      </c>
      <c r="X509" s="438">
        <f t="shared" si="15"/>
        <v>0.79999999999999993</v>
      </c>
    </row>
    <row r="510" spans="1:24" ht="17.25" customHeight="1">
      <c r="A510" s="434">
        <v>506</v>
      </c>
      <c r="B510" s="435">
        <v>714000000039</v>
      </c>
      <c r="C510" s="538" t="s">
        <v>754</v>
      </c>
      <c r="D510" s="450">
        <v>120</v>
      </c>
      <c r="E510" s="217">
        <v>1.2166666666666666</v>
      </c>
      <c r="F510" s="217">
        <v>1.0583333333333333</v>
      </c>
      <c r="G510" s="217">
        <v>1.0583333333333333</v>
      </c>
      <c r="H510" s="217">
        <v>1.3083333333333333</v>
      </c>
      <c r="I510" s="217">
        <v>1.2</v>
      </c>
      <c r="J510" s="217">
        <v>1.35</v>
      </c>
      <c r="K510" s="217">
        <v>1.35</v>
      </c>
      <c r="L510" s="217">
        <v>1.35</v>
      </c>
      <c r="M510" s="217">
        <v>1.35</v>
      </c>
      <c r="N510" s="217">
        <v>1.33125</v>
      </c>
      <c r="O510" s="217">
        <v>1.3062499999999999</v>
      </c>
      <c r="P510" s="217">
        <v>0.94791666666666663</v>
      </c>
      <c r="Q510" s="437">
        <f t="shared" si="14"/>
        <v>1.2355902777777776</v>
      </c>
      <c r="R510" s="217">
        <v>1.1229166666666666</v>
      </c>
      <c r="S510" s="217">
        <v>1.3229166666666667</v>
      </c>
      <c r="T510" s="217">
        <v>1.1854166666666666</v>
      </c>
      <c r="U510" s="217">
        <v>1.04375</v>
      </c>
      <c r="V510" s="217">
        <v>0.9770833333333333</v>
      </c>
      <c r="W510" s="217">
        <v>1.0020833333333334</v>
      </c>
      <c r="X510" s="438">
        <f t="shared" si="15"/>
        <v>1.1090277777777777</v>
      </c>
    </row>
    <row r="511" spans="1:24" ht="17.25" customHeight="1">
      <c r="A511" s="434">
        <v>507</v>
      </c>
      <c r="B511" s="435">
        <v>712000000035</v>
      </c>
      <c r="C511" s="538" t="s">
        <v>939</v>
      </c>
      <c r="D511" s="450">
        <v>188.9</v>
      </c>
      <c r="E511" s="217">
        <v>0</v>
      </c>
      <c r="F511" s="217">
        <v>0</v>
      </c>
      <c r="G511" s="217">
        <v>0</v>
      </c>
      <c r="H511" s="217">
        <v>0</v>
      </c>
      <c r="I511" s="217">
        <v>0</v>
      </c>
      <c r="J511" s="217">
        <v>0</v>
      </c>
      <c r="K511" s="217">
        <v>0</v>
      </c>
      <c r="L511" s="217">
        <v>0</v>
      </c>
      <c r="M511" s="217">
        <v>0</v>
      </c>
      <c r="N511" s="217">
        <v>0</v>
      </c>
      <c r="O511" s="217">
        <v>0</v>
      </c>
      <c r="P511" s="217">
        <v>0</v>
      </c>
      <c r="Q511" s="437">
        <f t="shared" si="14"/>
        <v>0</v>
      </c>
      <c r="R511" s="217">
        <v>0</v>
      </c>
      <c r="S511" s="217">
        <v>0</v>
      </c>
      <c r="T511" s="217">
        <v>0.8</v>
      </c>
      <c r="U511" s="217">
        <v>0.8</v>
      </c>
      <c r="V511" s="217">
        <v>0.8</v>
      </c>
      <c r="W511" s="217">
        <v>0.8</v>
      </c>
      <c r="X511" s="438">
        <f t="shared" si="15"/>
        <v>0.53333333333333333</v>
      </c>
    </row>
    <row r="512" spans="1:24" ht="17.25" customHeight="1">
      <c r="A512" s="434">
        <v>508</v>
      </c>
      <c r="B512" s="435">
        <v>343000000023</v>
      </c>
      <c r="C512" s="538" t="s">
        <v>738</v>
      </c>
      <c r="D512" s="450">
        <v>345</v>
      </c>
      <c r="E512" s="217">
        <v>0.48695652173913045</v>
      </c>
      <c r="F512" s="217">
        <v>0.44057971014492753</v>
      </c>
      <c r="G512" s="217">
        <v>0.8</v>
      </c>
      <c r="H512" s="217">
        <v>0.8</v>
      </c>
      <c r="I512" s="217">
        <v>0.8</v>
      </c>
      <c r="J512" s="217">
        <v>0.8</v>
      </c>
      <c r="K512" s="217">
        <v>0.8</v>
      </c>
      <c r="L512" s="217">
        <v>0.8</v>
      </c>
      <c r="M512" s="217">
        <v>0.8</v>
      </c>
      <c r="N512" s="217">
        <v>0.8</v>
      </c>
      <c r="O512" s="217">
        <v>0.8</v>
      </c>
      <c r="P512" s="217">
        <v>1</v>
      </c>
      <c r="Q512" s="437">
        <f t="shared" si="14"/>
        <v>0.76062801932367152</v>
      </c>
      <c r="R512" s="217">
        <v>1</v>
      </c>
      <c r="S512" s="217">
        <v>1</v>
      </c>
      <c r="T512" s="217">
        <v>1</v>
      </c>
      <c r="U512" s="217">
        <v>1</v>
      </c>
      <c r="V512" s="217">
        <v>1</v>
      </c>
      <c r="W512" s="217">
        <v>1</v>
      </c>
      <c r="X512" s="438">
        <f t="shared" si="15"/>
        <v>1</v>
      </c>
    </row>
    <row r="513" spans="1:24" ht="17.25" customHeight="1">
      <c r="A513" s="434">
        <v>509</v>
      </c>
      <c r="B513" s="435">
        <v>291000000019</v>
      </c>
      <c r="C513" s="538" t="s">
        <v>772</v>
      </c>
      <c r="D513" s="450">
        <v>480</v>
      </c>
      <c r="E513" s="217">
        <v>0</v>
      </c>
      <c r="F513" s="217">
        <v>0</v>
      </c>
      <c r="G513" s="217">
        <v>0.9375</v>
      </c>
      <c r="H513" s="217">
        <v>0.9375</v>
      </c>
      <c r="I513" s="217">
        <v>0.9375</v>
      </c>
      <c r="J513" s="217">
        <v>0.9375</v>
      </c>
      <c r="K513" s="217">
        <v>0.9375</v>
      </c>
      <c r="L513" s="217">
        <v>0.9375</v>
      </c>
      <c r="M513" s="217">
        <v>0.8</v>
      </c>
      <c r="N513" s="217">
        <v>0.8</v>
      </c>
      <c r="O513" s="217">
        <v>0.8</v>
      </c>
      <c r="P513" s="217">
        <v>1</v>
      </c>
      <c r="Q513" s="437">
        <f t="shared" si="14"/>
        <v>0.75208333333333333</v>
      </c>
      <c r="R513" s="217">
        <v>1</v>
      </c>
      <c r="S513" s="217">
        <v>1</v>
      </c>
      <c r="T513" s="217">
        <v>1</v>
      </c>
      <c r="U513" s="217">
        <v>1</v>
      </c>
      <c r="V513" s="217">
        <v>1</v>
      </c>
      <c r="W513" s="217">
        <v>1</v>
      </c>
      <c r="X513" s="438">
        <f t="shared" si="15"/>
        <v>1</v>
      </c>
    </row>
    <row r="514" spans="1:24" ht="17.25" customHeight="1">
      <c r="A514" s="451">
        <v>510</v>
      </c>
      <c r="B514" s="452">
        <v>352000000005</v>
      </c>
      <c r="C514" s="444" t="s">
        <v>973</v>
      </c>
      <c r="D514" s="451">
        <v>350</v>
      </c>
      <c r="E514" s="217">
        <v>0</v>
      </c>
      <c r="F514" s="217">
        <v>0</v>
      </c>
      <c r="G514" s="217">
        <v>0</v>
      </c>
      <c r="H514" s="217">
        <v>0</v>
      </c>
      <c r="I514" s="217">
        <v>0</v>
      </c>
      <c r="J514" s="217">
        <v>0</v>
      </c>
      <c r="K514" s="217">
        <v>0</v>
      </c>
      <c r="L514" s="217">
        <v>0</v>
      </c>
      <c r="M514" s="217">
        <v>0</v>
      </c>
      <c r="N514" s="217">
        <v>0</v>
      </c>
      <c r="O514" s="217">
        <v>0</v>
      </c>
      <c r="P514" s="217">
        <v>0</v>
      </c>
      <c r="Q514" s="437">
        <f t="shared" si="14"/>
        <v>0</v>
      </c>
      <c r="R514" s="217">
        <v>0</v>
      </c>
      <c r="S514" s="217">
        <v>0</v>
      </c>
      <c r="T514" s="217">
        <v>0</v>
      </c>
      <c r="U514" s="217">
        <v>0</v>
      </c>
      <c r="V514" s="217">
        <v>0</v>
      </c>
      <c r="W514" s="453">
        <v>0</v>
      </c>
      <c r="X514" s="438">
        <f t="shared" si="15"/>
        <v>0</v>
      </c>
    </row>
    <row r="515" spans="1:24">
      <c r="Q515" s="455"/>
    </row>
    <row r="516" spans="1:24">
      <c r="Q516" s="455"/>
    </row>
    <row r="517" spans="1:24">
      <c r="Q517" s="455"/>
    </row>
    <row r="518" spans="1:24">
      <c r="Q518" s="455"/>
    </row>
    <row r="519" spans="1:24">
      <c r="Q519" s="455"/>
    </row>
    <row r="520" spans="1:24">
      <c r="Q520" s="455"/>
    </row>
    <row r="521" spans="1:24">
      <c r="Q521" s="455"/>
    </row>
    <row r="522" spans="1:24">
      <c r="Q522" s="455"/>
    </row>
    <row r="523" spans="1:24">
      <c r="Q523" s="455"/>
    </row>
    <row r="524" spans="1:24">
      <c r="Q524" s="455"/>
    </row>
    <row r="525" spans="1:24">
      <c r="Q525" s="455"/>
    </row>
    <row r="526" spans="1:24">
      <c r="Q526" s="455"/>
    </row>
    <row r="527" spans="1:24">
      <c r="Q527" s="455"/>
    </row>
    <row r="528" spans="1:24">
      <c r="Q528" s="455"/>
    </row>
    <row r="529" spans="17:17">
      <c r="Q529" s="455"/>
    </row>
    <row r="530" spans="17:17">
      <c r="Q530" s="455"/>
    </row>
    <row r="531" spans="17:17">
      <c r="Q531" s="455"/>
    </row>
    <row r="532" spans="17:17">
      <c r="Q532" s="455"/>
    </row>
    <row r="533" spans="17:17">
      <c r="Q533" s="455"/>
    </row>
    <row r="534" spans="17:17">
      <c r="Q534" s="455"/>
    </row>
    <row r="535" spans="17:17">
      <c r="Q535" s="455"/>
    </row>
    <row r="536" spans="17:17">
      <c r="Q536" s="455"/>
    </row>
    <row r="537" spans="17:17">
      <c r="Q537" s="455"/>
    </row>
    <row r="538" spans="17:17">
      <c r="Q538" s="455"/>
    </row>
    <row r="539" spans="17:17">
      <c r="Q539" s="455"/>
    </row>
    <row r="540" spans="17:17">
      <c r="Q540" s="455"/>
    </row>
    <row r="541" spans="17:17">
      <c r="Q541" s="455"/>
    </row>
    <row r="542" spans="17:17">
      <c r="Q542" s="455"/>
    </row>
    <row r="543" spans="17:17">
      <c r="Q543" s="455"/>
    </row>
    <row r="544" spans="17:17">
      <c r="Q544" s="455"/>
    </row>
    <row r="545" spans="17:17">
      <c r="Q545" s="455"/>
    </row>
    <row r="546" spans="17:17">
      <c r="Q546" s="455"/>
    </row>
    <row r="547" spans="17:17">
      <c r="Q547" s="455"/>
    </row>
    <row r="548" spans="17:17">
      <c r="Q548" s="455"/>
    </row>
    <row r="549" spans="17:17">
      <c r="Q549" s="455"/>
    </row>
    <row r="550" spans="17:17">
      <c r="Q550" s="455"/>
    </row>
    <row r="551" spans="17:17">
      <c r="Q551" s="455"/>
    </row>
    <row r="552" spans="17:17">
      <c r="Q552" s="455"/>
    </row>
    <row r="553" spans="17:17">
      <c r="Q553" s="455"/>
    </row>
    <row r="554" spans="17:17">
      <c r="Q554" s="455"/>
    </row>
    <row r="555" spans="17:17">
      <c r="Q555" s="455"/>
    </row>
    <row r="556" spans="17:17">
      <c r="Q556" s="455"/>
    </row>
    <row r="557" spans="17:17">
      <c r="Q557" s="455"/>
    </row>
    <row r="558" spans="17:17">
      <c r="Q558" s="455"/>
    </row>
    <row r="559" spans="17:17">
      <c r="Q559" s="455"/>
    </row>
    <row r="560" spans="17:17">
      <c r="Q560" s="455"/>
    </row>
    <row r="561" spans="17:17">
      <c r="Q561" s="455"/>
    </row>
    <row r="562" spans="17:17">
      <c r="Q562" s="455"/>
    </row>
    <row r="563" spans="17:17">
      <c r="Q563" s="455"/>
    </row>
    <row r="564" spans="17:17">
      <c r="Q564" s="455"/>
    </row>
    <row r="565" spans="17:17">
      <c r="Q565" s="455"/>
    </row>
    <row r="566" spans="17:17">
      <c r="Q566" s="455"/>
    </row>
    <row r="567" spans="17:17">
      <c r="Q567" s="455"/>
    </row>
    <row r="568" spans="17:17">
      <c r="Q568" s="455"/>
    </row>
    <row r="569" spans="17:17">
      <c r="Q569" s="455"/>
    </row>
    <row r="570" spans="17:17">
      <c r="Q570" s="455"/>
    </row>
    <row r="571" spans="17:17">
      <c r="Q571" s="455"/>
    </row>
    <row r="572" spans="17:17">
      <c r="Q572" s="455"/>
    </row>
    <row r="573" spans="17:17">
      <c r="Q573" s="455"/>
    </row>
    <row r="574" spans="17:17">
      <c r="Q574" s="455"/>
    </row>
    <row r="575" spans="17:17">
      <c r="Q575" s="455"/>
    </row>
    <row r="576" spans="17:17">
      <c r="Q576" s="455"/>
    </row>
    <row r="577" spans="17:17">
      <c r="Q577" s="455"/>
    </row>
    <row r="578" spans="17:17">
      <c r="Q578" s="455"/>
    </row>
    <row r="579" spans="17:17">
      <c r="Q579" s="455"/>
    </row>
    <row r="580" spans="17:17">
      <c r="Q580" s="455"/>
    </row>
    <row r="581" spans="17:17">
      <c r="Q581" s="455"/>
    </row>
    <row r="582" spans="17:17">
      <c r="Q582" s="455"/>
    </row>
    <row r="583" spans="17:17">
      <c r="Q583" s="455"/>
    </row>
    <row r="584" spans="17:17">
      <c r="Q584" s="455"/>
    </row>
    <row r="585" spans="17:17">
      <c r="Q585" s="455"/>
    </row>
    <row r="586" spans="17:17">
      <c r="Q586" s="455"/>
    </row>
    <row r="587" spans="17:17">
      <c r="Q587" s="455"/>
    </row>
    <row r="588" spans="17:17">
      <c r="Q588" s="455"/>
    </row>
    <row r="589" spans="17:17">
      <c r="Q589" s="455"/>
    </row>
    <row r="590" spans="17:17">
      <c r="Q590" s="455"/>
    </row>
    <row r="591" spans="17:17">
      <c r="Q591" s="455"/>
    </row>
    <row r="592" spans="17:17">
      <c r="Q592" s="455"/>
    </row>
    <row r="593" spans="17:17">
      <c r="Q593" s="455"/>
    </row>
    <row r="594" spans="17:17">
      <c r="Q594" s="455"/>
    </row>
    <row r="595" spans="17:17">
      <c r="Q595" s="455"/>
    </row>
    <row r="596" spans="17:17">
      <c r="Q596" s="455"/>
    </row>
    <row r="597" spans="17:17">
      <c r="Q597" s="455"/>
    </row>
    <row r="598" spans="17:17">
      <c r="Q598" s="455"/>
    </row>
    <row r="599" spans="17:17">
      <c r="Q599" s="455"/>
    </row>
    <row r="600" spans="17:17">
      <c r="Q600" s="455"/>
    </row>
    <row r="601" spans="17:17">
      <c r="Q601" s="455"/>
    </row>
    <row r="602" spans="17:17">
      <c r="Q602" s="455"/>
    </row>
    <row r="603" spans="17:17">
      <c r="Q603" s="455"/>
    </row>
    <row r="604" spans="17:17">
      <c r="Q604" s="455"/>
    </row>
    <row r="605" spans="17:17">
      <c r="Q605" s="455"/>
    </row>
    <row r="606" spans="17:17">
      <c r="Q606" s="455"/>
    </row>
    <row r="607" spans="17:17">
      <c r="Q607" s="455"/>
    </row>
    <row r="608" spans="17:17">
      <c r="Q608" s="455"/>
    </row>
    <row r="609" spans="17:17">
      <c r="Q609" s="455"/>
    </row>
    <row r="610" spans="17:17">
      <c r="Q610" s="455"/>
    </row>
    <row r="611" spans="17:17">
      <c r="Q611" s="455"/>
    </row>
    <row r="612" spans="17:17">
      <c r="Q612" s="455"/>
    </row>
    <row r="613" spans="17:17">
      <c r="Q613" s="455"/>
    </row>
    <row r="614" spans="17:17">
      <c r="Q614" s="455"/>
    </row>
    <row r="615" spans="17:17">
      <c r="Q615" s="455"/>
    </row>
    <row r="616" spans="17:17">
      <c r="Q616" s="455"/>
    </row>
    <row r="617" spans="17:17">
      <c r="Q617" s="455"/>
    </row>
    <row r="618" spans="17:17">
      <c r="Q618" s="455"/>
    </row>
    <row r="619" spans="17:17">
      <c r="Q619" s="455"/>
    </row>
    <row r="620" spans="17:17">
      <c r="Q620" s="455"/>
    </row>
    <row r="621" spans="17:17">
      <c r="Q621" s="455"/>
    </row>
    <row r="622" spans="17:17">
      <c r="Q622" s="455"/>
    </row>
    <row r="623" spans="17:17">
      <c r="Q623" s="455"/>
    </row>
    <row r="624" spans="17:17">
      <c r="Q624" s="455"/>
    </row>
    <row r="625" spans="17:17">
      <c r="Q625" s="455"/>
    </row>
    <row r="626" spans="17:17">
      <c r="Q626" s="455"/>
    </row>
    <row r="627" spans="17:17">
      <c r="Q627" s="455"/>
    </row>
    <row r="628" spans="17:17">
      <c r="Q628" s="455"/>
    </row>
    <row r="629" spans="17:17">
      <c r="Q629" s="455"/>
    </row>
    <row r="630" spans="17:17">
      <c r="Q630" s="455"/>
    </row>
    <row r="631" spans="17:17">
      <c r="Q631" s="455"/>
    </row>
    <row r="632" spans="17:17">
      <c r="Q632" s="455"/>
    </row>
    <row r="633" spans="17:17">
      <c r="Q633" s="455"/>
    </row>
    <row r="634" spans="17:17">
      <c r="Q634" s="455"/>
    </row>
    <row r="635" spans="17:17">
      <c r="Q635" s="455"/>
    </row>
    <row r="636" spans="17:17">
      <c r="Q636" s="455"/>
    </row>
    <row r="637" spans="17:17">
      <c r="Q637" s="455"/>
    </row>
    <row r="638" spans="17:17">
      <c r="Q638" s="455"/>
    </row>
    <row r="639" spans="17:17">
      <c r="Q639" s="455"/>
    </row>
    <row r="640" spans="17:17">
      <c r="Q640" s="455"/>
    </row>
    <row r="641" spans="17:17">
      <c r="Q641" s="455"/>
    </row>
    <row r="642" spans="17:17">
      <c r="Q642" s="455"/>
    </row>
    <row r="643" spans="17:17">
      <c r="Q643" s="455"/>
    </row>
    <row r="644" spans="17:17">
      <c r="Q644" s="455"/>
    </row>
    <row r="645" spans="17:17">
      <c r="Q645" s="455"/>
    </row>
    <row r="646" spans="17:17">
      <c r="Q646" s="455"/>
    </row>
    <row r="647" spans="17:17">
      <c r="Q647" s="455"/>
    </row>
    <row r="648" spans="17:17">
      <c r="Q648" s="455"/>
    </row>
    <row r="649" spans="17:17">
      <c r="Q649" s="455"/>
    </row>
    <row r="650" spans="17:17">
      <c r="Q650" s="455"/>
    </row>
    <row r="651" spans="17:17">
      <c r="Q651" s="455"/>
    </row>
    <row r="652" spans="17:17">
      <c r="Q652" s="455"/>
    </row>
    <row r="653" spans="17:17">
      <c r="Q653" s="455"/>
    </row>
    <row r="654" spans="17:17">
      <c r="Q654" s="455"/>
    </row>
    <row r="655" spans="17:17">
      <c r="Q655" s="455"/>
    </row>
    <row r="656" spans="17:17">
      <c r="Q656" s="455"/>
    </row>
    <row r="657" spans="17:17">
      <c r="Q657" s="455"/>
    </row>
    <row r="658" spans="17:17">
      <c r="Q658" s="455"/>
    </row>
    <row r="659" spans="17:17">
      <c r="Q659" s="455"/>
    </row>
    <row r="660" spans="17:17">
      <c r="Q660" s="455"/>
    </row>
    <row r="661" spans="17:17">
      <c r="Q661" s="455"/>
    </row>
    <row r="662" spans="17:17">
      <c r="Q662" s="455"/>
    </row>
    <row r="663" spans="17:17">
      <c r="Q663" s="455"/>
    </row>
    <row r="664" spans="17:17">
      <c r="Q664" s="455"/>
    </row>
    <row r="665" spans="17:17">
      <c r="Q665" s="455"/>
    </row>
    <row r="666" spans="17:17">
      <c r="Q666" s="455"/>
    </row>
    <row r="667" spans="17:17">
      <c r="Q667" s="455"/>
    </row>
    <row r="668" spans="17:17">
      <c r="Q668" s="455"/>
    </row>
    <row r="669" spans="17:17">
      <c r="Q669" s="455"/>
    </row>
    <row r="670" spans="17:17">
      <c r="Q670" s="455"/>
    </row>
    <row r="671" spans="17:17">
      <c r="Q671" s="455"/>
    </row>
    <row r="672" spans="17:17">
      <c r="Q672" s="455"/>
    </row>
    <row r="673" spans="17:17">
      <c r="Q673" s="455"/>
    </row>
    <row r="674" spans="17:17">
      <c r="Q674" s="455"/>
    </row>
    <row r="675" spans="17:17">
      <c r="Q675" s="455"/>
    </row>
    <row r="676" spans="17:17">
      <c r="Q676" s="455"/>
    </row>
    <row r="677" spans="17:17">
      <c r="Q677" s="455"/>
    </row>
    <row r="678" spans="17:17">
      <c r="Q678" s="455"/>
    </row>
    <row r="679" spans="17:17">
      <c r="Q679" s="455"/>
    </row>
    <row r="680" spans="17:17">
      <c r="Q680" s="455"/>
    </row>
    <row r="681" spans="17:17">
      <c r="Q681" s="455"/>
    </row>
    <row r="682" spans="17:17">
      <c r="Q682" s="455"/>
    </row>
    <row r="683" spans="17:17">
      <c r="Q683" s="455"/>
    </row>
    <row r="684" spans="17:17">
      <c r="Q684" s="455"/>
    </row>
    <row r="685" spans="17:17">
      <c r="Q685" s="455"/>
    </row>
    <row r="686" spans="17:17">
      <c r="Q686" s="455"/>
    </row>
    <row r="687" spans="17:17">
      <c r="Q687" s="455"/>
    </row>
    <row r="688" spans="17:17">
      <c r="Q688" s="455"/>
    </row>
    <row r="689" spans="17:17">
      <c r="Q689" s="455"/>
    </row>
    <row r="690" spans="17:17">
      <c r="Q690" s="455"/>
    </row>
    <row r="691" spans="17:17">
      <c r="Q691" s="455"/>
    </row>
    <row r="692" spans="17:17">
      <c r="Q692" s="455"/>
    </row>
    <row r="693" spans="17:17">
      <c r="Q693" s="455"/>
    </row>
    <row r="694" spans="17:17">
      <c r="Q694" s="455"/>
    </row>
    <row r="695" spans="17:17">
      <c r="Q695" s="455"/>
    </row>
    <row r="696" spans="17:17">
      <c r="Q696" s="455"/>
    </row>
    <row r="697" spans="17:17">
      <c r="Q697" s="455"/>
    </row>
    <row r="698" spans="17:17">
      <c r="Q698" s="455"/>
    </row>
    <row r="699" spans="17:17">
      <c r="Q699" s="455"/>
    </row>
    <row r="700" spans="17:17">
      <c r="Q700" s="455"/>
    </row>
    <row r="701" spans="17:17">
      <c r="Q701" s="455"/>
    </row>
    <row r="702" spans="17:17">
      <c r="Q702" s="455"/>
    </row>
    <row r="703" spans="17:17">
      <c r="Q703" s="455"/>
    </row>
    <row r="704" spans="17:17">
      <c r="Q704" s="455"/>
    </row>
    <row r="705" spans="17:17">
      <c r="Q705" s="455"/>
    </row>
    <row r="706" spans="17:17">
      <c r="Q706" s="455"/>
    </row>
    <row r="707" spans="17:17">
      <c r="Q707" s="455"/>
    </row>
    <row r="708" spans="17:17">
      <c r="Q708" s="455"/>
    </row>
    <row r="709" spans="17:17">
      <c r="Q709" s="455"/>
    </row>
    <row r="710" spans="17:17">
      <c r="Q710" s="455"/>
    </row>
    <row r="711" spans="17:17">
      <c r="Q711" s="455"/>
    </row>
    <row r="712" spans="17:17">
      <c r="Q712" s="455"/>
    </row>
    <row r="713" spans="17:17">
      <c r="Q713" s="455"/>
    </row>
    <row r="714" spans="17:17">
      <c r="Q714" s="455"/>
    </row>
    <row r="715" spans="17:17">
      <c r="Q715" s="455"/>
    </row>
    <row r="716" spans="17:17">
      <c r="Q716" s="455"/>
    </row>
    <row r="717" spans="17:17">
      <c r="Q717" s="455"/>
    </row>
    <row r="718" spans="17:17">
      <c r="Q718" s="455"/>
    </row>
    <row r="719" spans="17:17">
      <c r="Q719" s="455"/>
    </row>
    <row r="720" spans="17:17">
      <c r="Q720" s="455"/>
    </row>
    <row r="721" spans="17:17">
      <c r="Q721" s="455"/>
    </row>
    <row r="722" spans="17:17">
      <c r="Q722" s="455"/>
    </row>
    <row r="723" spans="17:17">
      <c r="Q723" s="455"/>
    </row>
    <row r="724" spans="17:17">
      <c r="Q724" s="455"/>
    </row>
    <row r="725" spans="17:17">
      <c r="Q725" s="455"/>
    </row>
    <row r="726" spans="17:17">
      <c r="Q726" s="455"/>
    </row>
    <row r="727" spans="17:17">
      <c r="Q727" s="455"/>
    </row>
    <row r="728" spans="17:17">
      <c r="Q728" s="455"/>
    </row>
    <row r="729" spans="17:17">
      <c r="Q729" s="455"/>
    </row>
    <row r="730" spans="17:17">
      <c r="Q730" s="455"/>
    </row>
    <row r="731" spans="17:17">
      <c r="Q731" s="455"/>
    </row>
    <row r="732" spans="17:17">
      <c r="Q732" s="455"/>
    </row>
    <row r="733" spans="17:17">
      <c r="Q733" s="455"/>
    </row>
    <row r="734" spans="17:17">
      <c r="Q734" s="455"/>
    </row>
    <row r="735" spans="17:17">
      <c r="Q735" s="455"/>
    </row>
    <row r="736" spans="17:17">
      <c r="Q736" s="455"/>
    </row>
    <row r="737" spans="17:17">
      <c r="Q737" s="455"/>
    </row>
    <row r="738" spans="17:17">
      <c r="Q738" s="455"/>
    </row>
    <row r="739" spans="17:17">
      <c r="Q739" s="455"/>
    </row>
    <row r="740" spans="17:17">
      <c r="Q740" s="455"/>
    </row>
    <row r="741" spans="17:17">
      <c r="Q741" s="455"/>
    </row>
    <row r="742" spans="17:17">
      <c r="Q742" s="455"/>
    </row>
    <row r="743" spans="17:17">
      <c r="Q743" s="455"/>
    </row>
    <row r="744" spans="17:17">
      <c r="Q744" s="455"/>
    </row>
    <row r="745" spans="17:17">
      <c r="Q745" s="455"/>
    </row>
    <row r="746" spans="17:17">
      <c r="Q746" s="455"/>
    </row>
    <row r="747" spans="17:17">
      <c r="Q747" s="455"/>
    </row>
    <row r="748" spans="17:17">
      <c r="Q748" s="455"/>
    </row>
    <row r="749" spans="17:17">
      <c r="Q749" s="455"/>
    </row>
    <row r="750" spans="17:17">
      <c r="Q750" s="455"/>
    </row>
    <row r="751" spans="17:17">
      <c r="Q751" s="455"/>
    </row>
    <row r="752" spans="17:17">
      <c r="Q752" s="455"/>
    </row>
    <row r="753" spans="17:17">
      <c r="Q753" s="455"/>
    </row>
    <row r="754" spans="17:17">
      <c r="Q754" s="455"/>
    </row>
    <row r="755" spans="17:17">
      <c r="Q755" s="455"/>
    </row>
    <row r="756" spans="17:17">
      <c r="Q756" s="455"/>
    </row>
    <row r="757" spans="17:17">
      <c r="Q757" s="455"/>
    </row>
    <row r="758" spans="17:17">
      <c r="Q758" s="455"/>
    </row>
    <row r="759" spans="17:17">
      <c r="Q759" s="455"/>
    </row>
    <row r="760" spans="17:17">
      <c r="Q760" s="455"/>
    </row>
    <row r="761" spans="17:17">
      <c r="Q761" s="455"/>
    </row>
    <row r="762" spans="17:17">
      <c r="Q762" s="455"/>
    </row>
    <row r="763" spans="17:17">
      <c r="Q763" s="455"/>
    </row>
    <row r="764" spans="17:17">
      <c r="Q764" s="455"/>
    </row>
    <row r="765" spans="17:17">
      <c r="Q765" s="455"/>
    </row>
    <row r="766" spans="17:17">
      <c r="Q766" s="455"/>
    </row>
    <row r="767" spans="17:17">
      <c r="Q767" s="455"/>
    </row>
    <row r="768" spans="17:17">
      <c r="Q768" s="455"/>
    </row>
    <row r="769" spans="17:17">
      <c r="Q769" s="455"/>
    </row>
    <row r="770" spans="17:17">
      <c r="Q770" s="455"/>
    </row>
    <row r="771" spans="17:17">
      <c r="Q771" s="455"/>
    </row>
    <row r="772" spans="17:17">
      <c r="Q772" s="455"/>
    </row>
    <row r="773" spans="17:17">
      <c r="Q773" s="455"/>
    </row>
    <row r="774" spans="17:17">
      <c r="Q774" s="455"/>
    </row>
    <row r="775" spans="17:17">
      <c r="Q775" s="455"/>
    </row>
    <row r="776" spans="17:17">
      <c r="Q776" s="455"/>
    </row>
    <row r="777" spans="17:17">
      <c r="Q777" s="455"/>
    </row>
    <row r="778" spans="17:17">
      <c r="Q778" s="455"/>
    </row>
    <row r="779" spans="17:17">
      <c r="Q779" s="455"/>
    </row>
    <row r="780" spans="17:17">
      <c r="Q780" s="455"/>
    </row>
    <row r="781" spans="17:17">
      <c r="Q781" s="455"/>
    </row>
    <row r="782" spans="17:17">
      <c r="Q782" s="455"/>
    </row>
    <row r="783" spans="17:17">
      <c r="Q783" s="455"/>
    </row>
    <row r="784" spans="17:17">
      <c r="Q784" s="455"/>
    </row>
    <row r="785" spans="17:17">
      <c r="Q785" s="455"/>
    </row>
    <row r="786" spans="17:17">
      <c r="Q786" s="455"/>
    </row>
    <row r="787" spans="17:17">
      <c r="Q787" s="455"/>
    </row>
    <row r="788" spans="17:17">
      <c r="Q788" s="455"/>
    </row>
    <row r="789" spans="17:17">
      <c r="Q789" s="455"/>
    </row>
    <row r="790" spans="17:17">
      <c r="Q790" s="455"/>
    </row>
    <row r="791" spans="17:17">
      <c r="Q791" s="455"/>
    </row>
    <row r="792" spans="17:17">
      <c r="Q792" s="455"/>
    </row>
    <row r="793" spans="17:17">
      <c r="Q793" s="455"/>
    </row>
    <row r="794" spans="17:17">
      <c r="Q794" s="455"/>
    </row>
    <row r="795" spans="17:17">
      <c r="Q795" s="455"/>
    </row>
    <row r="796" spans="17:17">
      <c r="Q796" s="455"/>
    </row>
    <row r="797" spans="17:17">
      <c r="Q797" s="455"/>
    </row>
    <row r="798" spans="17:17">
      <c r="Q798" s="455"/>
    </row>
    <row r="799" spans="17:17">
      <c r="Q799" s="455"/>
    </row>
    <row r="800" spans="17:17">
      <c r="Q800" s="455"/>
    </row>
    <row r="801" spans="17:17">
      <c r="Q801" s="455"/>
    </row>
    <row r="802" spans="17:17">
      <c r="Q802" s="455"/>
    </row>
    <row r="803" spans="17:17">
      <c r="Q803" s="455"/>
    </row>
    <row r="804" spans="17:17">
      <c r="Q804" s="455"/>
    </row>
    <row r="805" spans="17:17">
      <c r="Q805" s="455"/>
    </row>
    <row r="806" spans="17:17">
      <c r="Q806" s="455"/>
    </row>
    <row r="807" spans="17:17">
      <c r="Q807" s="455"/>
    </row>
    <row r="808" spans="17:17">
      <c r="Q808" s="455"/>
    </row>
    <row r="809" spans="17:17">
      <c r="Q809" s="455"/>
    </row>
    <row r="810" spans="17:17">
      <c r="Q810" s="455"/>
    </row>
    <row r="811" spans="17:17">
      <c r="Q811" s="455"/>
    </row>
    <row r="812" spans="17:17">
      <c r="Q812" s="455"/>
    </row>
    <row r="813" spans="17:17">
      <c r="Q813" s="455"/>
    </row>
    <row r="814" spans="17:17">
      <c r="Q814" s="455"/>
    </row>
    <row r="815" spans="17:17">
      <c r="Q815" s="455"/>
    </row>
    <row r="816" spans="17:17">
      <c r="Q816" s="455"/>
    </row>
    <row r="817" spans="17:17">
      <c r="Q817" s="455"/>
    </row>
    <row r="818" spans="17:17">
      <c r="Q818" s="455"/>
    </row>
    <row r="819" spans="17:17">
      <c r="Q819" s="455"/>
    </row>
    <row r="820" spans="17:17">
      <c r="Q820" s="455"/>
    </row>
    <row r="821" spans="17:17">
      <c r="Q821" s="455"/>
    </row>
    <row r="822" spans="17:17">
      <c r="Q822" s="455"/>
    </row>
    <row r="823" spans="17:17">
      <c r="Q823" s="455"/>
    </row>
    <row r="824" spans="17:17">
      <c r="Q824" s="455"/>
    </row>
    <row r="825" spans="17:17">
      <c r="Q825" s="455"/>
    </row>
    <row r="826" spans="17:17">
      <c r="Q826" s="455"/>
    </row>
    <row r="827" spans="17:17">
      <c r="Q827" s="455"/>
    </row>
    <row r="828" spans="17:17">
      <c r="Q828" s="455"/>
    </row>
    <row r="829" spans="17:17">
      <c r="Q829" s="455"/>
    </row>
    <row r="830" spans="17:17">
      <c r="Q830" s="455"/>
    </row>
    <row r="831" spans="17:17">
      <c r="Q831" s="455"/>
    </row>
    <row r="832" spans="17:17">
      <c r="Q832" s="455"/>
    </row>
    <row r="833" spans="17:17">
      <c r="Q833" s="455"/>
    </row>
    <row r="834" spans="17:17">
      <c r="Q834" s="455"/>
    </row>
    <row r="835" spans="17:17">
      <c r="Q835" s="455"/>
    </row>
    <row r="836" spans="17:17">
      <c r="Q836" s="455"/>
    </row>
    <row r="837" spans="17:17">
      <c r="Q837" s="455"/>
    </row>
    <row r="838" spans="17:17">
      <c r="Q838" s="455"/>
    </row>
    <row r="839" spans="17:17">
      <c r="Q839" s="455"/>
    </row>
    <row r="840" spans="17:17">
      <c r="Q840" s="455"/>
    </row>
    <row r="841" spans="17:17">
      <c r="Q841" s="455"/>
    </row>
    <row r="842" spans="17:17">
      <c r="Q842" s="455"/>
    </row>
    <row r="843" spans="17:17">
      <c r="Q843" s="455"/>
    </row>
    <row r="844" spans="17:17">
      <c r="Q844" s="455"/>
    </row>
    <row r="845" spans="17:17">
      <c r="Q845" s="455"/>
    </row>
    <row r="846" spans="17:17">
      <c r="Q846" s="455"/>
    </row>
    <row r="847" spans="17:17">
      <c r="Q847" s="455"/>
    </row>
    <row r="848" spans="17:17">
      <c r="Q848" s="455"/>
    </row>
    <row r="849" spans="17:17">
      <c r="Q849" s="455"/>
    </row>
    <row r="850" spans="17:17">
      <c r="Q850" s="455"/>
    </row>
    <row r="851" spans="17:17">
      <c r="Q851" s="455"/>
    </row>
    <row r="852" spans="17:17">
      <c r="Q852" s="455"/>
    </row>
    <row r="853" spans="17:17">
      <c r="Q853" s="455"/>
    </row>
    <row r="854" spans="17:17">
      <c r="Q854" s="455"/>
    </row>
    <row r="855" spans="17:17">
      <c r="Q855" s="455"/>
    </row>
    <row r="856" spans="17:17">
      <c r="Q856" s="455"/>
    </row>
    <row r="857" spans="17:17">
      <c r="Q857" s="455"/>
    </row>
    <row r="858" spans="17:17">
      <c r="Q858" s="455"/>
    </row>
    <row r="859" spans="17:17">
      <c r="Q859" s="455"/>
    </row>
    <row r="860" spans="17:17">
      <c r="Q860" s="455"/>
    </row>
    <row r="861" spans="17:17">
      <c r="Q861" s="455"/>
    </row>
    <row r="862" spans="17:17">
      <c r="Q862" s="455"/>
    </row>
    <row r="863" spans="17:17">
      <c r="Q863" s="455"/>
    </row>
    <row r="864" spans="17:17">
      <c r="Q864" s="455"/>
    </row>
    <row r="865" spans="17:17">
      <c r="Q865" s="455"/>
    </row>
    <row r="866" spans="17:17">
      <c r="Q866" s="455"/>
    </row>
    <row r="867" spans="17:17">
      <c r="Q867" s="455"/>
    </row>
    <row r="868" spans="17:17">
      <c r="Q868" s="455"/>
    </row>
    <row r="869" spans="17:17">
      <c r="Q869" s="455"/>
    </row>
    <row r="870" spans="17:17">
      <c r="Q870" s="455"/>
    </row>
    <row r="871" spans="17:17">
      <c r="Q871" s="455"/>
    </row>
    <row r="872" spans="17:17">
      <c r="Q872" s="455"/>
    </row>
    <row r="873" spans="17:17">
      <c r="Q873" s="455"/>
    </row>
    <row r="874" spans="17:17">
      <c r="Q874" s="455"/>
    </row>
    <row r="875" spans="17:17">
      <c r="Q875" s="455"/>
    </row>
    <row r="876" spans="17:17">
      <c r="Q876" s="455"/>
    </row>
    <row r="877" spans="17:17">
      <c r="Q877" s="455"/>
    </row>
    <row r="878" spans="17:17">
      <c r="Q878" s="455"/>
    </row>
    <row r="879" spans="17:17">
      <c r="Q879" s="455"/>
    </row>
    <row r="880" spans="17:17">
      <c r="Q880" s="455"/>
    </row>
    <row r="881" spans="17:17">
      <c r="Q881" s="455"/>
    </row>
    <row r="882" spans="17:17">
      <c r="Q882" s="455"/>
    </row>
    <row r="883" spans="17:17">
      <c r="Q883" s="455"/>
    </row>
    <row r="884" spans="17:17">
      <c r="Q884" s="455"/>
    </row>
    <row r="885" spans="17:17">
      <c r="Q885" s="455"/>
    </row>
    <row r="886" spans="17:17">
      <c r="Q886" s="455"/>
    </row>
    <row r="887" spans="17:17">
      <c r="Q887" s="455"/>
    </row>
    <row r="888" spans="17:17">
      <c r="Q888" s="455"/>
    </row>
    <row r="889" spans="17:17">
      <c r="Q889" s="455"/>
    </row>
    <row r="890" spans="17:17">
      <c r="Q890" s="455"/>
    </row>
    <row r="891" spans="17:17">
      <c r="Q891" s="455"/>
    </row>
    <row r="892" spans="17:17">
      <c r="Q892" s="455"/>
    </row>
    <row r="893" spans="17:17">
      <c r="Q893" s="455"/>
    </row>
    <row r="894" spans="17:17">
      <c r="Q894" s="455"/>
    </row>
    <row r="895" spans="17:17">
      <c r="Q895" s="455"/>
    </row>
    <row r="896" spans="17:17">
      <c r="Q896" s="455"/>
    </row>
    <row r="897" spans="17:17">
      <c r="Q897" s="455"/>
    </row>
    <row r="898" spans="17:17">
      <c r="Q898" s="455"/>
    </row>
    <row r="899" spans="17:17">
      <c r="Q899" s="455"/>
    </row>
    <row r="900" spans="17:17">
      <c r="Q900" s="455"/>
    </row>
    <row r="901" spans="17:17">
      <c r="Q901" s="455"/>
    </row>
    <row r="902" spans="17:17">
      <c r="Q902" s="455"/>
    </row>
    <row r="903" spans="17:17">
      <c r="Q903" s="455"/>
    </row>
    <row r="904" spans="17:17">
      <c r="Q904" s="455"/>
    </row>
    <row r="905" spans="17:17">
      <c r="Q905" s="455"/>
    </row>
    <row r="906" spans="17:17">
      <c r="Q906" s="455"/>
    </row>
    <row r="907" spans="17:17">
      <c r="Q907" s="455"/>
    </row>
    <row r="908" spans="17:17">
      <c r="Q908" s="455"/>
    </row>
    <row r="909" spans="17:17">
      <c r="Q909" s="455"/>
    </row>
    <row r="910" spans="17:17">
      <c r="Q910" s="455"/>
    </row>
    <row r="911" spans="17:17">
      <c r="Q911" s="455"/>
    </row>
    <row r="912" spans="17:17">
      <c r="Q912" s="455"/>
    </row>
    <row r="913" spans="17:17">
      <c r="Q913" s="455"/>
    </row>
    <row r="914" spans="17:17">
      <c r="Q914" s="455"/>
    </row>
    <row r="915" spans="17:17">
      <c r="Q915" s="455"/>
    </row>
    <row r="916" spans="17:17">
      <c r="Q916" s="455"/>
    </row>
    <row r="917" spans="17:17">
      <c r="Q917" s="455"/>
    </row>
    <row r="918" spans="17:17">
      <c r="Q918" s="455"/>
    </row>
    <row r="919" spans="17:17">
      <c r="Q919" s="455"/>
    </row>
    <row r="920" spans="17:17">
      <c r="Q920" s="455"/>
    </row>
    <row r="921" spans="17:17">
      <c r="Q921" s="455"/>
    </row>
    <row r="922" spans="17:17">
      <c r="Q922" s="455"/>
    </row>
    <row r="923" spans="17:17">
      <c r="Q923" s="455"/>
    </row>
    <row r="924" spans="17:17">
      <c r="Q924" s="455"/>
    </row>
    <row r="925" spans="17:17">
      <c r="Q925" s="455"/>
    </row>
    <row r="926" spans="17:17">
      <c r="Q926" s="455"/>
    </row>
    <row r="927" spans="17:17">
      <c r="Q927" s="455"/>
    </row>
    <row r="928" spans="17:17">
      <c r="Q928" s="455"/>
    </row>
    <row r="929" spans="17:17">
      <c r="Q929" s="455"/>
    </row>
    <row r="930" spans="17:17">
      <c r="Q930" s="455"/>
    </row>
    <row r="931" spans="17:17">
      <c r="Q931" s="455"/>
    </row>
    <row r="932" spans="17:17">
      <c r="Q932" s="455"/>
    </row>
    <row r="933" spans="17:17">
      <c r="Q933" s="455"/>
    </row>
    <row r="934" spans="17:17">
      <c r="Q934" s="455"/>
    </row>
    <row r="935" spans="17:17">
      <c r="Q935" s="455"/>
    </row>
    <row r="936" spans="17:17">
      <c r="Q936" s="455"/>
    </row>
    <row r="937" spans="17:17">
      <c r="Q937" s="455"/>
    </row>
    <row r="938" spans="17:17">
      <c r="Q938" s="455"/>
    </row>
    <row r="939" spans="17:17">
      <c r="Q939" s="455"/>
    </row>
    <row r="940" spans="17:17">
      <c r="Q940" s="455"/>
    </row>
    <row r="941" spans="17:17">
      <c r="Q941" s="455"/>
    </row>
    <row r="942" spans="17:17">
      <c r="Q942" s="455"/>
    </row>
    <row r="943" spans="17:17">
      <c r="Q943" s="455"/>
    </row>
    <row r="944" spans="17:17">
      <c r="Q944" s="455"/>
    </row>
    <row r="945" spans="17:17">
      <c r="Q945" s="455"/>
    </row>
    <row r="946" spans="17:17">
      <c r="Q946" s="455"/>
    </row>
    <row r="947" spans="17:17">
      <c r="Q947" s="455"/>
    </row>
    <row r="948" spans="17:17">
      <c r="Q948" s="455"/>
    </row>
    <row r="949" spans="17:17">
      <c r="Q949" s="455"/>
    </row>
    <row r="950" spans="17:17">
      <c r="Q950" s="455"/>
    </row>
    <row r="951" spans="17:17">
      <c r="Q951" s="455"/>
    </row>
    <row r="952" spans="17:17">
      <c r="Q952" s="455"/>
    </row>
    <row r="953" spans="17:17">
      <c r="Q953" s="455"/>
    </row>
    <row r="954" spans="17:17">
      <c r="Q954" s="455"/>
    </row>
    <row r="955" spans="17:17">
      <c r="Q955" s="455"/>
    </row>
    <row r="956" spans="17:17">
      <c r="Q956" s="455"/>
    </row>
    <row r="957" spans="17:17">
      <c r="Q957" s="455"/>
    </row>
    <row r="958" spans="17:17">
      <c r="Q958" s="455"/>
    </row>
    <row r="959" spans="17:17">
      <c r="Q959" s="455"/>
    </row>
    <row r="960" spans="17:17">
      <c r="Q960" s="455"/>
    </row>
    <row r="961" spans="17:17">
      <c r="Q961" s="455"/>
    </row>
    <row r="962" spans="17:17">
      <c r="Q962" s="455"/>
    </row>
    <row r="963" spans="17:17">
      <c r="Q963" s="455"/>
    </row>
    <row r="964" spans="17:17">
      <c r="Q964" s="455"/>
    </row>
    <row r="965" spans="17:17">
      <c r="Q965" s="455"/>
    </row>
    <row r="966" spans="17:17">
      <c r="Q966" s="455"/>
    </row>
    <row r="967" spans="17:17">
      <c r="Q967" s="455"/>
    </row>
    <row r="968" spans="17:17">
      <c r="Q968" s="455"/>
    </row>
    <row r="969" spans="17:17">
      <c r="Q969" s="455"/>
    </row>
    <row r="970" spans="17:17">
      <c r="Q970" s="455"/>
    </row>
    <row r="971" spans="17:17">
      <c r="Q971" s="455"/>
    </row>
    <row r="972" spans="17:17">
      <c r="Q972" s="455"/>
    </row>
    <row r="973" spans="17:17">
      <c r="Q973" s="455"/>
    </row>
    <row r="974" spans="17:17">
      <c r="Q974" s="455"/>
    </row>
    <row r="975" spans="17:17">
      <c r="Q975" s="455"/>
    </row>
    <row r="976" spans="17:17">
      <c r="Q976" s="455"/>
    </row>
    <row r="977" spans="17:17">
      <c r="Q977" s="455"/>
    </row>
    <row r="978" spans="17:17">
      <c r="Q978" s="455"/>
    </row>
    <row r="979" spans="17:17">
      <c r="Q979" s="455"/>
    </row>
    <row r="980" spans="17:17">
      <c r="Q980" s="455"/>
    </row>
    <row r="981" spans="17:17">
      <c r="Q981" s="455"/>
    </row>
    <row r="982" spans="17:17">
      <c r="Q982" s="455"/>
    </row>
    <row r="983" spans="17:17">
      <c r="Q983" s="455"/>
    </row>
    <row r="984" spans="17:17">
      <c r="Q984" s="455"/>
    </row>
    <row r="985" spans="17:17">
      <c r="Q985" s="455"/>
    </row>
    <row r="986" spans="17:17">
      <c r="Q986" s="455"/>
    </row>
    <row r="987" spans="17:17">
      <c r="Q987" s="455"/>
    </row>
    <row r="988" spans="17:17">
      <c r="Q988" s="455"/>
    </row>
    <row r="989" spans="17:17">
      <c r="Q989" s="455"/>
    </row>
    <row r="990" spans="17:17">
      <c r="Q990" s="455"/>
    </row>
    <row r="991" spans="17:17">
      <c r="Q991" s="455"/>
    </row>
    <row r="992" spans="17:17">
      <c r="Q992" s="455"/>
    </row>
    <row r="993" spans="17:17">
      <c r="Q993" s="455"/>
    </row>
    <row r="994" spans="17:17">
      <c r="Q994" s="455"/>
    </row>
    <row r="995" spans="17:17">
      <c r="Q995" s="455"/>
    </row>
    <row r="996" spans="17:17">
      <c r="Q996" s="455"/>
    </row>
    <row r="997" spans="17:17">
      <c r="Q997" s="455"/>
    </row>
    <row r="998" spans="17:17">
      <c r="Q998" s="455"/>
    </row>
    <row r="999" spans="17:17">
      <c r="Q999" s="455"/>
    </row>
    <row r="1000" spans="17:17">
      <c r="Q1000" s="455"/>
    </row>
    <row r="1001" spans="17:17">
      <c r="Q1001" s="455"/>
    </row>
    <row r="1002" spans="17:17">
      <c r="Q1002" s="455"/>
    </row>
    <row r="1003" spans="17:17">
      <c r="Q1003" s="455"/>
    </row>
    <row r="1004" spans="17:17">
      <c r="Q1004" s="455"/>
    </row>
    <row r="1005" spans="17:17">
      <c r="Q1005" s="455"/>
    </row>
    <row r="1006" spans="17:17">
      <c r="Q1006" s="455"/>
    </row>
    <row r="1007" spans="17:17">
      <c r="Q1007" s="455"/>
    </row>
    <row r="1008" spans="17:17">
      <c r="Q1008" s="455"/>
    </row>
    <row r="1009" spans="17:17">
      <c r="Q1009" s="455"/>
    </row>
    <row r="1010" spans="17:17">
      <c r="Q1010" s="455"/>
    </row>
    <row r="1011" spans="17:17">
      <c r="Q1011" s="455"/>
    </row>
    <row r="1012" spans="17:17">
      <c r="Q1012" s="455"/>
    </row>
    <row r="1013" spans="17:17">
      <c r="Q1013" s="455"/>
    </row>
    <row r="1014" spans="17:17">
      <c r="Q1014" s="455"/>
    </row>
    <row r="1015" spans="17:17">
      <c r="Q1015" s="455"/>
    </row>
    <row r="1016" spans="17:17">
      <c r="Q1016" s="455"/>
    </row>
    <row r="1017" spans="17:17">
      <c r="Q1017" s="455"/>
    </row>
    <row r="1018" spans="17:17">
      <c r="Q1018" s="455"/>
    </row>
    <row r="1019" spans="17:17">
      <c r="Q1019" s="455"/>
    </row>
    <row r="1020" spans="17:17">
      <c r="Q1020" s="455"/>
    </row>
    <row r="1021" spans="17:17">
      <c r="Q1021" s="455"/>
    </row>
    <row r="1022" spans="17:17">
      <c r="Q1022" s="455"/>
    </row>
    <row r="1023" spans="17:17">
      <c r="Q1023" s="455"/>
    </row>
    <row r="1024" spans="17:17">
      <c r="Q1024" s="455"/>
    </row>
    <row r="1025" spans="17:17">
      <c r="Q1025" s="455"/>
    </row>
    <row r="1026" spans="17:17">
      <c r="Q1026" s="455"/>
    </row>
    <row r="1027" spans="17:17">
      <c r="Q1027" s="455"/>
    </row>
    <row r="1028" spans="17:17">
      <c r="Q1028" s="455"/>
    </row>
    <row r="1029" spans="17:17">
      <c r="Q1029" s="455"/>
    </row>
    <row r="1030" spans="17:17">
      <c r="Q1030" s="455"/>
    </row>
    <row r="1031" spans="17:17">
      <c r="Q1031" s="455"/>
    </row>
    <row r="1032" spans="17:17">
      <c r="Q1032" s="455"/>
    </row>
    <row r="1033" spans="17:17">
      <c r="Q1033" s="455"/>
    </row>
    <row r="1034" spans="17:17">
      <c r="Q1034" s="455"/>
    </row>
    <row r="1035" spans="17:17">
      <c r="Q1035" s="455"/>
    </row>
    <row r="1036" spans="17:17">
      <c r="Q1036" s="455"/>
    </row>
    <row r="1037" spans="17:17">
      <c r="Q1037" s="455"/>
    </row>
    <row r="1038" spans="17:17">
      <c r="Q1038" s="455"/>
    </row>
    <row r="1039" spans="17:17">
      <c r="Q1039" s="455"/>
    </row>
    <row r="1040" spans="17:17">
      <c r="Q1040" s="455"/>
    </row>
    <row r="1041" spans="17:17">
      <c r="Q1041" s="455"/>
    </row>
    <row r="1042" spans="17:17">
      <c r="Q1042" s="455"/>
    </row>
    <row r="1043" spans="17:17">
      <c r="Q1043" s="455"/>
    </row>
    <row r="1044" spans="17:17">
      <c r="Q1044" s="455"/>
    </row>
    <row r="1045" spans="17:17">
      <c r="Q1045" s="455"/>
    </row>
    <row r="1046" spans="17:17">
      <c r="Q1046" s="455"/>
    </row>
    <row r="1047" spans="17:17">
      <c r="Q1047" s="455"/>
    </row>
    <row r="1048" spans="17:17">
      <c r="Q1048" s="455"/>
    </row>
    <row r="1049" spans="17:17">
      <c r="Q1049" s="455"/>
    </row>
    <row r="1050" spans="17:17">
      <c r="Q1050" s="455"/>
    </row>
    <row r="1051" spans="17:17">
      <c r="Q1051" s="455"/>
    </row>
    <row r="1052" spans="17:17">
      <c r="Q1052" s="455"/>
    </row>
    <row r="1053" spans="17:17">
      <c r="Q1053" s="455"/>
    </row>
    <row r="1054" spans="17:17">
      <c r="Q1054" s="455"/>
    </row>
    <row r="1055" spans="17:17">
      <c r="Q1055" s="455"/>
    </row>
    <row r="1056" spans="17:17">
      <c r="Q1056" s="455"/>
    </row>
    <row r="1057" spans="17:17">
      <c r="Q1057" s="455"/>
    </row>
    <row r="1058" spans="17:17">
      <c r="Q1058" s="455"/>
    </row>
    <row r="1059" spans="17:17">
      <c r="Q1059" s="455"/>
    </row>
    <row r="1060" spans="17:17">
      <c r="Q1060" s="455"/>
    </row>
    <row r="1061" spans="17:17">
      <c r="Q1061" s="455"/>
    </row>
    <row r="1062" spans="17:17">
      <c r="Q1062" s="455"/>
    </row>
    <row r="1063" spans="17:17">
      <c r="Q1063" s="455"/>
    </row>
    <row r="1064" spans="17:17">
      <c r="Q1064" s="455"/>
    </row>
    <row r="1065" spans="17:17">
      <c r="Q1065" s="455"/>
    </row>
    <row r="1066" spans="17:17">
      <c r="Q1066" s="455"/>
    </row>
    <row r="1067" spans="17:17">
      <c r="Q1067" s="455"/>
    </row>
    <row r="1068" spans="17:17">
      <c r="Q1068" s="455"/>
    </row>
    <row r="1069" spans="17:17">
      <c r="Q1069" s="455"/>
    </row>
    <row r="1070" spans="17:17">
      <c r="Q1070" s="455"/>
    </row>
    <row r="1071" spans="17:17">
      <c r="Q1071" s="455"/>
    </row>
    <row r="1072" spans="17:17">
      <c r="Q1072" s="455"/>
    </row>
    <row r="1073" spans="17:17">
      <c r="Q1073" s="455"/>
    </row>
    <row r="1074" spans="17:17">
      <c r="Q1074" s="455"/>
    </row>
    <row r="1075" spans="17:17">
      <c r="Q1075" s="455"/>
    </row>
    <row r="1076" spans="17:17">
      <c r="Q1076" s="455"/>
    </row>
    <row r="1077" spans="17:17">
      <c r="Q1077" s="455"/>
    </row>
    <row r="1078" spans="17:17">
      <c r="Q1078" s="455"/>
    </row>
    <row r="1079" spans="17:17">
      <c r="Q1079" s="455"/>
    </row>
    <row r="1080" spans="17:17">
      <c r="Q1080" s="455"/>
    </row>
    <row r="1081" spans="17:17">
      <c r="Q1081" s="455"/>
    </row>
    <row r="1082" spans="17:17">
      <c r="Q1082" s="455"/>
    </row>
    <row r="1083" spans="17:17">
      <c r="Q1083" s="455"/>
    </row>
    <row r="1084" spans="17:17">
      <c r="Q1084" s="455"/>
    </row>
    <row r="1085" spans="17:17">
      <c r="Q1085" s="455"/>
    </row>
    <row r="1086" spans="17:17">
      <c r="Q1086" s="455"/>
    </row>
    <row r="1087" spans="17:17">
      <c r="Q1087" s="455"/>
    </row>
    <row r="1088" spans="17:17">
      <c r="Q1088" s="455"/>
    </row>
    <row r="1089" spans="17:17">
      <c r="Q1089" s="455"/>
    </row>
    <row r="1090" spans="17:17">
      <c r="Q1090" s="455"/>
    </row>
    <row r="1091" spans="17:17">
      <c r="Q1091" s="455"/>
    </row>
    <row r="1092" spans="17:17">
      <c r="Q1092" s="455"/>
    </row>
    <row r="1093" spans="17:17">
      <c r="Q1093" s="455"/>
    </row>
    <row r="1094" spans="17:17">
      <c r="Q1094" s="455"/>
    </row>
    <row r="1095" spans="17:17">
      <c r="Q1095" s="455"/>
    </row>
    <row r="1096" spans="17:17">
      <c r="Q1096" s="455"/>
    </row>
    <row r="1097" spans="17:17">
      <c r="Q1097" s="455"/>
    </row>
    <row r="1098" spans="17:17">
      <c r="Q1098" s="455"/>
    </row>
    <row r="1099" spans="17:17">
      <c r="Q1099" s="455"/>
    </row>
    <row r="1100" spans="17:17">
      <c r="Q1100" s="455"/>
    </row>
    <row r="1101" spans="17:17">
      <c r="Q1101" s="455"/>
    </row>
    <row r="1102" spans="17:17">
      <c r="Q1102" s="455"/>
    </row>
    <row r="1103" spans="17:17">
      <c r="Q1103" s="455"/>
    </row>
    <row r="1104" spans="17:17">
      <c r="Q1104" s="455"/>
    </row>
    <row r="1105" spans="17:17">
      <c r="Q1105" s="455"/>
    </row>
    <row r="1106" spans="17:17">
      <c r="Q1106" s="455"/>
    </row>
    <row r="1107" spans="17:17">
      <c r="Q1107" s="455"/>
    </row>
    <row r="1108" spans="17:17">
      <c r="Q1108" s="455"/>
    </row>
    <row r="1109" spans="17:17">
      <c r="Q1109" s="455"/>
    </row>
    <row r="1110" spans="17:17">
      <c r="Q1110" s="455"/>
    </row>
    <row r="1111" spans="17:17">
      <c r="Q1111" s="455"/>
    </row>
    <row r="1112" spans="17:17">
      <c r="Q1112" s="455"/>
    </row>
    <row r="1113" spans="17:17">
      <c r="Q1113" s="455"/>
    </row>
    <row r="1114" spans="17:17">
      <c r="Q1114" s="455"/>
    </row>
    <row r="1115" spans="17:17">
      <c r="Q1115" s="455"/>
    </row>
    <row r="1116" spans="17:17">
      <c r="Q1116" s="455"/>
    </row>
    <row r="1117" spans="17:17">
      <c r="Q1117" s="455"/>
    </row>
    <row r="1118" spans="17:17">
      <c r="Q1118" s="455"/>
    </row>
    <row r="1119" spans="17:17">
      <c r="Q1119" s="455"/>
    </row>
    <row r="1120" spans="17:17">
      <c r="Q1120" s="455"/>
    </row>
    <row r="1121" spans="17:17">
      <c r="Q1121" s="455"/>
    </row>
    <row r="1122" spans="17:17">
      <c r="Q1122" s="455"/>
    </row>
    <row r="1123" spans="17:17">
      <c r="Q1123" s="455"/>
    </row>
    <row r="1124" spans="17:17">
      <c r="Q1124" s="455"/>
    </row>
    <row r="1125" spans="17:17">
      <c r="Q1125" s="455"/>
    </row>
    <row r="1126" spans="17:17">
      <c r="Q1126" s="455"/>
    </row>
    <row r="1127" spans="17:17">
      <c r="Q1127" s="455"/>
    </row>
    <row r="1128" spans="17:17">
      <c r="Q1128" s="455"/>
    </row>
    <row r="1129" spans="17:17">
      <c r="Q1129" s="455"/>
    </row>
    <row r="1130" spans="17:17">
      <c r="Q1130" s="455"/>
    </row>
    <row r="1131" spans="17:17">
      <c r="Q1131" s="455"/>
    </row>
    <row r="1132" spans="17:17">
      <c r="Q1132" s="455"/>
    </row>
    <row r="1133" spans="17:17">
      <c r="Q1133" s="455"/>
    </row>
    <row r="1134" spans="17:17">
      <c r="Q1134" s="455"/>
    </row>
    <row r="1135" spans="17:17">
      <c r="Q1135" s="455"/>
    </row>
    <row r="1136" spans="17:17">
      <c r="Q1136" s="455"/>
    </row>
    <row r="1137" spans="17:17">
      <c r="Q1137" s="455"/>
    </row>
    <row r="1138" spans="17:17">
      <c r="Q1138" s="455"/>
    </row>
    <row r="1139" spans="17:17">
      <c r="Q1139" s="455"/>
    </row>
    <row r="1140" spans="17:17">
      <c r="Q1140" s="455"/>
    </row>
    <row r="1141" spans="17:17">
      <c r="Q1141" s="455"/>
    </row>
    <row r="1142" spans="17:17">
      <c r="Q1142" s="455"/>
    </row>
    <row r="1143" spans="17:17">
      <c r="Q1143" s="455"/>
    </row>
    <row r="1144" spans="17:17">
      <c r="Q1144" s="455"/>
    </row>
    <row r="1145" spans="17:17">
      <c r="Q1145" s="455"/>
    </row>
    <row r="1146" spans="17:17">
      <c r="Q1146" s="455"/>
    </row>
    <row r="1147" spans="17:17">
      <c r="Q1147" s="455"/>
    </row>
    <row r="1148" spans="17:17">
      <c r="Q1148" s="455"/>
    </row>
    <row r="1149" spans="17:17">
      <c r="Q1149" s="455"/>
    </row>
    <row r="1150" spans="17:17">
      <c r="Q1150" s="455"/>
    </row>
    <row r="1151" spans="17:17">
      <c r="Q1151" s="455"/>
    </row>
    <row r="1152" spans="17:17">
      <c r="Q1152" s="455"/>
    </row>
    <row r="1153" spans="17:17">
      <c r="Q1153" s="455"/>
    </row>
    <row r="1154" spans="17:17">
      <c r="Q1154" s="455"/>
    </row>
    <row r="1155" spans="17:17">
      <c r="Q1155" s="455"/>
    </row>
    <row r="1156" spans="17:17">
      <c r="Q1156" s="455"/>
    </row>
    <row r="1157" spans="17:17">
      <c r="Q1157" s="455"/>
    </row>
    <row r="1158" spans="17:17">
      <c r="Q1158" s="455"/>
    </row>
    <row r="1159" spans="17:17">
      <c r="Q1159" s="455"/>
    </row>
    <row r="1160" spans="17:17">
      <c r="Q1160" s="455"/>
    </row>
    <row r="1161" spans="17:17">
      <c r="Q1161" s="455"/>
    </row>
    <row r="1162" spans="17:17">
      <c r="Q1162" s="455"/>
    </row>
    <row r="1163" spans="17:17">
      <c r="Q1163" s="455"/>
    </row>
    <row r="1164" spans="17:17">
      <c r="Q1164" s="455"/>
    </row>
    <row r="1165" spans="17:17">
      <c r="Q1165" s="455"/>
    </row>
    <row r="1166" spans="17:17">
      <c r="Q1166" s="455"/>
    </row>
    <row r="1167" spans="17:17">
      <c r="Q1167" s="455"/>
    </row>
    <row r="1168" spans="17:17">
      <c r="Q1168" s="455"/>
    </row>
    <row r="1169" spans="17:17">
      <c r="Q1169" s="455"/>
    </row>
    <row r="1170" spans="17:17">
      <c r="Q1170" s="455"/>
    </row>
    <row r="1171" spans="17:17">
      <c r="Q1171" s="455"/>
    </row>
    <row r="1172" spans="17:17">
      <c r="Q1172" s="455"/>
    </row>
    <row r="1173" spans="17:17">
      <c r="Q1173" s="455"/>
    </row>
    <row r="1174" spans="17:17">
      <c r="Q1174" s="455"/>
    </row>
    <row r="1175" spans="17:17">
      <c r="Q1175" s="455"/>
    </row>
    <row r="1176" spans="17:17">
      <c r="Q1176" s="455"/>
    </row>
    <row r="1177" spans="17:17">
      <c r="Q1177" s="455"/>
    </row>
    <row r="1178" spans="17:17">
      <c r="Q1178" s="455"/>
    </row>
    <row r="1179" spans="17:17">
      <c r="Q1179" s="455"/>
    </row>
    <row r="1180" spans="17:17">
      <c r="Q1180" s="455"/>
    </row>
    <row r="1181" spans="17:17">
      <c r="Q1181" s="455"/>
    </row>
    <row r="1182" spans="17:17">
      <c r="Q1182" s="455"/>
    </row>
    <row r="1183" spans="17:17">
      <c r="Q1183" s="455"/>
    </row>
    <row r="1184" spans="17:17">
      <c r="Q1184" s="455"/>
    </row>
    <row r="1185" spans="17:17">
      <c r="Q1185" s="455"/>
    </row>
    <row r="1186" spans="17:17">
      <c r="Q1186" s="455"/>
    </row>
    <row r="1187" spans="17:17">
      <c r="Q1187" s="455"/>
    </row>
    <row r="1188" spans="17:17">
      <c r="Q1188" s="455"/>
    </row>
    <row r="1189" spans="17:17">
      <c r="Q1189" s="455"/>
    </row>
    <row r="1190" spans="17:17">
      <c r="Q1190" s="455"/>
    </row>
    <row r="1191" spans="17:17">
      <c r="Q1191" s="455"/>
    </row>
    <row r="1192" spans="17:17">
      <c r="Q1192" s="455"/>
    </row>
    <row r="1193" spans="17:17">
      <c r="Q1193" s="455"/>
    </row>
    <row r="1194" spans="17:17">
      <c r="Q1194" s="455"/>
    </row>
    <row r="1195" spans="17:17">
      <c r="Q1195" s="455"/>
    </row>
    <row r="1196" spans="17:17">
      <c r="Q1196" s="455"/>
    </row>
    <row r="1197" spans="17:17">
      <c r="Q1197" s="455"/>
    </row>
    <row r="1198" spans="17:17">
      <c r="Q1198" s="455"/>
    </row>
    <row r="1199" spans="17:17">
      <c r="Q1199" s="455"/>
    </row>
    <row r="1200" spans="17:17">
      <c r="Q1200" s="455"/>
    </row>
    <row r="1201" spans="17:17">
      <c r="Q1201" s="455"/>
    </row>
    <row r="1202" spans="17:17">
      <c r="Q1202" s="455"/>
    </row>
    <row r="1203" spans="17:17">
      <c r="Q1203" s="455"/>
    </row>
    <row r="1204" spans="17:17">
      <c r="Q1204" s="455"/>
    </row>
    <row r="1205" spans="17:17">
      <c r="Q1205" s="455"/>
    </row>
    <row r="1206" spans="17:17">
      <c r="Q1206" s="455"/>
    </row>
    <row r="1207" spans="17:17">
      <c r="Q1207" s="455"/>
    </row>
    <row r="1208" spans="17:17">
      <c r="Q1208" s="455"/>
    </row>
    <row r="1209" spans="17:17">
      <c r="Q1209" s="455"/>
    </row>
    <row r="1210" spans="17:17">
      <c r="Q1210" s="455"/>
    </row>
    <row r="1211" spans="17:17">
      <c r="Q1211" s="455"/>
    </row>
    <row r="1212" spans="17:17">
      <c r="Q1212" s="455"/>
    </row>
    <row r="1213" spans="17:17">
      <c r="Q1213" s="455"/>
    </row>
    <row r="1214" spans="17:17">
      <c r="Q1214" s="455"/>
    </row>
    <row r="1215" spans="17:17">
      <c r="Q1215" s="455"/>
    </row>
    <row r="1216" spans="17:17">
      <c r="Q1216" s="455"/>
    </row>
    <row r="1217" spans="17:17">
      <c r="Q1217" s="455"/>
    </row>
    <row r="1218" spans="17:17">
      <c r="Q1218" s="455"/>
    </row>
    <row r="1219" spans="17:17">
      <c r="Q1219" s="455"/>
    </row>
    <row r="1220" spans="17:17">
      <c r="Q1220" s="455"/>
    </row>
    <row r="1221" spans="17:17">
      <c r="Q1221" s="455"/>
    </row>
    <row r="1222" spans="17:17">
      <c r="Q1222" s="455"/>
    </row>
    <row r="1223" spans="17:17">
      <c r="Q1223" s="455"/>
    </row>
    <row r="1224" spans="17:17">
      <c r="Q1224" s="455"/>
    </row>
    <row r="1225" spans="17:17">
      <c r="Q1225" s="455"/>
    </row>
    <row r="1226" spans="17:17">
      <c r="Q1226" s="455"/>
    </row>
    <row r="1227" spans="17:17">
      <c r="Q1227" s="455"/>
    </row>
    <row r="1228" spans="17:17">
      <c r="Q1228" s="455"/>
    </row>
    <row r="1229" spans="17:17">
      <c r="Q1229" s="455"/>
    </row>
    <row r="1230" spans="17:17">
      <c r="Q1230" s="455"/>
    </row>
    <row r="1231" spans="17:17">
      <c r="Q1231" s="455"/>
    </row>
    <row r="1232" spans="17:17">
      <c r="Q1232" s="455"/>
    </row>
    <row r="1233" spans="17:17">
      <c r="Q1233" s="455"/>
    </row>
    <row r="1234" spans="17:17">
      <c r="Q1234" s="455"/>
    </row>
    <row r="1235" spans="17:17">
      <c r="Q1235" s="455"/>
    </row>
    <row r="1236" spans="17:17">
      <c r="Q1236" s="455"/>
    </row>
    <row r="1237" spans="17:17">
      <c r="Q1237" s="455"/>
    </row>
    <row r="1238" spans="17:17">
      <c r="Q1238" s="455"/>
    </row>
    <row r="1239" spans="17:17">
      <c r="Q1239" s="455"/>
    </row>
    <row r="1240" spans="17:17">
      <c r="Q1240" s="455"/>
    </row>
    <row r="1241" spans="17:17">
      <c r="Q1241" s="455"/>
    </row>
    <row r="1242" spans="17:17">
      <c r="Q1242" s="455"/>
    </row>
    <row r="1243" spans="17:17">
      <c r="Q1243" s="455"/>
    </row>
    <row r="1244" spans="17:17">
      <c r="Q1244" s="455"/>
    </row>
    <row r="1245" spans="17:17">
      <c r="Q1245" s="455"/>
    </row>
    <row r="1246" spans="17:17">
      <c r="Q1246" s="455"/>
    </row>
    <row r="1247" spans="17:17">
      <c r="Q1247" s="455"/>
    </row>
    <row r="1248" spans="17:17">
      <c r="Q1248" s="455"/>
    </row>
    <row r="1249" spans="17:17">
      <c r="Q1249" s="455"/>
    </row>
    <row r="1250" spans="17:17">
      <c r="Q1250" s="455"/>
    </row>
    <row r="1251" spans="17:17">
      <c r="Q1251" s="455"/>
    </row>
    <row r="1252" spans="17:17">
      <c r="Q1252" s="455"/>
    </row>
    <row r="1253" spans="17:17">
      <c r="Q1253" s="455"/>
    </row>
    <row r="1254" spans="17:17">
      <c r="Q1254" s="455"/>
    </row>
    <row r="1255" spans="17:17">
      <c r="Q1255" s="455"/>
    </row>
    <row r="1256" spans="17:17">
      <c r="Q1256" s="455"/>
    </row>
    <row r="1257" spans="17:17">
      <c r="Q1257" s="455"/>
    </row>
    <row r="1258" spans="17:17">
      <c r="Q1258" s="455"/>
    </row>
    <row r="1259" spans="17:17">
      <c r="Q1259" s="455"/>
    </row>
    <row r="1260" spans="17:17">
      <c r="Q1260" s="455"/>
    </row>
    <row r="1261" spans="17:17">
      <c r="Q1261" s="455"/>
    </row>
    <row r="1262" spans="17:17">
      <c r="Q1262" s="455"/>
    </row>
    <row r="1263" spans="17:17">
      <c r="Q1263" s="455"/>
    </row>
    <row r="1264" spans="17:17">
      <c r="Q1264" s="455"/>
    </row>
    <row r="1265" spans="17:17">
      <c r="Q1265" s="455"/>
    </row>
    <row r="1266" spans="17:17">
      <c r="Q1266" s="455"/>
    </row>
    <row r="1267" spans="17:17">
      <c r="Q1267" s="455"/>
    </row>
    <row r="1268" spans="17:17">
      <c r="Q1268" s="455"/>
    </row>
    <row r="1269" spans="17:17">
      <c r="Q1269" s="455"/>
    </row>
    <row r="1270" spans="17:17">
      <c r="Q1270" s="455"/>
    </row>
    <row r="1271" spans="17:17">
      <c r="Q1271" s="455"/>
    </row>
    <row r="1272" spans="17:17">
      <c r="Q1272" s="455"/>
    </row>
    <row r="1273" spans="17:17">
      <c r="Q1273" s="455"/>
    </row>
    <row r="1274" spans="17:17">
      <c r="Q1274" s="455"/>
    </row>
    <row r="1275" spans="17:17">
      <c r="Q1275" s="455"/>
    </row>
    <row r="1276" spans="17:17">
      <c r="Q1276" s="455"/>
    </row>
    <row r="1277" spans="17:17">
      <c r="Q1277" s="455"/>
    </row>
    <row r="1278" spans="17:17">
      <c r="Q1278" s="455"/>
    </row>
    <row r="1279" spans="17:17">
      <c r="Q1279" s="455"/>
    </row>
    <row r="1280" spans="17:17">
      <c r="Q1280" s="455"/>
    </row>
    <row r="1281" spans="17:17">
      <c r="Q1281" s="455"/>
    </row>
    <row r="1282" spans="17:17">
      <c r="Q1282" s="455"/>
    </row>
    <row r="1283" spans="17:17">
      <c r="Q1283" s="455"/>
    </row>
    <row r="1284" spans="17:17">
      <c r="Q1284" s="455"/>
    </row>
    <row r="1285" spans="17:17">
      <c r="Q1285" s="455"/>
    </row>
    <row r="1286" spans="17:17">
      <c r="Q1286" s="455"/>
    </row>
    <row r="1287" spans="17:17">
      <c r="Q1287" s="455"/>
    </row>
    <row r="1288" spans="17:17">
      <c r="Q1288" s="455"/>
    </row>
    <row r="1289" spans="17:17">
      <c r="Q1289" s="455"/>
    </row>
    <row r="1290" spans="17:17">
      <c r="Q1290" s="455"/>
    </row>
    <row r="1291" spans="17:17">
      <c r="Q1291" s="455"/>
    </row>
    <row r="1292" spans="17:17">
      <c r="Q1292" s="455"/>
    </row>
    <row r="1293" spans="17:17">
      <c r="Q1293" s="455"/>
    </row>
    <row r="1294" spans="17:17">
      <c r="Q1294" s="455"/>
    </row>
    <row r="1295" spans="17:17">
      <c r="Q1295" s="455"/>
    </row>
    <row r="1296" spans="17:17">
      <c r="Q1296" s="455"/>
    </row>
    <row r="1297" spans="17:17">
      <c r="Q1297" s="455"/>
    </row>
    <row r="1298" spans="17:17">
      <c r="Q1298" s="455"/>
    </row>
    <row r="1299" spans="17:17">
      <c r="Q1299" s="455"/>
    </row>
    <row r="1300" spans="17:17">
      <c r="Q1300" s="455"/>
    </row>
    <row r="1301" spans="17:17">
      <c r="Q1301" s="455"/>
    </row>
    <row r="1302" spans="17:17">
      <c r="Q1302" s="455"/>
    </row>
    <row r="1303" spans="17:17">
      <c r="Q1303" s="455"/>
    </row>
    <row r="1304" spans="17:17">
      <c r="Q1304" s="455"/>
    </row>
    <row r="1305" spans="17:17">
      <c r="Q1305" s="455"/>
    </row>
    <row r="1306" spans="17:17">
      <c r="Q1306" s="455"/>
    </row>
    <row r="1307" spans="17:17">
      <c r="Q1307" s="455"/>
    </row>
    <row r="1308" spans="17:17">
      <c r="Q1308" s="455"/>
    </row>
    <row r="1309" spans="17:17">
      <c r="Q1309" s="455"/>
    </row>
    <row r="1310" spans="17:17">
      <c r="Q1310" s="455"/>
    </row>
    <row r="1311" spans="17:17">
      <c r="Q1311" s="455"/>
    </row>
    <row r="1312" spans="17:17">
      <c r="Q1312" s="455"/>
    </row>
    <row r="1313" spans="17:17">
      <c r="Q1313" s="455"/>
    </row>
    <row r="1314" spans="17:17">
      <c r="Q1314" s="455"/>
    </row>
    <row r="1315" spans="17:17">
      <c r="Q1315" s="455"/>
    </row>
    <row r="1316" spans="17:17">
      <c r="Q1316" s="455"/>
    </row>
    <row r="1317" spans="17:17">
      <c r="Q1317" s="455"/>
    </row>
    <row r="1318" spans="17:17">
      <c r="Q1318" s="455"/>
    </row>
    <row r="1319" spans="17:17">
      <c r="Q1319" s="455"/>
    </row>
    <row r="1320" spans="17:17">
      <c r="Q1320" s="455"/>
    </row>
    <row r="1321" spans="17:17">
      <c r="Q1321" s="455"/>
    </row>
    <row r="1322" spans="17:17">
      <c r="Q1322" s="455"/>
    </row>
    <row r="1323" spans="17:17">
      <c r="Q1323" s="455"/>
    </row>
    <row r="1324" spans="17:17">
      <c r="Q1324" s="455"/>
    </row>
    <row r="1325" spans="17:17">
      <c r="Q1325" s="455"/>
    </row>
    <row r="1326" spans="17:17">
      <c r="Q1326" s="455"/>
    </row>
    <row r="1327" spans="17:17">
      <c r="Q1327" s="455"/>
    </row>
    <row r="1328" spans="17:17">
      <c r="Q1328" s="455"/>
    </row>
    <row r="1329" spans="17:17">
      <c r="Q1329" s="455"/>
    </row>
    <row r="1330" spans="17:17">
      <c r="Q1330" s="455"/>
    </row>
    <row r="1331" spans="17:17">
      <c r="Q1331" s="455"/>
    </row>
    <row r="1332" spans="17:17">
      <c r="Q1332" s="455"/>
    </row>
    <row r="1333" spans="17:17">
      <c r="Q1333" s="455"/>
    </row>
    <row r="1334" spans="17:17">
      <c r="Q1334" s="455"/>
    </row>
    <row r="1335" spans="17:17">
      <c r="Q1335" s="455"/>
    </row>
    <row r="1336" spans="17:17">
      <c r="Q1336" s="455"/>
    </row>
    <row r="1337" spans="17:17">
      <c r="Q1337" s="455"/>
    </row>
    <row r="1338" spans="17:17">
      <c r="Q1338" s="455"/>
    </row>
    <row r="1339" spans="17:17">
      <c r="Q1339" s="455"/>
    </row>
    <row r="1340" spans="17:17">
      <c r="Q1340" s="455"/>
    </row>
    <row r="1341" spans="17:17">
      <c r="Q1341" s="455"/>
    </row>
    <row r="1342" spans="17:17">
      <c r="Q1342" s="455"/>
    </row>
    <row r="1343" spans="17:17">
      <c r="Q1343" s="455"/>
    </row>
    <row r="1344" spans="17:17">
      <c r="Q1344" s="455"/>
    </row>
    <row r="1345" spans="17:17">
      <c r="Q1345" s="455"/>
    </row>
    <row r="1346" spans="17:17">
      <c r="Q1346" s="455"/>
    </row>
    <row r="1347" spans="17:17">
      <c r="Q1347" s="455"/>
    </row>
    <row r="1348" spans="17:17">
      <c r="Q1348" s="455"/>
    </row>
    <row r="1349" spans="17:17">
      <c r="Q1349" s="455"/>
    </row>
    <row r="1350" spans="17:17">
      <c r="Q1350" s="455"/>
    </row>
    <row r="1351" spans="17:17">
      <c r="Q1351" s="455"/>
    </row>
    <row r="1352" spans="17:17">
      <c r="Q1352" s="455"/>
    </row>
    <row r="1353" spans="17:17">
      <c r="Q1353" s="455"/>
    </row>
    <row r="1354" spans="17:17">
      <c r="Q1354" s="455"/>
    </row>
    <row r="1355" spans="17:17">
      <c r="Q1355" s="455"/>
    </row>
    <row r="1356" spans="17:17">
      <c r="Q1356" s="455"/>
    </row>
    <row r="1357" spans="17:17">
      <c r="Q1357" s="455"/>
    </row>
    <row r="1358" spans="17:17">
      <c r="Q1358" s="455"/>
    </row>
    <row r="1359" spans="17:17">
      <c r="Q1359" s="455"/>
    </row>
    <row r="1360" spans="17:17">
      <c r="Q1360" s="455"/>
    </row>
    <row r="1361" spans="17:17">
      <c r="Q1361" s="455"/>
    </row>
    <row r="1362" spans="17:17">
      <c r="Q1362" s="455"/>
    </row>
    <row r="1363" spans="17:17">
      <c r="Q1363" s="455"/>
    </row>
    <row r="1364" spans="17:17">
      <c r="Q1364" s="455"/>
    </row>
    <row r="1365" spans="17:17">
      <c r="Q1365" s="455"/>
    </row>
    <row r="1366" spans="17:17">
      <c r="Q1366" s="455"/>
    </row>
    <row r="1367" spans="17:17">
      <c r="Q1367" s="455"/>
    </row>
    <row r="1368" spans="17:17">
      <c r="Q1368" s="455"/>
    </row>
    <row r="1369" spans="17:17">
      <c r="Q1369" s="455"/>
    </row>
    <row r="1370" spans="17:17">
      <c r="Q1370" s="455"/>
    </row>
    <row r="1371" spans="17:17">
      <c r="Q1371" s="455"/>
    </row>
    <row r="1372" spans="17:17">
      <c r="Q1372" s="455"/>
    </row>
    <row r="1373" spans="17:17">
      <c r="Q1373" s="455"/>
    </row>
    <row r="1374" spans="17:17">
      <c r="Q1374" s="455"/>
    </row>
    <row r="1375" spans="17:17">
      <c r="Q1375" s="455"/>
    </row>
    <row r="1376" spans="17:17">
      <c r="Q1376" s="455"/>
    </row>
    <row r="1377" spans="17:17">
      <c r="Q1377" s="455"/>
    </row>
    <row r="1378" spans="17:17">
      <c r="Q1378" s="455"/>
    </row>
    <row r="1379" spans="17:17">
      <c r="Q1379" s="455"/>
    </row>
    <row r="1380" spans="17:17">
      <c r="Q1380" s="455"/>
    </row>
    <row r="1381" spans="17:17">
      <c r="Q1381" s="455"/>
    </row>
    <row r="1382" spans="17:17">
      <c r="Q1382" s="455"/>
    </row>
    <row r="1383" spans="17:17">
      <c r="Q1383" s="455"/>
    </row>
    <row r="1384" spans="17:17">
      <c r="Q1384" s="455"/>
    </row>
    <row r="1385" spans="17:17">
      <c r="Q1385" s="455"/>
    </row>
    <row r="1386" spans="17:17">
      <c r="Q1386" s="455"/>
    </row>
    <row r="1387" spans="17:17">
      <c r="Q1387" s="455"/>
    </row>
    <row r="1388" spans="17:17">
      <c r="Q1388" s="455"/>
    </row>
    <row r="1389" spans="17:17">
      <c r="Q1389" s="455"/>
    </row>
    <row r="1390" spans="17:17">
      <c r="Q1390" s="455"/>
    </row>
    <row r="1391" spans="17:17">
      <c r="Q1391" s="455"/>
    </row>
    <row r="1392" spans="17:17">
      <c r="Q1392" s="455"/>
    </row>
    <row r="1393" spans="17:17">
      <c r="Q1393" s="455"/>
    </row>
    <row r="1394" spans="17:17">
      <c r="Q1394" s="455"/>
    </row>
    <row r="1395" spans="17:17">
      <c r="Q1395" s="455"/>
    </row>
    <row r="1396" spans="17:17">
      <c r="Q1396" s="455"/>
    </row>
    <row r="1397" spans="17:17">
      <c r="Q1397" s="455"/>
    </row>
    <row r="1398" spans="17:17">
      <c r="Q1398" s="455"/>
    </row>
    <row r="1399" spans="17:17">
      <c r="Q1399" s="455"/>
    </row>
    <row r="1400" spans="17:17">
      <c r="Q1400" s="455"/>
    </row>
    <row r="1401" spans="17:17">
      <c r="Q1401" s="455"/>
    </row>
    <row r="1402" spans="17:17">
      <c r="Q1402" s="455"/>
    </row>
    <row r="1403" spans="17:17">
      <c r="Q1403" s="455"/>
    </row>
    <row r="1404" spans="17:17">
      <c r="Q1404" s="455"/>
    </row>
    <row r="1405" spans="17:17">
      <c r="Q1405" s="455"/>
    </row>
    <row r="1406" spans="17:17">
      <c r="Q1406" s="455"/>
    </row>
    <row r="1407" spans="17:17">
      <c r="Q1407" s="455"/>
    </row>
    <row r="1408" spans="17:17">
      <c r="Q1408" s="455"/>
    </row>
    <row r="1409" spans="17:17">
      <c r="Q1409" s="455"/>
    </row>
    <row r="1410" spans="17:17">
      <c r="Q1410" s="455"/>
    </row>
    <row r="1411" spans="17:17">
      <c r="Q1411" s="455"/>
    </row>
    <row r="1412" spans="17:17">
      <c r="Q1412" s="455"/>
    </row>
    <row r="1413" spans="17:17">
      <c r="Q1413" s="455"/>
    </row>
    <row r="1414" spans="17:17">
      <c r="Q1414" s="455"/>
    </row>
    <row r="1415" spans="17:17">
      <c r="Q1415" s="455"/>
    </row>
    <row r="1416" spans="17:17">
      <c r="Q1416" s="455"/>
    </row>
    <row r="1417" spans="17:17">
      <c r="Q1417" s="455"/>
    </row>
    <row r="1418" spans="17:17">
      <c r="Q1418" s="455"/>
    </row>
    <row r="1419" spans="17:17">
      <c r="Q1419" s="455"/>
    </row>
    <row r="1420" spans="17:17">
      <c r="Q1420" s="455"/>
    </row>
    <row r="1421" spans="17:17">
      <c r="Q1421" s="455"/>
    </row>
    <row r="1422" spans="17:17">
      <c r="Q1422" s="455"/>
    </row>
    <row r="1423" spans="17:17">
      <c r="Q1423" s="455"/>
    </row>
    <row r="1424" spans="17:17">
      <c r="Q1424" s="455"/>
    </row>
    <row r="1425" spans="17:17">
      <c r="Q1425" s="455"/>
    </row>
    <row r="1426" spans="17:17">
      <c r="Q1426" s="455"/>
    </row>
    <row r="1427" spans="17:17">
      <c r="Q1427" s="455"/>
    </row>
    <row r="1428" spans="17:17">
      <c r="Q1428" s="455"/>
    </row>
    <row r="1429" spans="17:17">
      <c r="Q1429" s="455"/>
    </row>
    <row r="1430" spans="17:17">
      <c r="Q1430" s="455"/>
    </row>
    <row r="1431" spans="17:17">
      <c r="Q1431" s="455"/>
    </row>
    <row r="1432" spans="17:17">
      <c r="Q1432" s="455"/>
    </row>
    <row r="1433" spans="17:17">
      <c r="Q1433" s="455"/>
    </row>
    <row r="1434" spans="17:17">
      <c r="Q1434" s="455"/>
    </row>
    <row r="1435" spans="17:17">
      <c r="Q1435" s="455"/>
    </row>
    <row r="1436" spans="17:17">
      <c r="Q1436" s="455"/>
    </row>
    <row r="1437" spans="17:17">
      <c r="Q1437" s="455"/>
    </row>
    <row r="1438" spans="17:17">
      <c r="Q1438" s="455"/>
    </row>
    <row r="1439" spans="17:17">
      <c r="Q1439" s="455"/>
    </row>
    <row r="1440" spans="17:17">
      <c r="Q1440" s="455"/>
    </row>
    <row r="1441" spans="17:17">
      <c r="Q1441" s="455"/>
    </row>
    <row r="1442" spans="17:17">
      <c r="Q1442" s="455"/>
    </row>
    <row r="1443" spans="17:17">
      <c r="Q1443" s="455"/>
    </row>
    <row r="1444" spans="17:17">
      <c r="Q1444" s="455"/>
    </row>
    <row r="1445" spans="17:17">
      <c r="Q1445" s="455"/>
    </row>
    <row r="1446" spans="17:17">
      <c r="Q1446" s="455"/>
    </row>
    <row r="1447" spans="17:17">
      <c r="Q1447" s="455"/>
    </row>
    <row r="1448" spans="17:17">
      <c r="Q1448" s="455"/>
    </row>
    <row r="1449" spans="17:17">
      <c r="Q1449" s="455"/>
    </row>
    <row r="1450" spans="17:17">
      <c r="Q1450" s="455"/>
    </row>
    <row r="1451" spans="17:17">
      <c r="Q1451" s="455"/>
    </row>
    <row r="1452" spans="17:17">
      <c r="Q1452" s="455"/>
    </row>
    <row r="1453" spans="17:17">
      <c r="Q1453" s="455"/>
    </row>
    <row r="1454" spans="17:17">
      <c r="Q1454" s="455"/>
    </row>
    <row r="1455" spans="17:17">
      <c r="Q1455" s="455"/>
    </row>
    <row r="1456" spans="17:17">
      <c r="Q1456" s="455"/>
    </row>
    <row r="1457" spans="17:17">
      <c r="Q1457" s="455"/>
    </row>
    <row r="1458" spans="17:17">
      <c r="Q1458" s="455"/>
    </row>
    <row r="1459" spans="17:17">
      <c r="Q1459" s="455"/>
    </row>
    <row r="1460" spans="17:17">
      <c r="Q1460" s="455"/>
    </row>
    <row r="1461" spans="17:17">
      <c r="Q1461" s="455"/>
    </row>
    <row r="1462" spans="17:17">
      <c r="Q1462" s="455"/>
    </row>
    <row r="1463" spans="17:17">
      <c r="Q1463" s="455"/>
    </row>
    <row r="1464" spans="17:17">
      <c r="Q1464" s="455"/>
    </row>
    <row r="1465" spans="17:17">
      <c r="Q1465" s="455"/>
    </row>
    <row r="1466" spans="17:17">
      <c r="Q1466" s="455"/>
    </row>
    <row r="1467" spans="17:17">
      <c r="Q1467" s="455"/>
    </row>
    <row r="1468" spans="17:17">
      <c r="Q1468" s="455"/>
    </row>
    <row r="1469" spans="17:17">
      <c r="Q1469" s="455"/>
    </row>
    <row r="1470" spans="17:17">
      <c r="Q1470" s="455"/>
    </row>
    <row r="1471" spans="17:17">
      <c r="Q1471" s="455"/>
    </row>
    <row r="1472" spans="17:17">
      <c r="Q1472" s="455"/>
    </row>
    <row r="1473" spans="17:17">
      <c r="Q1473" s="455"/>
    </row>
    <row r="1474" spans="17:17">
      <c r="Q1474" s="455"/>
    </row>
    <row r="1475" spans="17:17">
      <c r="Q1475" s="455"/>
    </row>
    <row r="1476" spans="17:17">
      <c r="Q1476" s="455"/>
    </row>
    <row r="1477" spans="17:17">
      <c r="Q1477" s="455"/>
    </row>
    <row r="1478" spans="17:17">
      <c r="Q1478" s="455"/>
    </row>
    <row r="1479" spans="17:17">
      <c r="Q1479" s="455"/>
    </row>
    <row r="1480" spans="17:17">
      <c r="Q1480" s="455"/>
    </row>
    <row r="1481" spans="17:17">
      <c r="Q1481" s="455"/>
    </row>
    <row r="1482" spans="17:17">
      <c r="Q1482" s="455"/>
    </row>
    <row r="1483" spans="17:17">
      <c r="Q1483" s="455"/>
    </row>
    <row r="1484" spans="17:17">
      <c r="Q1484" s="455"/>
    </row>
    <row r="1485" spans="17:17">
      <c r="Q1485" s="455"/>
    </row>
    <row r="1486" spans="17:17">
      <c r="Q1486" s="455"/>
    </row>
    <row r="1487" spans="17:17">
      <c r="Q1487" s="455"/>
    </row>
    <row r="1488" spans="17:17">
      <c r="Q1488" s="455"/>
    </row>
    <row r="1489" spans="17:17">
      <c r="Q1489" s="455"/>
    </row>
    <row r="1490" spans="17:17">
      <c r="Q1490" s="455"/>
    </row>
    <row r="1491" spans="17:17">
      <c r="Q1491" s="455"/>
    </row>
    <row r="1492" spans="17:17">
      <c r="Q1492" s="455"/>
    </row>
    <row r="1493" spans="17:17">
      <c r="Q1493" s="455"/>
    </row>
    <row r="1494" spans="17:17">
      <c r="Q1494" s="455"/>
    </row>
    <row r="1495" spans="17:17">
      <c r="Q1495" s="455"/>
    </row>
    <row r="1496" spans="17:17">
      <c r="Q1496" s="455"/>
    </row>
    <row r="1497" spans="17:17">
      <c r="Q1497" s="455"/>
    </row>
    <row r="1498" spans="17:17">
      <c r="Q1498" s="455"/>
    </row>
    <row r="1499" spans="17:17">
      <c r="Q1499" s="455"/>
    </row>
    <row r="1500" spans="17:17">
      <c r="Q1500" s="455"/>
    </row>
    <row r="1501" spans="17:17">
      <c r="Q1501" s="455"/>
    </row>
    <row r="1502" spans="17:17">
      <c r="Q1502" s="455"/>
    </row>
    <row r="1503" spans="17:17">
      <c r="Q1503" s="455"/>
    </row>
    <row r="1504" spans="17:17">
      <c r="Q1504" s="455"/>
    </row>
    <row r="1505" spans="17:17">
      <c r="Q1505" s="455"/>
    </row>
    <row r="1506" spans="17:17">
      <c r="Q1506" s="455"/>
    </row>
    <row r="1507" spans="17:17">
      <c r="Q1507" s="455"/>
    </row>
    <row r="1508" spans="17:17">
      <c r="Q1508" s="455"/>
    </row>
    <row r="1509" spans="17:17">
      <c r="Q1509" s="455"/>
    </row>
    <row r="1510" spans="17:17">
      <c r="Q1510" s="455"/>
    </row>
    <row r="1511" spans="17:17">
      <c r="Q1511" s="455"/>
    </row>
    <row r="1512" spans="17:17">
      <c r="Q1512" s="455"/>
    </row>
    <row r="1513" spans="17:17">
      <c r="Q1513" s="455"/>
    </row>
    <row r="1514" spans="17:17">
      <c r="Q1514" s="455"/>
    </row>
    <row r="1515" spans="17:17">
      <c r="Q1515" s="455"/>
    </row>
    <row r="1516" spans="17:17">
      <c r="Q1516" s="455"/>
    </row>
    <row r="1517" spans="17:17">
      <c r="Q1517" s="455"/>
    </row>
    <row r="1518" spans="17:17">
      <c r="Q1518" s="455"/>
    </row>
    <row r="1519" spans="17:17">
      <c r="Q1519" s="455"/>
    </row>
    <row r="1520" spans="17:17">
      <c r="Q1520" s="455"/>
    </row>
    <row r="1521" spans="17:17">
      <c r="Q1521" s="455"/>
    </row>
    <row r="1522" spans="17:17">
      <c r="Q1522" s="455"/>
    </row>
    <row r="1523" spans="17:17">
      <c r="Q1523" s="455"/>
    </row>
    <row r="1524" spans="17:17">
      <c r="Q1524" s="455"/>
    </row>
    <row r="1525" spans="17:17">
      <c r="Q1525" s="455"/>
    </row>
    <row r="1526" spans="17:17">
      <c r="Q1526" s="455"/>
    </row>
    <row r="1527" spans="17:17">
      <c r="Q1527" s="455"/>
    </row>
    <row r="1528" spans="17:17">
      <c r="Q1528" s="455"/>
    </row>
    <row r="1529" spans="17:17">
      <c r="Q1529" s="455"/>
    </row>
    <row r="1530" spans="17:17">
      <c r="Q1530" s="455"/>
    </row>
    <row r="1531" spans="17:17">
      <c r="Q1531" s="455"/>
    </row>
    <row r="1532" spans="17:17">
      <c r="Q1532" s="455"/>
    </row>
    <row r="1533" spans="17:17">
      <c r="Q1533" s="455"/>
    </row>
    <row r="1534" spans="17:17">
      <c r="Q1534" s="455"/>
    </row>
    <row r="1535" spans="17:17">
      <c r="Q1535" s="455"/>
    </row>
    <row r="1536" spans="17:17">
      <c r="Q1536" s="455"/>
    </row>
    <row r="1537" spans="17:17">
      <c r="Q1537" s="455"/>
    </row>
    <row r="1538" spans="17:17">
      <c r="Q1538" s="455"/>
    </row>
    <row r="1539" spans="17:17">
      <c r="Q1539" s="455"/>
    </row>
    <row r="1540" spans="17:17">
      <c r="Q1540" s="455"/>
    </row>
    <row r="1541" spans="17:17">
      <c r="Q1541" s="455"/>
    </row>
    <row r="1542" spans="17:17">
      <c r="Q1542" s="455"/>
    </row>
    <row r="1543" spans="17:17">
      <c r="Q1543" s="455"/>
    </row>
    <row r="1544" spans="17:17">
      <c r="Q1544" s="455"/>
    </row>
    <row r="1545" spans="17:17">
      <c r="Q1545" s="455"/>
    </row>
    <row r="1546" spans="17:17">
      <c r="Q1546" s="455"/>
    </row>
    <row r="1547" spans="17:17">
      <c r="Q1547" s="455"/>
    </row>
    <row r="1548" spans="17:17">
      <c r="Q1548" s="455"/>
    </row>
    <row r="1549" spans="17:17">
      <c r="Q1549" s="455"/>
    </row>
    <row r="1550" spans="17:17">
      <c r="Q1550" s="455"/>
    </row>
    <row r="1551" spans="17:17">
      <c r="Q1551" s="455"/>
    </row>
    <row r="1552" spans="17:17">
      <c r="Q1552" s="455"/>
    </row>
    <row r="1553" spans="17:17">
      <c r="Q1553" s="455"/>
    </row>
    <row r="1554" spans="17:17">
      <c r="Q1554" s="455"/>
    </row>
    <row r="1555" spans="17:17">
      <c r="Q1555" s="455"/>
    </row>
    <row r="1556" spans="17:17">
      <c r="Q1556" s="455"/>
    </row>
    <row r="1557" spans="17:17">
      <c r="Q1557" s="455"/>
    </row>
    <row r="1558" spans="17:17">
      <c r="Q1558" s="455"/>
    </row>
    <row r="1559" spans="17:17">
      <c r="Q1559" s="455"/>
    </row>
    <row r="1560" spans="17:17">
      <c r="Q1560" s="455"/>
    </row>
    <row r="1561" spans="17:17">
      <c r="Q1561" s="455"/>
    </row>
    <row r="1562" spans="17:17">
      <c r="Q1562" s="455"/>
    </row>
    <row r="1563" spans="17:17">
      <c r="Q1563" s="455"/>
    </row>
    <row r="1564" spans="17:17">
      <c r="Q1564" s="455"/>
    </row>
    <row r="1565" spans="17:17">
      <c r="Q1565" s="455"/>
    </row>
    <row r="1566" spans="17:17">
      <c r="Q1566" s="455"/>
    </row>
    <row r="1567" spans="17:17">
      <c r="Q1567" s="455"/>
    </row>
    <row r="1568" spans="17:17">
      <c r="Q1568" s="455"/>
    </row>
    <row r="1569" spans="17:17">
      <c r="Q1569" s="455"/>
    </row>
    <row r="1570" spans="17:17">
      <c r="Q1570" s="455"/>
    </row>
    <row r="1571" spans="17:17">
      <c r="Q1571" s="455"/>
    </row>
    <row r="1572" spans="17:17">
      <c r="Q1572" s="455"/>
    </row>
    <row r="1573" spans="17:17">
      <c r="Q1573" s="455"/>
    </row>
    <row r="1574" spans="17:17">
      <c r="Q1574" s="455"/>
    </row>
    <row r="1575" spans="17:17">
      <c r="Q1575" s="455"/>
    </row>
    <row r="1576" spans="17:17">
      <c r="Q1576" s="455"/>
    </row>
    <row r="1577" spans="17:17">
      <c r="Q1577" s="455"/>
    </row>
    <row r="1578" spans="17:17">
      <c r="Q1578" s="455"/>
    </row>
    <row r="1579" spans="17:17">
      <c r="Q1579" s="455"/>
    </row>
    <row r="1580" spans="17:17">
      <c r="Q1580" s="455"/>
    </row>
    <row r="1581" spans="17:17">
      <c r="Q1581" s="455"/>
    </row>
    <row r="1582" spans="17:17">
      <c r="Q1582" s="455"/>
    </row>
    <row r="1583" spans="17:17">
      <c r="Q1583" s="455"/>
    </row>
    <row r="1584" spans="17:17">
      <c r="Q1584" s="455"/>
    </row>
    <row r="1585" spans="17:17">
      <c r="Q1585" s="455"/>
    </row>
    <row r="1586" spans="17:17">
      <c r="Q1586" s="455"/>
    </row>
    <row r="1587" spans="17:17">
      <c r="Q1587" s="455"/>
    </row>
    <row r="1588" spans="17:17">
      <c r="Q1588" s="455"/>
    </row>
    <row r="1589" spans="17:17">
      <c r="Q1589" s="455"/>
    </row>
    <row r="1590" spans="17:17">
      <c r="Q1590" s="455"/>
    </row>
    <row r="1591" spans="17:17">
      <c r="Q1591" s="455"/>
    </row>
    <row r="1592" spans="17:17">
      <c r="Q1592" s="455"/>
    </row>
    <row r="1593" spans="17:17">
      <c r="Q1593" s="455"/>
    </row>
    <row r="1594" spans="17:17">
      <c r="Q1594" s="455"/>
    </row>
    <row r="1595" spans="17:17">
      <c r="Q1595" s="455"/>
    </row>
    <row r="1596" spans="17:17">
      <c r="Q1596" s="455"/>
    </row>
    <row r="1597" spans="17:17">
      <c r="Q1597" s="455"/>
    </row>
    <row r="1598" spans="17:17">
      <c r="Q1598" s="455"/>
    </row>
    <row r="1599" spans="17:17">
      <c r="Q1599" s="455"/>
    </row>
    <row r="1600" spans="17:17">
      <c r="Q1600" s="455"/>
    </row>
    <row r="1601" spans="17:17">
      <c r="Q1601" s="455"/>
    </row>
    <row r="1602" spans="17:17">
      <c r="Q1602" s="455"/>
    </row>
    <row r="1603" spans="17:17">
      <c r="Q1603" s="455"/>
    </row>
    <row r="1604" spans="17:17">
      <c r="Q1604" s="455"/>
    </row>
    <row r="1605" spans="17:17">
      <c r="Q1605" s="455"/>
    </row>
    <row r="1606" spans="17:17">
      <c r="Q1606" s="455"/>
    </row>
    <row r="1607" spans="17:17">
      <c r="Q1607" s="455"/>
    </row>
    <row r="1608" spans="17:17">
      <c r="Q1608" s="455"/>
    </row>
    <row r="1609" spans="17:17">
      <c r="Q1609" s="455"/>
    </row>
    <row r="1610" spans="17:17">
      <c r="Q1610" s="455"/>
    </row>
    <row r="1611" spans="17:17">
      <c r="Q1611" s="455"/>
    </row>
    <row r="1612" spans="17:17">
      <c r="Q1612" s="455"/>
    </row>
    <row r="1613" spans="17:17">
      <c r="Q1613" s="455"/>
    </row>
    <row r="1614" spans="17:17">
      <c r="Q1614" s="455"/>
    </row>
    <row r="1615" spans="17:17">
      <c r="Q1615" s="455"/>
    </row>
    <row r="1616" spans="17:17">
      <c r="Q1616" s="455"/>
    </row>
    <row r="1617" spans="17:17">
      <c r="Q1617" s="455"/>
    </row>
    <row r="1618" spans="17:17">
      <c r="Q1618" s="455"/>
    </row>
    <row r="1619" spans="17:17">
      <c r="Q1619" s="455"/>
    </row>
    <row r="1620" spans="17:17">
      <c r="Q1620" s="455"/>
    </row>
    <row r="1621" spans="17:17">
      <c r="Q1621" s="455"/>
    </row>
    <row r="1622" spans="17:17">
      <c r="Q1622" s="455"/>
    </row>
    <row r="1623" spans="17:17">
      <c r="Q1623" s="455"/>
    </row>
    <row r="1624" spans="17:17">
      <c r="Q1624" s="455"/>
    </row>
    <row r="1625" spans="17:17">
      <c r="Q1625" s="455"/>
    </row>
    <row r="1626" spans="17:17">
      <c r="Q1626" s="455"/>
    </row>
    <row r="1627" spans="17:17">
      <c r="Q1627" s="455"/>
    </row>
    <row r="1628" spans="17:17">
      <c r="Q1628" s="455"/>
    </row>
    <row r="1629" spans="17:17">
      <c r="Q1629" s="455"/>
    </row>
    <row r="1630" spans="17:17">
      <c r="Q1630" s="455"/>
    </row>
    <row r="1631" spans="17:17">
      <c r="Q1631" s="455"/>
    </row>
    <row r="1632" spans="17:17">
      <c r="Q1632" s="455"/>
    </row>
    <row r="1633" spans="17:17">
      <c r="Q1633" s="455"/>
    </row>
    <row r="1634" spans="17:17">
      <c r="Q1634" s="455"/>
    </row>
    <row r="1635" spans="17:17">
      <c r="Q1635" s="455"/>
    </row>
    <row r="1636" spans="17:17">
      <c r="Q1636" s="455"/>
    </row>
    <row r="1637" spans="17:17">
      <c r="Q1637" s="455"/>
    </row>
    <row r="1638" spans="17:17">
      <c r="Q1638" s="455"/>
    </row>
    <row r="1639" spans="17:17">
      <c r="Q1639" s="455"/>
    </row>
    <row r="1640" spans="17:17">
      <c r="Q1640" s="455"/>
    </row>
    <row r="1641" spans="17:17">
      <c r="Q1641" s="455"/>
    </row>
    <row r="1642" spans="17:17">
      <c r="Q1642" s="455"/>
    </row>
    <row r="1643" spans="17:17">
      <c r="Q1643" s="455"/>
    </row>
    <row r="1644" spans="17:17">
      <c r="Q1644" s="455"/>
    </row>
    <row r="1645" spans="17:17">
      <c r="Q1645" s="455"/>
    </row>
    <row r="1646" spans="17:17">
      <c r="Q1646" s="455"/>
    </row>
    <row r="1647" spans="17:17">
      <c r="Q1647" s="455"/>
    </row>
    <row r="1648" spans="17:17">
      <c r="Q1648" s="455"/>
    </row>
    <row r="1649" spans="17:17">
      <c r="Q1649" s="455"/>
    </row>
    <row r="1650" spans="17:17">
      <c r="Q1650" s="455"/>
    </row>
    <row r="1651" spans="17:17">
      <c r="Q1651" s="455"/>
    </row>
    <row r="1652" spans="17:17">
      <c r="Q1652" s="455"/>
    </row>
    <row r="1653" spans="17:17">
      <c r="Q1653" s="455"/>
    </row>
    <row r="1654" spans="17:17">
      <c r="Q1654" s="455"/>
    </row>
    <row r="1655" spans="17:17">
      <c r="Q1655" s="455"/>
    </row>
    <row r="1656" spans="17:17">
      <c r="Q1656" s="455"/>
    </row>
    <row r="1657" spans="17:17">
      <c r="Q1657" s="455"/>
    </row>
    <row r="1658" spans="17:17">
      <c r="Q1658" s="455"/>
    </row>
    <row r="1659" spans="17:17">
      <c r="Q1659" s="455"/>
    </row>
    <row r="1660" spans="17:17">
      <c r="Q1660" s="455"/>
    </row>
    <row r="1661" spans="17:17">
      <c r="Q1661" s="455"/>
    </row>
    <row r="1662" spans="17:17">
      <c r="Q1662" s="455"/>
    </row>
    <row r="1663" spans="17:17">
      <c r="Q1663" s="455"/>
    </row>
    <row r="1664" spans="17:17">
      <c r="Q1664" s="455"/>
    </row>
    <row r="1665" spans="17:17">
      <c r="Q1665" s="455"/>
    </row>
    <row r="1666" spans="17:17">
      <c r="Q1666" s="455"/>
    </row>
    <row r="1667" spans="17:17">
      <c r="Q1667" s="455"/>
    </row>
    <row r="1668" spans="17:17">
      <c r="Q1668" s="455"/>
    </row>
    <row r="1669" spans="17:17">
      <c r="Q1669" s="455"/>
    </row>
    <row r="1670" spans="17:17">
      <c r="Q1670" s="455"/>
    </row>
    <row r="1671" spans="17:17">
      <c r="Q1671" s="455"/>
    </row>
    <row r="1672" spans="17:17">
      <c r="Q1672" s="455"/>
    </row>
    <row r="1673" spans="17:17">
      <c r="Q1673" s="455"/>
    </row>
    <row r="1674" spans="17:17">
      <c r="Q1674" s="455"/>
    </row>
    <row r="1675" spans="17:17">
      <c r="Q1675" s="455"/>
    </row>
    <row r="1676" spans="17:17">
      <c r="Q1676" s="455"/>
    </row>
    <row r="1677" spans="17:17">
      <c r="Q1677" s="455"/>
    </row>
    <row r="1678" spans="17:17">
      <c r="Q1678" s="455"/>
    </row>
    <row r="1679" spans="17:17">
      <c r="Q1679" s="455"/>
    </row>
    <row r="1680" spans="17:17">
      <c r="Q1680" s="455"/>
    </row>
    <row r="1681" spans="17:17">
      <c r="Q1681" s="455"/>
    </row>
    <row r="1682" spans="17:17">
      <c r="Q1682" s="455"/>
    </row>
    <row r="1683" spans="17:17">
      <c r="Q1683" s="455"/>
    </row>
    <row r="1684" spans="17:17">
      <c r="Q1684" s="455"/>
    </row>
    <row r="1685" spans="17:17">
      <c r="Q1685" s="455"/>
    </row>
    <row r="1686" spans="17:17">
      <c r="Q1686" s="455"/>
    </row>
    <row r="1687" spans="17:17">
      <c r="Q1687" s="455"/>
    </row>
    <row r="1688" spans="17:17">
      <c r="Q1688" s="455"/>
    </row>
    <row r="1689" spans="17:17">
      <c r="Q1689" s="455"/>
    </row>
    <row r="1690" spans="17:17">
      <c r="Q1690" s="455"/>
    </row>
    <row r="1691" spans="17:17">
      <c r="Q1691" s="455"/>
    </row>
    <row r="1692" spans="17:17">
      <c r="Q1692" s="455"/>
    </row>
    <row r="1693" spans="17:17">
      <c r="Q1693" s="455"/>
    </row>
    <row r="1694" spans="17:17">
      <c r="Q1694" s="455"/>
    </row>
    <row r="1695" spans="17:17">
      <c r="Q1695" s="455"/>
    </row>
    <row r="1696" spans="17:17">
      <c r="Q1696" s="455"/>
    </row>
    <row r="1697" spans="17:17">
      <c r="Q1697" s="455"/>
    </row>
    <row r="1698" spans="17:17">
      <c r="Q1698" s="455"/>
    </row>
    <row r="1699" spans="17:17">
      <c r="Q1699" s="455"/>
    </row>
    <row r="1700" spans="17:17">
      <c r="Q1700" s="455"/>
    </row>
    <row r="1701" spans="17:17">
      <c r="Q1701" s="455"/>
    </row>
    <row r="1702" spans="17:17">
      <c r="Q1702" s="455"/>
    </row>
    <row r="1703" spans="17:17">
      <c r="Q1703" s="455"/>
    </row>
    <row r="1704" spans="17:17">
      <c r="Q1704" s="455"/>
    </row>
    <row r="1705" spans="17:17">
      <c r="Q1705" s="455"/>
    </row>
    <row r="1706" spans="17:17">
      <c r="Q1706" s="455"/>
    </row>
    <row r="1707" spans="17:17">
      <c r="Q1707" s="455"/>
    </row>
    <row r="1708" spans="17:17">
      <c r="Q1708" s="455"/>
    </row>
    <row r="1709" spans="17:17">
      <c r="Q1709" s="455"/>
    </row>
    <row r="1710" spans="17:17">
      <c r="Q1710" s="455"/>
    </row>
    <row r="1711" spans="17:17">
      <c r="Q1711" s="455"/>
    </row>
    <row r="1712" spans="17:17">
      <c r="Q1712" s="455"/>
    </row>
    <row r="1713" spans="17:17">
      <c r="Q1713" s="455"/>
    </row>
    <row r="1714" spans="17:17">
      <c r="Q1714" s="455"/>
    </row>
    <row r="1715" spans="17:17">
      <c r="Q1715" s="455"/>
    </row>
    <row r="1716" spans="17:17">
      <c r="Q1716" s="455"/>
    </row>
    <row r="1717" spans="17:17">
      <c r="Q1717" s="455"/>
    </row>
    <row r="1718" spans="17:17">
      <c r="Q1718" s="455"/>
    </row>
    <row r="1719" spans="17:17">
      <c r="Q1719" s="455"/>
    </row>
    <row r="1720" spans="17:17">
      <c r="Q1720" s="455"/>
    </row>
    <row r="1721" spans="17:17">
      <c r="Q1721" s="455"/>
    </row>
    <row r="1722" spans="17:17">
      <c r="Q1722" s="455"/>
    </row>
    <row r="1723" spans="17:17">
      <c r="Q1723" s="455"/>
    </row>
    <row r="1724" spans="17:17">
      <c r="Q1724" s="455"/>
    </row>
    <row r="1725" spans="17:17">
      <c r="Q1725" s="455"/>
    </row>
    <row r="1726" spans="17:17">
      <c r="Q1726" s="455"/>
    </row>
    <row r="1727" spans="17:17">
      <c r="Q1727" s="455"/>
    </row>
    <row r="1728" spans="17:17">
      <c r="Q1728" s="455"/>
    </row>
    <row r="1729" spans="17:17">
      <c r="Q1729" s="455"/>
    </row>
    <row r="1730" spans="17:17">
      <c r="Q1730" s="455"/>
    </row>
    <row r="1731" spans="17:17">
      <c r="Q1731" s="455"/>
    </row>
    <row r="1732" spans="17:17">
      <c r="Q1732" s="455"/>
    </row>
    <row r="1733" spans="17:17">
      <c r="Q1733" s="455"/>
    </row>
    <row r="1734" spans="17:17">
      <c r="Q1734" s="455"/>
    </row>
    <row r="1735" spans="17:17">
      <c r="Q1735" s="455"/>
    </row>
    <row r="1736" spans="17:17">
      <c r="Q1736" s="455"/>
    </row>
    <row r="1737" spans="17:17">
      <c r="Q1737" s="455"/>
    </row>
    <row r="1738" spans="17:17">
      <c r="Q1738" s="455"/>
    </row>
    <row r="1739" spans="17:17">
      <c r="Q1739" s="455"/>
    </row>
    <row r="1740" spans="17:17">
      <c r="Q1740" s="455"/>
    </row>
    <row r="1741" spans="17:17">
      <c r="Q1741" s="455"/>
    </row>
    <row r="1742" spans="17:17">
      <c r="Q1742" s="455"/>
    </row>
    <row r="1743" spans="17:17">
      <c r="Q1743" s="455"/>
    </row>
    <row r="1744" spans="17:17">
      <c r="Q1744" s="455"/>
    </row>
    <row r="1745" spans="17:17">
      <c r="Q1745" s="455"/>
    </row>
    <row r="1746" spans="17:17">
      <c r="Q1746" s="455"/>
    </row>
    <row r="1747" spans="17:17">
      <c r="Q1747" s="455"/>
    </row>
    <row r="1748" spans="17:17">
      <c r="Q1748" s="455"/>
    </row>
    <row r="1749" spans="17:17">
      <c r="Q1749" s="455"/>
    </row>
    <row r="1750" spans="17:17">
      <c r="Q1750" s="455"/>
    </row>
    <row r="1751" spans="17:17">
      <c r="Q1751" s="455"/>
    </row>
    <row r="1752" spans="17:17">
      <c r="Q1752" s="455"/>
    </row>
    <row r="1753" spans="17:17">
      <c r="Q1753" s="455"/>
    </row>
    <row r="1754" spans="17:17">
      <c r="Q1754" s="455"/>
    </row>
    <row r="1755" spans="17:17">
      <c r="Q1755" s="455"/>
    </row>
    <row r="1756" spans="17:17">
      <c r="Q1756" s="455"/>
    </row>
    <row r="1757" spans="17:17">
      <c r="Q1757" s="455"/>
    </row>
    <row r="1758" spans="17:17">
      <c r="Q1758" s="455"/>
    </row>
    <row r="1759" spans="17:17">
      <c r="Q1759" s="455"/>
    </row>
    <row r="1760" spans="17:17">
      <c r="Q1760" s="455"/>
    </row>
    <row r="1761" spans="17:17">
      <c r="Q1761" s="455"/>
    </row>
    <row r="1762" spans="17:17">
      <c r="Q1762" s="455"/>
    </row>
    <row r="1763" spans="17:17">
      <c r="Q1763" s="455"/>
    </row>
    <row r="1764" spans="17:17">
      <c r="Q1764" s="455"/>
    </row>
    <row r="1765" spans="17:17">
      <c r="Q1765" s="455"/>
    </row>
    <row r="1766" spans="17:17">
      <c r="Q1766" s="455"/>
    </row>
    <row r="1767" spans="17:17">
      <c r="Q1767" s="455"/>
    </row>
    <row r="1768" spans="17:17">
      <c r="Q1768" s="455"/>
    </row>
    <row r="1769" spans="17:17">
      <c r="Q1769" s="455"/>
    </row>
    <row r="1770" spans="17:17">
      <c r="Q1770" s="455"/>
    </row>
    <row r="1771" spans="17:17">
      <c r="Q1771" s="455"/>
    </row>
    <row r="1772" spans="17:17">
      <c r="Q1772" s="455"/>
    </row>
    <row r="1773" spans="17:17">
      <c r="Q1773" s="455"/>
    </row>
    <row r="1774" spans="17:17">
      <c r="Q1774" s="455"/>
    </row>
    <row r="1775" spans="17:17">
      <c r="Q1775" s="455"/>
    </row>
    <row r="1776" spans="17:17">
      <c r="Q1776" s="455"/>
    </row>
    <row r="1777" spans="17:17">
      <c r="Q1777" s="455"/>
    </row>
    <row r="1778" spans="17:17">
      <c r="Q1778" s="455"/>
    </row>
    <row r="1779" spans="17:17">
      <c r="Q1779" s="455"/>
    </row>
    <row r="1780" spans="17:17">
      <c r="Q1780" s="455"/>
    </row>
    <row r="1781" spans="17:17">
      <c r="Q1781" s="455"/>
    </row>
    <row r="1782" spans="17:17">
      <c r="Q1782" s="455"/>
    </row>
    <row r="1783" spans="17:17">
      <c r="Q1783" s="455"/>
    </row>
    <row r="1784" spans="17:17">
      <c r="Q1784" s="455"/>
    </row>
    <row r="1785" spans="17:17">
      <c r="Q1785" s="455"/>
    </row>
    <row r="1786" spans="17:17">
      <c r="Q1786" s="455"/>
    </row>
    <row r="1787" spans="17:17">
      <c r="Q1787" s="455"/>
    </row>
    <row r="1788" spans="17:17">
      <c r="Q1788" s="455"/>
    </row>
    <row r="1789" spans="17:17">
      <c r="Q1789" s="455"/>
    </row>
    <row r="1790" spans="17:17">
      <c r="Q1790" s="455"/>
    </row>
    <row r="1791" spans="17:17">
      <c r="Q1791" s="455"/>
    </row>
    <row r="1792" spans="17:17">
      <c r="Q1792" s="455"/>
    </row>
    <row r="1793" spans="17:17">
      <c r="Q1793" s="455"/>
    </row>
    <row r="1794" spans="17:17">
      <c r="Q1794" s="455"/>
    </row>
    <row r="1795" spans="17:17">
      <c r="Q1795" s="455"/>
    </row>
    <row r="1796" spans="17:17">
      <c r="Q1796" s="455"/>
    </row>
    <row r="1797" spans="17:17">
      <c r="Q1797" s="455"/>
    </row>
    <row r="1798" spans="17:17">
      <c r="Q1798" s="455"/>
    </row>
    <row r="1799" spans="17:17">
      <c r="Q1799" s="455"/>
    </row>
    <row r="1800" spans="17:17">
      <c r="Q1800" s="455"/>
    </row>
    <row r="1801" spans="17:17">
      <c r="Q1801" s="455"/>
    </row>
    <row r="1802" spans="17:17">
      <c r="Q1802" s="455"/>
    </row>
    <row r="1803" spans="17:17">
      <c r="Q1803" s="455"/>
    </row>
    <row r="1804" spans="17:17">
      <c r="Q1804" s="455"/>
    </row>
    <row r="1805" spans="17:17">
      <c r="Q1805" s="455"/>
    </row>
    <row r="1806" spans="17:17">
      <c r="Q1806" s="455"/>
    </row>
    <row r="1807" spans="17:17">
      <c r="Q1807" s="455"/>
    </row>
    <row r="1808" spans="17:17">
      <c r="Q1808" s="455"/>
    </row>
    <row r="1809" spans="17:17">
      <c r="Q1809" s="455"/>
    </row>
    <row r="1810" spans="17:17">
      <c r="Q1810" s="455"/>
    </row>
    <row r="1811" spans="17:17">
      <c r="Q1811" s="455"/>
    </row>
    <row r="1812" spans="17:17">
      <c r="Q1812" s="455"/>
    </row>
    <row r="1813" spans="17:17">
      <c r="Q1813" s="455"/>
    </row>
    <row r="1814" spans="17:17">
      <c r="Q1814" s="455"/>
    </row>
    <row r="1815" spans="17:17">
      <c r="Q1815" s="455"/>
    </row>
    <row r="1816" spans="17:17">
      <c r="Q1816" s="455"/>
    </row>
    <row r="1817" spans="17:17">
      <c r="Q1817" s="455"/>
    </row>
    <row r="1818" spans="17:17">
      <c r="Q1818" s="455"/>
    </row>
    <row r="1819" spans="17:17">
      <c r="Q1819" s="455"/>
    </row>
    <row r="1820" spans="17:17">
      <c r="Q1820" s="455"/>
    </row>
    <row r="1821" spans="17:17">
      <c r="Q1821" s="455"/>
    </row>
    <row r="1822" spans="17:17">
      <c r="Q1822" s="455"/>
    </row>
    <row r="1823" spans="17:17">
      <c r="Q1823" s="455"/>
    </row>
    <row r="1824" spans="17:17">
      <c r="Q1824" s="455"/>
    </row>
    <row r="1825" spans="17:17">
      <c r="Q1825" s="455"/>
    </row>
    <row r="1826" spans="17:17">
      <c r="Q1826" s="455"/>
    </row>
    <row r="1827" spans="17:17">
      <c r="Q1827" s="455"/>
    </row>
    <row r="1828" spans="17:17">
      <c r="Q1828" s="455"/>
    </row>
    <row r="1829" spans="17:17">
      <c r="Q1829" s="455"/>
    </row>
    <row r="1830" spans="17:17">
      <c r="Q1830" s="455"/>
    </row>
    <row r="1831" spans="17:17">
      <c r="Q1831" s="455"/>
    </row>
    <row r="1832" spans="17:17">
      <c r="Q1832" s="455"/>
    </row>
    <row r="1833" spans="17:17">
      <c r="Q1833" s="455"/>
    </row>
    <row r="1834" spans="17:17">
      <c r="Q1834" s="455"/>
    </row>
    <row r="1835" spans="17:17">
      <c r="Q1835" s="455"/>
    </row>
    <row r="1836" spans="17:17">
      <c r="Q1836" s="455"/>
    </row>
    <row r="1837" spans="17:17">
      <c r="Q1837" s="455"/>
    </row>
    <row r="1838" spans="17:17">
      <c r="Q1838" s="455"/>
    </row>
    <row r="1839" spans="17:17">
      <c r="Q1839" s="455"/>
    </row>
    <row r="1840" spans="17:17">
      <c r="Q1840" s="455"/>
    </row>
    <row r="1841" spans="17:17">
      <c r="Q1841" s="455"/>
    </row>
    <row r="1842" spans="17:17">
      <c r="Q1842" s="455"/>
    </row>
    <row r="1843" spans="17:17">
      <c r="Q1843" s="455"/>
    </row>
    <row r="1844" spans="17:17">
      <c r="Q1844" s="455"/>
    </row>
    <row r="1845" spans="17:17">
      <c r="Q1845" s="455"/>
    </row>
    <row r="1846" spans="17:17">
      <c r="Q1846" s="455"/>
    </row>
    <row r="1847" spans="17:17">
      <c r="Q1847" s="455"/>
    </row>
    <row r="1848" spans="17:17">
      <c r="Q1848" s="455"/>
    </row>
    <row r="1849" spans="17:17">
      <c r="Q1849" s="455"/>
    </row>
    <row r="1850" spans="17:17">
      <c r="Q1850" s="455"/>
    </row>
    <row r="1851" spans="17:17">
      <c r="Q1851" s="455"/>
    </row>
    <row r="1852" spans="17:17">
      <c r="Q1852" s="455"/>
    </row>
    <row r="1853" spans="17:17">
      <c r="Q1853" s="455"/>
    </row>
    <row r="1854" spans="17:17">
      <c r="Q1854" s="455"/>
    </row>
    <row r="1855" spans="17:17">
      <c r="Q1855" s="455"/>
    </row>
    <row r="1856" spans="17:17">
      <c r="Q1856" s="455"/>
    </row>
    <row r="1857" spans="17:17">
      <c r="Q1857" s="455"/>
    </row>
    <row r="1858" spans="17:17">
      <c r="Q1858" s="455"/>
    </row>
    <row r="1859" spans="17:17">
      <c r="Q1859" s="455"/>
    </row>
    <row r="1860" spans="17:17">
      <c r="Q1860" s="455"/>
    </row>
    <row r="1861" spans="17:17">
      <c r="Q1861" s="455"/>
    </row>
    <row r="1862" spans="17:17">
      <c r="Q1862" s="455"/>
    </row>
    <row r="1863" spans="17:17">
      <c r="Q1863" s="455"/>
    </row>
    <row r="1864" spans="17:17">
      <c r="Q1864" s="455"/>
    </row>
    <row r="1865" spans="17:17">
      <c r="Q1865" s="455"/>
    </row>
    <row r="1866" spans="17:17">
      <c r="Q1866" s="455"/>
    </row>
    <row r="1867" spans="17:17">
      <c r="Q1867" s="455"/>
    </row>
    <row r="1868" spans="17:17">
      <c r="Q1868" s="455"/>
    </row>
    <row r="1869" spans="17:17">
      <c r="Q1869" s="455"/>
    </row>
    <row r="1870" spans="17:17">
      <c r="Q1870" s="455"/>
    </row>
    <row r="1871" spans="17:17">
      <c r="Q1871" s="455"/>
    </row>
    <row r="1872" spans="17:17">
      <c r="Q1872" s="455"/>
    </row>
    <row r="1873" spans="17:17">
      <c r="Q1873" s="455"/>
    </row>
    <row r="1874" spans="17:17">
      <c r="Q1874" s="455"/>
    </row>
    <row r="1875" spans="17:17">
      <c r="Q1875" s="455"/>
    </row>
    <row r="1876" spans="17:17">
      <c r="Q1876" s="455"/>
    </row>
    <row r="1877" spans="17:17">
      <c r="Q1877" s="455"/>
    </row>
    <row r="1878" spans="17:17">
      <c r="Q1878" s="455"/>
    </row>
    <row r="1879" spans="17:17">
      <c r="Q1879" s="455"/>
    </row>
    <row r="1880" spans="17:17">
      <c r="Q1880" s="455"/>
    </row>
    <row r="1881" spans="17:17">
      <c r="Q1881" s="455"/>
    </row>
    <row r="1882" spans="17:17">
      <c r="Q1882" s="455"/>
    </row>
    <row r="1883" spans="17:17">
      <c r="Q1883" s="455"/>
    </row>
    <row r="1884" spans="17:17">
      <c r="Q1884" s="455"/>
    </row>
    <row r="1885" spans="17:17">
      <c r="Q1885" s="455"/>
    </row>
    <row r="1886" spans="17:17">
      <c r="Q1886" s="455"/>
    </row>
    <row r="1887" spans="17:17">
      <c r="Q1887" s="455"/>
    </row>
    <row r="1888" spans="17:17">
      <c r="Q1888" s="455"/>
    </row>
    <row r="1889" spans="17:17">
      <c r="Q1889" s="455"/>
    </row>
    <row r="1890" spans="17:17">
      <c r="Q1890" s="455"/>
    </row>
    <row r="1891" spans="17:17">
      <c r="Q1891" s="455"/>
    </row>
    <row r="1892" spans="17:17">
      <c r="Q1892" s="455"/>
    </row>
    <row r="1893" spans="17:17">
      <c r="Q1893" s="455"/>
    </row>
    <row r="1894" spans="17:17">
      <c r="Q1894" s="455"/>
    </row>
    <row r="1895" spans="17:17">
      <c r="Q1895" s="455"/>
    </row>
    <row r="1896" spans="17:17">
      <c r="Q1896" s="455"/>
    </row>
    <row r="1897" spans="17:17">
      <c r="Q1897" s="455"/>
    </row>
    <row r="1898" spans="17:17">
      <c r="Q1898" s="455"/>
    </row>
    <row r="1899" spans="17:17">
      <c r="Q1899" s="455"/>
    </row>
    <row r="1900" spans="17:17">
      <c r="Q1900" s="455"/>
    </row>
    <row r="1901" spans="17:17">
      <c r="Q1901" s="455"/>
    </row>
    <row r="1902" spans="17:17">
      <c r="Q1902" s="455"/>
    </row>
    <row r="1903" spans="17:17">
      <c r="Q1903" s="455"/>
    </row>
    <row r="1904" spans="17:17">
      <c r="Q1904" s="455"/>
    </row>
    <row r="1905" spans="17:17">
      <c r="Q1905" s="455"/>
    </row>
    <row r="1906" spans="17:17">
      <c r="Q1906" s="455"/>
    </row>
    <row r="1907" spans="17:17">
      <c r="Q1907" s="455"/>
    </row>
    <row r="1908" spans="17:17">
      <c r="Q1908" s="455"/>
    </row>
    <row r="1909" spans="17:17">
      <c r="Q1909" s="455"/>
    </row>
    <row r="1910" spans="17:17">
      <c r="Q1910" s="455"/>
    </row>
    <row r="1911" spans="17:17">
      <c r="Q1911" s="455"/>
    </row>
    <row r="1912" spans="17:17">
      <c r="Q1912" s="455"/>
    </row>
    <row r="1913" spans="17:17">
      <c r="Q1913" s="455"/>
    </row>
    <row r="1914" spans="17:17">
      <c r="Q1914" s="455"/>
    </row>
    <row r="1915" spans="17:17">
      <c r="Q1915" s="455"/>
    </row>
    <row r="1916" spans="17:17">
      <c r="Q1916" s="455"/>
    </row>
    <row r="1917" spans="17:17">
      <c r="Q1917" s="455"/>
    </row>
    <row r="1918" spans="17:17">
      <c r="Q1918" s="455"/>
    </row>
    <row r="1919" spans="17:17">
      <c r="Q1919" s="455"/>
    </row>
    <row r="1920" spans="17:17">
      <c r="Q1920" s="455"/>
    </row>
    <row r="1921" spans="17:17">
      <c r="Q1921" s="455"/>
    </row>
    <row r="1922" spans="17:17">
      <c r="Q1922" s="455"/>
    </row>
    <row r="1923" spans="17:17">
      <c r="Q1923" s="455"/>
    </row>
    <row r="1924" spans="17:17">
      <c r="Q1924" s="455"/>
    </row>
    <row r="1925" spans="17:17">
      <c r="Q1925" s="455"/>
    </row>
    <row r="1926" spans="17:17">
      <c r="Q1926" s="455"/>
    </row>
    <row r="1927" spans="17:17">
      <c r="Q1927" s="455"/>
    </row>
    <row r="1928" spans="17:17">
      <c r="Q1928" s="455"/>
    </row>
    <row r="1929" spans="17:17">
      <c r="Q1929" s="455"/>
    </row>
    <row r="1930" spans="17:17">
      <c r="Q1930" s="455"/>
    </row>
    <row r="1931" spans="17:17">
      <c r="Q1931" s="455"/>
    </row>
    <row r="1932" spans="17:17">
      <c r="Q1932" s="455"/>
    </row>
    <row r="1933" spans="17:17">
      <c r="Q1933" s="455"/>
    </row>
    <row r="1934" spans="17:17">
      <c r="Q1934" s="455"/>
    </row>
    <row r="1935" spans="17:17">
      <c r="Q1935" s="455"/>
    </row>
    <row r="1936" spans="17:17">
      <c r="Q1936" s="455"/>
    </row>
    <row r="1937" spans="17:17">
      <c r="Q1937" s="455"/>
    </row>
    <row r="1938" spans="17:17">
      <c r="Q1938" s="455"/>
    </row>
    <row r="1939" spans="17:17">
      <c r="Q1939" s="455"/>
    </row>
    <row r="1940" spans="17:17">
      <c r="Q1940" s="455"/>
    </row>
    <row r="1941" spans="17:17">
      <c r="Q1941" s="455"/>
    </row>
    <row r="1942" spans="17:17">
      <c r="Q1942" s="455"/>
    </row>
    <row r="1943" spans="17:17">
      <c r="Q1943" s="455"/>
    </row>
    <row r="1944" spans="17:17">
      <c r="Q1944" s="455"/>
    </row>
    <row r="1945" spans="17:17">
      <c r="Q1945" s="455"/>
    </row>
    <row r="1946" spans="17:17">
      <c r="Q1946" s="455"/>
    </row>
    <row r="1947" spans="17:17">
      <c r="Q1947" s="455"/>
    </row>
    <row r="1948" spans="17:17">
      <c r="Q1948" s="455"/>
    </row>
    <row r="1949" spans="17:17">
      <c r="Q1949" s="455"/>
    </row>
    <row r="1950" spans="17:17">
      <c r="Q1950" s="455"/>
    </row>
    <row r="1951" spans="17:17">
      <c r="Q1951" s="455"/>
    </row>
    <row r="1952" spans="17:17">
      <c r="Q1952" s="455"/>
    </row>
    <row r="1953" spans="17:17">
      <c r="Q1953" s="455"/>
    </row>
    <row r="1954" spans="17:17">
      <c r="Q1954" s="455"/>
    </row>
    <row r="1955" spans="17:17">
      <c r="Q1955" s="455"/>
    </row>
    <row r="1956" spans="17:17">
      <c r="Q1956" s="455"/>
    </row>
    <row r="1957" spans="17:17">
      <c r="Q1957" s="455"/>
    </row>
    <row r="1958" spans="17:17">
      <c r="Q1958" s="455"/>
    </row>
    <row r="1959" spans="17:17">
      <c r="Q1959" s="455"/>
    </row>
    <row r="1960" spans="17:17">
      <c r="Q1960" s="455"/>
    </row>
    <row r="1961" spans="17:17">
      <c r="Q1961" s="455"/>
    </row>
    <row r="1962" spans="17:17">
      <c r="Q1962" s="455"/>
    </row>
    <row r="1963" spans="17:17">
      <c r="Q1963" s="455"/>
    </row>
    <row r="1964" spans="17:17">
      <c r="Q1964" s="455"/>
    </row>
    <row r="1965" spans="17:17">
      <c r="Q1965" s="455"/>
    </row>
    <row r="1966" spans="17:17">
      <c r="Q1966" s="455"/>
    </row>
    <row r="1967" spans="17:17">
      <c r="Q1967" s="455"/>
    </row>
    <row r="1968" spans="17:17">
      <c r="Q1968" s="455"/>
    </row>
    <row r="1969" spans="17:17">
      <c r="Q1969" s="455"/>
    </row>
    <row r="1970" spans="17:17">
      <c r="Q1970" s="455"/>
    </row>
    <row r="1971" spans="17:17">
      <c r="Q1971" s="455"/>
    </row>
    <row r="1972" spans="17:17">
      <c r="Q1972" s="455"/>
    </row>
    <row r="1973" spans="17:17">
      <c r="Q1973" s="455"/>
    </row>
    <row r="1974" spans="17:17">
      <c r="Q1974" s="455"/>
    </row>
    <row r="1975" spans="17:17">
      <c r="Q1975" s="455"/>
    </row>
    <row r="1976" spans="17:17">
      <c r="Q1976" s="455"/>
    </row>
    <row r="1977" spans="17:17">
      <c r="Q1977" s="455"/>
    </row>
    <row r="1978" spans="17:17">
      <c r="Q1978" s="455"/>
    </row>
    <row r="1979" spans="17:17">
      <c r="Q1979" s="455"/>
    </row>
    <row r="1980" spans="17:17">
      <c r="Q1980" s="455"/>
    </row>
    <row r="1981" spans="17:17">
      <c r="Q1981" s="455"/>
    </row>
    <row r="1982" spans="17:17">
      <c r="Q1982" s="455"/>
    </row>
    <row r="1983" spans="17:17">
      <c r="Q1983" s="455"/>
    </row>
    <row r="1984" spans="17:17">
      <c r="Q1984" s="455"/>
    </row>
    <row r="1985" spans="17:17">
      <c r="Q1985" s="455"/>
    </row>
    <row r="1986" spans="17:17">
      <c r="Q1986" s="455"/>
    </row>
    <row r="1987" spans="17:17">
      <c r="Q1987" s="455"/>
    </row>
    <row r="1988" spans="17:17">
      <c r="Q1988" s="455"/>
    </row>
    <row r="1989" spans="17:17">
      <c r="Q1989" s="455"/>
    </row>
    <row r="1990" spans="17:17">
      <c r="Q1990" s="455"/>
    </row>
    <row r="1991" spans="17:17">
      <c r="Q1991" s="455"/>
    </row>
    <row r="1992" spans="17:17">
      <c r="Q1992" s="455"/>
    </row>
    <row r="1993" spans="17:17">
      <c r="Q1993" s="455"/>
    </row>
    <row r="1994" spans="17:17">
      <c r="Q1994" s="455"/>
    </row>
    <row r="1995" spans="17:17">
      <c r="Q1995" s="455"/>
    </row>
    <row r="1996" spans="17:17">
      <c r="Q1996" s="455"/>
    </row>
    <row r="1997" spans="17:17">
      <c r="Q1997" s="455"/>
    </row>
    <row r="1998" spans="17:17">
      <c r="Q1998" s="455"/>
    </row>
    <row r="1999" spans="17:17">
      <c r="Q1999" s="455"/>
    </row>
    <row r="2000" spans="17:17">
      <c r="Q2000" s="455"/>
    </row>
    <row r="2001" spans="17:17">
      <c r="Q2001" s="455"/>
    </row>
    <row r="2002" spans="17:17">
      <c r="Q2002" s="455"/>
    </row>
    <row r="2003" spans="17:17">
      <c r="Q2003" s="455"/>
    </row>
    <row r="2004" spans="17:17">
      <c r="Q2004" s="455"/>
    </row>
    <row r="2005" spans="17:17">
      <c r="Q2005" s="455"/>
    </row>
    <row r="2006" spans="17:17">
      <c r="Q2006" s="455"/>
    </row>
    <row r="2007" spans="17:17">
      <c r="Q2007" s="455"/>
    </row>
    <row r="2008" spans="17:17">
      <c r="Q2008" s="455"/>
    </row>
    <row r="2009" spans="17:17">
      <c r="Q2009" s="455"/>
    </row>
    <row r="2010" spans="17:17">
      <c r="Q2010" s="455"/>
    </row>
    <row r="2011" spans="17:17">
      <c r="Q2011" s="455"/>
    </row>
    <row r="2012" spans="17:17">
      <c r="Q2012" s="455"/>
    </row>
    <row r="2013" spans="17:17">
      <c r="Q2013" s="455"/>
    </row>
    <row r="2014" spans="17:17">
      <c r="Q2014" s="455"/>
    </row>
    <row r="2015" spans="17:17">
      <c r="Q2015" s="455"/>
    </row>
    <row r="2016" spans="17:17">
      <c r="Q2016" s="455"/>
    </row>
    <row r="2017" spans="17:17">
      <c r="Q2017" s="455"/>
    </row>
    <row r="2018" spans="17:17">
      <c r="Q2018" s="455"/>
    </row>
    <row r="2019" spans="17:17">
      <c r="Q2019" s="455"/>
    </row>
    <row r="2020" spans="17:17">
      <c r="Q2020" s="455"/>
    </row>
    <row r="2021" spans="17:17">
      <c r="Q2021" s="455"/>
    </row>
    <row r="2022" spans="17:17">
      <c r="Q2022" s="455"/>
    </row>
    <row r="2023" spans="17:17">
      <c r="Q2023" s="455"/>
    </row>
    <row r="2024" spans="17:17">
      <c r="Q2024" s="455"/>
    </row>
    <row r="2025" spans="17:17">
      <c r="Q2025" s="455"/>
    </row>
    <row r="2026" spans="17:17">
      <c r="Q2026" s="455"/>
    </row>
    <row r="2027" spans="17:17">
      <c r="Q2027" s="455"/>
    </row>
    <row r="2028" spans="17:17">
      <c r="Q2028" s="455"/>
    </row>
    <row r="2029" spans="17:17">
      <c r="Q2029" s="455"/>
    </row>
    <row r="2030" spans="17:17">
      <c r="Q2030" s="455"/>
    </row>
    <row r="2031" spans="17:17">
      <c r="Q2031" s="455"/>
    </row>
    <row r="2032" spans="17:17">
      <c r="Q2032" s="455"/>
    </row>
    <row r="2033" spans="17:17">
      <c r="Q2033" s="455"/>
    </row>
    <row r="2034" spans="17:17">
      <c r="Q2034" s="455"/>
    </row>
    <row r="2035" spans="17:17">
      <c r="Q2035" s="455"/>
    </row>
    <row r="2036" spans="17:17">
      <c r="Q2036" s="455"/>
    </row>
    <row r="2037" spans="17:17">
      <c r="Q2037" s="455"/>
    </row>
    <row r="2038" spans="17:17">
      <c r="Q2038" s="455"/>
    </row>
    <row r="2039" spans="17:17">
      <c r="Q2039" s="455"/>
    </row>
    <row r="2040" spans="17:17">
      <c r="Q2040" s="455"/>
    </row>
    <row r="2041" spans="17:17">
      <c r="Q2041" s="455"/>
    </row>
    <row r="2042" spans="17:17">
      <c r="Q2042" s="455"/>
    </row>
    <row r="2043" spans="17:17">
      <c r="Q2043" s="455"/>
    </row>
    <row r="2044" spans="17:17">
      <c r="Q2044" s="455"/>
    </row>
    <row r="2045" spans="17:17">
      <c r="Q2045" s="455"/>
    </row>
    <row r="2046" spans="17:17">
      <c r="Q2046" s="455"/>
    </row>
    <row r="2047" spans="17:17">
      <c r="Q2047" s="455"/>
    </row>
    <row r="2048" spans="17:17">
      <c r="Q2048" s="455"/>
    </row>
    <row r="2049" spans="17:17">
      <c r="Q2049" s="455"/>
    </row>
    <row r="2050" spans="17:17">
      <c r="Q2050" s="455"/>
    </row>
    <row r="2051" spans="17:17">
      <c r="Q2051" s="455"/>
    </row>
    <row r="2052" spans="17:17">
      <c r="Q2052" s="455"/>
    </row>
    <row r="2053" spans="17:17">
      <c r="Q2053" s="455"/>
    </row>
    <row r="2054" spans="17:17">
      <c r="Q2054" s="455"/>
    </row>
    <row r="2055" spans="17:17">
      <c r="Q2055" s="455"/>
    </row>
    <row r="2056" spans="17:17">
      <c r="Q2056" s="455"/>
    </row>
    <row r="2057" spans="17:17">
      <c r="Q2057" s="455"/>
    </row>
    <row r="2058" spans="17:17">
      <c r="Q2058" s="455"/>
    </row>
    <row r="2059" spans="17:17">
      <c r="Q2059" s="455"/>
    </row>
    <row r="2060" spans="17:17">
      <c r="Q2060" s="455"/>
    </row>
    <row r="2061" spans="17:17">
      <c r="Q2061" s="455"/>
    </row>
    <row r="2062" spans="17:17">
      <c r="Q2062" s="455"/>
    </row>
    <row r="2063" spans="17:17">
      <c r="Q2063" s="455"/>
    </row>
    <row r="2064" spans="17:17">
      <c r="Q2064" s="455"/>
    </row>
    <row r="2065" spans="17:17">
      <c r="Q2065" s="455"/>
    </row>
    <row r="2066" spans="17:17">
      <c r="Q2066" s="455"/>
    </row>
    <row r="2067" spans="17:17">
      <c r="Q2067" s="455"/>
    </row>
    <row r="2068" spans="17:17">
      <c r="Q2068" s="455"/>
    </row>
    <row r="2069" spans="17:17">
      <c r="Q2069" s="455"/>
    </row>
    <row r="2070" spans="17:17">
      <c r="Q2070" s="455"/>
    </row>
    <row r="2071" spans="17:17">
      <c r="Q2071" s="455"/>
    </row>
    <row r="2072" spans="17:17">
      <c r="Q2072" s="455"/>
    </row>
    <row r="2073" spans="17:17">
      <c r="Q2073" s="455"/>
    </row>
    <row r="2074" spans="17:17">
      <c r="Q2074" s="455"/>
    </row>
    <row r="2075" spans="17:17">
      <c r="Q2075" s="455"/>
    </row>
    <row r="2076" spans="17:17">
      <c r="Q2076" s="455"/>
    </row>
    <row r="2077" spans="17:17">
      <c r="Q2077" s="455"/>
    </row>
    <row r="2078" spans="17:17">
      <c r="Q2078" s="455"/>
    </row>
    <row r="2079" spans="17:17">
      <c r="Q2079" s="455"/>
    </row>
    <row r="2080" spans="17:17">
      <c r="Q2080" s="455"/>
    </row>
    <row r="2081" spans="17:17">
      <c r="Q2081" s="455"/>
    </row>
    <row r="2082" spans="17:17">
      <c r="Q2082" s="455"/>
    </row>
    <row r="2083" spans="17:17">
      <c r="Q2083" s="455"/>
    </row>
    <row r="2084" spans="17:17">
      <c r="Q2084" s="455"/>
    </row>
    <row r="2085" spans="17:17">
      <c r="Q2085" s="455"/>
    </row>
    <row r="2086" spans="17:17">
      <c r="Q2086" s="455"/>
    </row>
    <row r="2087" spans="17:17">
      <c r="Q2087" s="455"/>
    </row>
    <row r="2088" spans="17:17">
      <c r="Q2088" s="455"/>
    </row>
    <row r="2089" spans="17:17">
      <c r="Q2089" s="455"/>
    </row>
    <row r="2090" spans="17:17">
      <c r="Q2090" s="455"/>
    </row>
    <row r="2091" spans="17:17">
      <c r="Q2091" s="455"/>
    </row>
    <row r="2092" spans="17:17">
      <c r="Q2092" s="455"/>
    </row>
    <row r="2093" spans="17:17">
      <c r="Q2093" s="455"/>
    </row>
    <row r="2094" spans="17:17">
      <c r="Q2094" s="455"/>
    </row>
    <row r="2095" spans="17:17">
      <c r="Q2095" s="455"/>
    </row>
    <row r="2096" spans="17:17">
      <c r="Q2096" s="455"/>
    </row>
    <row r="2097" spans="17:17">
      <c r="Q2097" s="455"/>
    </row>
    <row r="2098" spans="17:17">
      <c r="Q2098" s="455"/>
    </row>
    <row r="2099" spans="17:17">
      <c r="Q2099" s="455"/>
    </row>
    <row r="2100" spans="17:17">
      <c r="Q2100" s="455"/>
    </row>
    <row r="2101" spans="17:17">
      <c r="Q2101" s="455"/>
    </row>
    <row r="2102" spans="17:17">
      <c r="Q2102" s="455"/>
    </row>
    <row r="2103" spans="17:17">
      <c r="Q2103" s="455"/>
    </row>
    <row r="2104" spans="17:17">
      <c r="Q2104" s="455"/>
    </row>
    <row r="2105" spans="17:17">
      <c r="Q2105" s="455"/>
    </row>
    <row r="2106" spans="17:17">
      <c r="Q2106" s="455"/>
    </row>
    <row r="2107" spans="17:17">
      <c r="Q2107" s="455"/>
    </row>
    <row r="2108" spans="17:17">
      <c r="Q2108" s="455"/>
    </row>
    <row r="2109" spans="17:17">
      <c r="Q2109" s="455"/>
    </row>
    <row r="2110" spans="17:17">
      <c r="Q2110" s="455"/>
    </row>
    <row r="2111" spans="17:17">
      <c r="Q2111" s="455"/>
    </row>
    <row r="2112" spans="17:17">
      <c r="Q2112" s="455"/>
    </row>
    <row r="2113" spans="17:17">
      <c r="Q2113" s="455"/>
    </row>
    <row r="2114" spans="17:17">
      <c r="Q2114" s="455"/>
    </row>
    <row r="2115" spans="17:17">
      <c r="Q2115" s="455"/>
    </row>
    <row r="2116" spans="17:17">
      <c r="Q2116" s="455"/>
    </row>
    <row r="2117" spans="17:17">
      <c r="Q2117" s="455"/>
    </row>
    <row r="2118" spans="17:17">
      <c r="Q2118" s="455"/>
    </row>
    <row r="2119" spans="17:17">
      <c r="Q2119" s="455"/>
    </row>
    <row r="2120" spans="17:17">
      <c r="Q2120" s="455"/>
    </row>
    <row r="2121" spans="17:17">
      <c r="Q2121" s="455"/>
    </row>
    <row r="2122" spans="17:17">
      <c r="Q2122" s="455"/>
    </row>
    <row r="2123" spans="17:17">
      <c r="Q2123" s="455"/>
    </row>
    <row r="2124" spans="17:17">
      <c r="Q2124" s="455"/>
    </row>
    <row r="2125" spans="17:17">
      <c r="Q2125" s="455"/>
    </row>
    <row r="2126" spans="17:17">
      <c r="Q2126" s="455"/>
    </row>
    <row r="2127" spans="17:17">
      <c r="Q2127" s="455"/>
    </row>
    <row r="2128" spans="17:17">
      <c r="Q2128" s="455"/>
    </row>
    <row r="2129" spans="17:17">
      <c r="Q2129" s="455"/>
    </row>
    <row r="2130" spans="17:17">
      <c r="Q2130" s="455"/>
    </row>
    <row r="2131" spans="17:17">
      <c r="Q2131" s="455"/>
    </row>
    <row r="2132" spans="17:17">
      <c r="Q2132" s="455"/>
    </row>
    <row r="2133" spans="17:17">
      <c r="Q2133" s="455"/>
    </row>
    <row r="2134" spans="17:17">
      <c r="Q2134" s="455"/>
    </row>
    <row r="2135" spans="17:17">
      <c r="Q2135" s="455"/>
    </row>
    <row r="2136" spans="17:17">
      <c r="Q2136" s="455"/>
    </row>
    <row r="2137" spans="17:17">
      <c r="Q2137" s="455"/>
    </row>
    <row r="2138" spans="17:17">
      <c r="Q2138" s="455"/>
    </row>
    <row r="2139" spans="17:17">
      <c r="Q2139" s="455"/>
    </row>
    <row r="2140" spans="17:17">
      <c r="Q2140" s="455"/>
    </row>
    <row r="2141" spans="17:17">
      <c r="Q2141" s="455"/>
    </row>
    <row r="2142" spans="17:17">
      <c r="Q2142" s="455"/>
    </row>
    <row r="2143" spans="17:17">
      <c r="Q2143" s="455"/>
    </row>
    <row r="2144" spans="17:17">
      <c r="Q2144" s="455"/>
    </row>
    <row r="2145" spans="17:17">
      <c r="Q2145" s="455"/>
    </row>
    <row r="2146" spans="17:17">
      <c r="Q2146" s="455"/>
    </row>
    <row r="2147" spans="17:17">
      <c r="Q2147" s="455"/>
    </row>
    <row r="2148" spans="17:17">
      <c r="Q2148" s="455"/>
    </row>
    <row r="2149" spans="17:17">
      <c r="Q2149" s="455"/>
    </row>
    <row r="2150" spans="17:17">
      <c r="Q2150" s="455"/>
    </row>
    <row r="2151" spans="17:17">
      <c r="Q2151" s="455"/>
    </row>
    <row r="2152" spans="17:17">
      <c r="Q2152" s="455"/>
    </row>
    <row r="2153" spans="17:17">
      <c r="Q2153" s="455"/>
    </row>
    <row r="2154" spans="17:17">
      <c r="Q2154" s="455"/>
    </row>
    <row r="2155" spans="17:17">
      <c r="Q2155" s="455"/>
    </row>
    <row r="2156" spans="17:17">
      <c r="Q2156" s="455"/>
    </row>
    <row r="2157" spans="17:17">
      <c r="Q2157" s="455"/>
    </row>
    <row r="2158" spans="17:17">
      <c r="Q2158" s="455"/>
    </row>
    <row r="2159" spans="17:17">
      <c r="Q2159" s="455"/>
    </row>
    <row r="2160" spans="17:17">
      <c r="Q2160" s="455"/>
    </row>
    <row r="2161" spans="17:17">
      <c r="Q2161" s="455"/>
    </row>
    <row r="2162" spans="17:17">
      <c r="Q2162" s="455"/>
    </row>
    <row r="2163" spans="17:17">
      <c r="Q2163" s="455"/>
    </row>
    <row r="2164" spans="17:17">
      <c r="Q2164" s="455"/>
    </row>
    <row r="2165" spans="17:17">
      <c r="Q2165" s="455"/>
    </row>
    <row r="2166" spans="17:17">
      <c r="Q2166" s="455"/>
    </row>
    <row r="2167" spans="17:17">
      <c r="Q2167" s="455"/>
    </row>
    <row r="2168" spans="17:17">
      <c r="Q2168" s="455"/>
    </row>
    <row r="2169" spans="17:17">
      <c r="Q2169" s="455"/>
    </row>
    <row r="2170" spans="17:17">
      <c r="Q2170" s="455"/>
    </row>
    <row r="2171" spans="17:17">
      <c r="Q2171" s="455"/>
    </row>
    <row r="2172" spans="17:17">
      <c r="Q2172" s="455"/>
    </row>
    <row r="2173" spans="17:17">
      <c r="Q2173" s="455"/>
    </row>
    <row r="2174" spans="17:17">
      <c r="Q2174" s="455"/>
    </row>
    <row r="2175" spans="17:17">
      <c r="Q2175" s="455"/>
    </row>
    <row r="2176" spans="17:17">
      <c r="Q2176" s="455"/>
    </row>
    <row r="2177" spans="17:17">
      <c r="Q2177" s="455"/>
    </row>
    <row r="2178" spans="17:17">
      <c r="Q2178" s="455"/>
    </row>
    <row r="2179" spans="17:17">
      <c r="Q2179" s="455"/>
    </row>
    <row r="2180" spans="17:17">
      <c r="Q2180" s="455"/>
    </row>
    <row r="2181" spans="17:17">
      <c r="Q2181" s="455"/>
    </row>
    <row r="2182" spans="17:17">
      <c r="Q2182" s="455"/>
    </row>
    <row r="2183" spans="17:17">
      <c r="Q2183" s="455"/>
    </row>
    <row r="2184" spans="17:17">
      <c r="Q2184" s="455"/>
    </row>
    <row r="2185" spans="17:17">
      <c r="Q2185" s="455"/>
    </row>
    <row r="2186" spans="17:17">
      <c r="Q2186" s="455"/>
    </row>
    <row r="2187" spans="17:17">
      <c r="Q2187" s="455"/>
    </row>
    <row r="2188" spans="17:17">
      <c r="Q2188" s="455"/>
    </row>
    <row r="2189" spans="17:17">
      <c r="Q2189" s="455"/>
    </row>
    <row r="2190" spans="17:17">
      <c r="Q2190" s="455"/>
    </row>
    <row r="2191" spans="17:17">
      <c r="Q2191" s="455"/>
    </row>
    <row r="2192" spans="17:17">
      <c r="Q2192" s="455"/>
    </row>
    <row r="2193" spans="17:17">
      <c r="Q2193" s="455"/>
    </row>
    <row r="2194" spans="17:17">
      <c r="Q2194" s="455"/>
    </row>
    <row r="2195" spans="17:17">
      <c r="Q2195" s="455"/>
    </row>
    <row r="2196" spans="17:17">
      <c r="Q2196" s="455"/>
    </row>
    <row r="2197" spans="17:17">
      <c r="Q2197" s="455"/>
    </row>
    <row r="2198" spans="17:17">
      <c r="Q2198" s="455"/>
    </row>
    <row r="2199" spans="17:17">
      <c r="Q2199" s="455"/>
    </row>
    <row r="2200" spans="17:17">
      <c r="Q2200" s="455"/>
    </row>
    <row r="2201" spans="17:17">
      <c r="Q2201" s="455"/>
    </row>
    <row r="2202" spans="17:17">
      <c r="Q2202" s="455"/>
    </row>
    <row r="2203" spans="17:17">
      <c r="Q2203" s="455"/>
    </row>
    <row r="2204" spans="17:17">
      <c r="Q2204" s="455"/>
    </row>
    <row r="2205" spans="17:17">
      <c r="Q2205" s="455"/>
    </row>
    <row r="2206" spans="17:17">
      <c r="Q2206" s="455"/>
    </row>
    <row r="2207" spans="17:17">
      <c r="Q2207" s="455"/>
    </row>
    <row r="2208" spans="17:17">
      <c r="Q2208" s="455"/>
    </row>
    <row r="2209" spans="17:17">
      <c r="Q2209" s="455"/>
    </row>
    <row r="2210" spans="17:17">
      <c r="Q2210" s="455"/>
    </row>
    <row r="2211" spans="17:17">
      <c r="Q2211" s="455"/>
    </row>
    <row r="2212" spans="17:17">
      <c r="Q2212" s="455"/>
    </row>
    <row r="2213" spans="17:17">
      <c r="Q2213" s="455"/>
    </row>
    <row r="2214" spans="17:17">
      <c r="Q2214" s="455"/>
    </row>
    <row r="2215" spans="17:17">
      <c r="Q2215" s="455"/>
    </row>
    <row r="2216" spans="17:17">
      <c r="Q2216" s="455"/>
    </row>
    <row r="2217" spans="17:17">
      <c r="Q2217" s="455"/>
    </row>
    <row r="2218" spans="17:17">
      <c r="Q2218" s="455"/>
    </row>
    <row r="2219" spans="17:17">
      <c r="Q2219" s="455"/>
    </row>
    <row r="2220" spans="17:17">
      <c r="Q2220" s="455"/>
    </row>
    <row r="2221" spans="17:17">
      <c r="Q2221" s="455"/>
    </row>
    <row r="2222" spans="17:17">
      <c r="Q2222" s="455"/>
    </row>
    <row r="2223" spans="17:17">
      <c r="Q2223" s="455"/>
    </row>
    <row r="2224" spans="17:17">
      <c r="Q2224" s="455"/>
    </row>
    <row r="2225" spans="17:17">
      <c r="Q2225" s="455"/>
    </row>
    <row r="2226" spans="17:17">
      <c r="Q2226" s="455"/>
    </row>
    <row r="2227" spans="17:17">
      <c r="Q2227" s="455"/>
    </row>
    <row r="2228" spans="17:17">
      <c r="Q2228" s="455"/>
    </row>
    <row r="2229" spans="17:17">
      <c r="Q2229" s="455"/>
    </row>
    <row r="2230" spans="17:17">
      <c r="Q2230" s="455"/>
    </row>
    <row r="2231" spans="17:17">
      <c r="Q2231" s="455"/>
    </row>
    <row r="2232" spans="17:17">
      <c r="Q2232" s="455"/>
    </row>
    <row r="2233" spans="17:17">
      <c r="Q2233" s="455"/>
    </row>
    <row r="2234" spans="17:17">
      <c r="Q2234" s="455"/>
    </row>
    <row r="2235" spans="17:17">
      <c r="Q2235" s="455"/>
    </row>
    <row r="2236" spans="17:17">
      <c r="Q2236" s="455"/>
    </row>
    <row r="2237" spans="17:17">
      <c r="Q2237" s="455"/>
    </row>
    <row r="2238" spans="17:17">
      <c r="Q2238" s="455"/>
    </row>
    <row r="2239" spans="17:17">
      <c r="Q2239" s="455"/>
    </row>
    <row r="2240" spans="17:17">
      <c r="Q2240" s="455"/>
    </row>
    <row r="2241" spans="17:17">
      <c r="Q2241" s="455"/>
    </row>
    <row r="2242" spans="17:17">
      <c r="Q2242" s="455"/>
    </row>
    <row r="2243" spans="17:17">
      <c r="Q2243" s="455"/>
    </row>
    <row r="2244" spans="17:17">
      <c r="Q2244" s="455"/>
    </row>
    <row r="2245" spans="17:17">
      <c r="Q2245" s="455"/>
    </row>
    <row r="2246" spans="17:17">
      <c r="Q2246" s="455"/>
    </row>
    <row r="2247" spans="17:17">
      <c r="Q2247" s="455"/>
    </row>
    <row r="2248" spans="17:17">
      <c r="Q2248" s="455"/>
    </row>
    <row r="2249" spans="17:17">
      <c r="Q2249" s="455"/>
    </row>
    <row r="2250" spans="17:17">
      <c r="Q2250" s="455"/>
    </row>
    <row r="2251" spans="17:17">
      <c r="Q2251" s="455"/>
    </row>
    <row r="2252" spans="17:17">
      <c r="Q2252" s="455"/>
    </row>
    <row r="2253" spans="17:17">
      <c r="Q2253" s="455"/>
    </row>
    <row r="2254" spans="17:17">
      <c r="Q2254" s="455"/>
    </row>
    <row r="2255" spans="17:17">
      <c r="Q2255" s="455"/>
    </row>
    <row r="2256" spans="17:17">
      <c r="Q2256" s="455"/>
    </row>
    <row r="2257" spans="17:17">
      <c r="Q2257" s="455"/>
    </row>
    <row r="2258" spans="17:17">
      <c r="Q2258" s="455"/>
    </row>
    <row r="2259" spans="17:17">
      <c r="Q2259" s="455"/>
    </row>
    <row r="2260" spans="17:17">
      <c r="Q2260" s="455"/>
    </row>
    <row r="2261" spans="17:17">
      <c r="Q2261" s="455"/>
    </row>
    <row r="2262" spans="17:17">
      <c r="Q2262" s="455"/>
    </row>
    <row r="2263" spans="17:17">
      <c r="Q2263" s="455"/>
    </row>
    <row r="2264" spans="17:17">
      <c r="Q2264" s="455"/>
    </row>
    <row r="2265" spans="17:17">
      <c r="Q2265" s="455"/>
    </row>
    <row r="2266" spans="17:17">
      <c r="Q2266" s="455"/>
    </row>
    <row r="2267" spans="17:17">
      <c r="Q2267" s="455"/>
    </row>
    <row r="2268" spans="17:17">
      <c r="Q2268" s="455"/>
    </row>
    <row r="2269" spans="17:17">
      <c r="Q2269" s="455"/>
    </row>
    <row r="2270" spans="17:17">
      <c r="Q2270" s="455"/>
    </row>
    <row r="2271" spans="17:17">
      <c r="Q2271" s="455"/>
    </row>
    <row r="2272" spans="17:17">
      <c r="Q2272" s="455"/>
    </row>
    <row r="2273" spans="17:17">
      <c r="Q2273" s="455"/>
    </row>
    <row r="2274" spans="17:17">
      <c r="Q2274" s="455"/>
    </row>
    <row r="2275" spans="17:17">
      <c r="Q2275" s="455"/>
    </row>
    <row r="2276" spans="17:17">
      <c r="Q2276" s="455"/>
    </row>
    <row r="2277" spans="17:17">
      <c r="Q2277" s="455"/>
    </row>
    <row r="2278" spans="17:17">
      <c r="Q2278" s="455"/>
    </row>
    <row r="2279" spans="17:17">
      <c r="Q2279" s="455"/>
    </row>
    <row r="2280" spans="17:17">
      <c r="Q2280" s="455"/>
    </row>
    <row r="2281" spans="17:17">
      <c r="Q2281" s="455"/>
    </row>
    <row r="2282" spans="17:17">
      <c r="Q2282" s="455"/>
    </row>
    <row r="2283" spans="17:17">
      <c r="Q2283" s="455"/>
    </row>
    <row r="2284" spans="17:17">
      <c r="Q2284" s="455"/>
    </row>
    <row r="2285" spans="17:17">
      <c r="Q2285" s="455"/>
    </row>
    <row r="2286" spans="17:17">
      <c r="Q2286" s="455"/>
    </row>
    <row r="2287" spans="17:17">
      <c r="Q2287" s="455"/>
    </row>
    <row r="2288" spans="17:17">
      <c r="Q2288" s="455"/>
    </row>
    <row r="2289" spans="17:17">
      <c r="Q2289" s="455"/>
    </row>
    <row r="2290" spans="17:17">
      <c r="Q2290" s="455"/>
    </row>
    <row r="2291" spans="17:17">
      <c r="Q2291" s="455"/>
    </row>
    <row r="2292" spans="17:17">
      <c r="Q2292" s="455"/>
    </row>
    <row r="2293" spans="17:17">
      <c r="Q2293" s="455"/>
    </row>
    <row r="2294" spans="17:17">
      <c r="Q2294" s="455"/>
    </row>
    <row r="2295" spans="17:17">
      <c r="Q2295" s="455"/>
    </row>
    <row r="2296" spans="17:17">
      <c r="Q2296" s="455"/>
    </row>
    <row r="2297" spans="17:17">
      <c r="Q2297" s="455"/>
    </row>
    <row r="2298" spans="17:17">
      <c r="Q2298" s="455"/>
    </row>
    <row r="2299" spans="17:17">
      <c r="Q2299" s="455"/>
    </row>
    <row r="2300" spans="17:17">
      <c r="Q2300" s="455"/>
    </row>
    <row r="2301" spans="17:17">
      <c r="Q2301" s="455"/>
    </row>
    <row r="2302" spans="17:17">
      <c r="Q2302" s="455"/>
    </row>
    <row r="2303" spans="17:17">
      <c r="Q2303" s="455"/>
    </row>
    <row r="2304" spans="17:17">
      <c r="Q2304" s="455"/>
    </row>
    <row r="2305" spans="17:17">
      <c r="Q2305" s="455"/>
    </row>
    <row r="2306" spans="17:17">
      <c r="Q2306" s="455"/>
    </row>
    <row r="2307" spans="17:17">
      <c r="Q2307" s="455"/>
    </row>
    <row r="2308" spans="17:17">
      <c r="Q2308" s="455"/>
    </row>
    <row r="2309" spans="17:17">
      <c r="Q2309" s="455"/>
    </row>
    <row r="2310" spans="17:17">
      <c r="Q2310" s="455"/>
    </row>
    <row r="2311" spans="17:17">
      <c r="Q2311" s="455"/>
    </row>
    <row r="2312" spans="17:17">
      <c r="Q2312" s="455"/>
    </row>
    <row r="2313" spans="17:17">
      <c r="Q2313" s="455"/>
    </row>
    <row r="2314" spans="17:17">
      <c r="Q2314" s="455"/>
    </row>
    <row r="2315" spans="17:17">
      <c r="Q2315" s="455"/>
    </row>
    <row r="2316" spans="17:17">
      <c r="Q2316" s="455"/>
    </row>
    <row r="2317" spans="17:17">
      <c r="Q2317" s="455"/>
    </row>
    <row r="2318" spans="17:17">
      <c r="Q2318" s="455"/>
    </row>
    <row r="2319" spans="17:17">
      <c r="Q2319" s="455"/>
    </row>
    <row r="2320" spans="17:17">
      <c r="Q2320" s="455"/>
    </row>
    <row r="2321" spans="17:17">
      <c r="Q2321" s="455"/>
    </row>
    <row r="2322" spans="17:17">
      <c r="Q2322" s="455"/>
    </row>
    <row r="2323" spans="17:17">
      <c r="Q2323" s="455"/>
    </row>
    <row r="2324" spans="17:17">
      <c r="Q2324" s="455"/>
    </row>
    <row r="2325" spans="17:17">
      <c r="Q2325" s="455"/>
    </row>
    <row r="2326" spans="17:17">
      <c r="Q2326" s="455"/>
    </row>
    <row r="2327" spans="17:17">
      <c r="Q2327" s="455"/>
    </row>
    <row r="2328" spans="17:17">
      <c r="Q2328" s="455"/>
    </row>
    <row r="2329" spans="17:17">
      <c r="Q2329" s="455"/>
    </row>
    <row r="2330" spans="17:17">
      <c r="Q2330" s="455"/>
    </row>
    <row r="2331" spans="17:17">
      <c r="Q2331" s="455"/>
    </row>
    <row r="2332" spans="17:17">
      <c r="Q2332" s="455"/>
    </row>
    <row r="2333" spans="17:17">
      <c r="Q2333" s="455"/>
    </row>
    <row r="2334" spans="17:17">
      <c r="Q2334" s="455"/>
    </row>
    <row r="2335" spans="17:17">
      <c r="Q2335" s="455"/>
    </row>
    <row r="2336" spans="17:17">
      <c r="Q2336" s="455"/>
    </row>
    <row r="2337" spans="17:17">
      <c r="Q2337" s="455"/>
    </row>
    <row r="2338" spans="17:17">
      <c r="Q2338" s="455"/>
    </row>
    <row r="2339" spans="17:17">
      <c r="Q2339" s="455"/>
    </row>
    <row r="2340" spans="17:17">
      <c r="Q2340" s="455"/>
    </row>
    <row r="2341" spans="17:17">
      <c r="Q2341" s="455"/>
    </row>
    <row r="2342" spans="17:17">
      <c r="Q2342" s="455"/>
    </row>
    <row r="2343" spans="17:17">
      <c r="Q2343" s="455"/>
    </row>
    <row r="2344" spans="17:17">
      <c r="Q2344" s="455"/>
    </row>
    <row r="2345" spans="17:17">
      <c r="Q2345" s="455"/>
    </row>
    <row r="2346" spans="17:17">
      <c r="Q2346" s="455"/>
    </row>
    <row r="2347" spans="17:17">
      <c r="Q2347" s="455"/>
    </row>
    <row r="2348" spans="17:17">
      <c r="Q2348" s="455"/>
    </row>
    <row r="2349" spans="17:17">
      <c r="Q2349" s="455"/>
    </row>
    <row r="2350" spans="17:17">
      <c r="Q2350" s="455"/>
    </row>
    <row r="2351" spans="17:17">
      <c r="Q2351" s="455"/>
    </row>
    <row r="2352" spans="17:17">
      <c r="Q2352" s="455"/>
    </row>
    <row r="2353" spans="17:17">
      <c r="Q2353" s="455"/>
    </row>
    <row r="2354" spans="17:17">
      <c r="Q2354" s="455"/>
    </row>
    <row r="2355" spans="17:17">
      <c r="Q2355" s="455"/>
    </row>
    <row r="2356" spans="17:17">
      <c r="Q2356" s="455"/>
    </row>
    <row r="2357" spans="17:17">
      <c r="Q2357" s="455"/>
    </row>
    <row r="2358" spans="17:17">
      <c r="Q2358" s="455"/>
    </row>
    <row r="2359" spans="17:17">
      <c r="Q2359" s="455"/>
    </row>
    <row r="2360" spans="17:17">
      <c r="Q2360" s="455"/>
    </row>
    <row r="2361" spans="17:17">
      <c r="Q2361" s="455"/>
    </row>
    <row r="2362" spans="17:17">
      <c r="Q2362" s="455"/>
    </row>
    <row r="2363" spans="17:17">
      <c r="Q2363" s="455"/>
    </row>
    <row r="2364" spans="17:17">
      <c r="Q2364" s="455"/>
    </row>
    <row r="2365" spans="17:17">
      <c r="Q2365" s="455"/>
    </row>
    <row r="2366" spans="17:17">
      <c r="Q2366" s="455"/>
    </row>
    <row r="2367" spans="17:17">
      <c r="Q2367" s="455"/>
    </row>
    <row r="2368" spans="17:17">
      <c r="Q2368" s="455"/>
    </row>
    <row r="2369" spans="17:17">
      <c r="Q2369" s="455"/>
    </row>
    <row r="2370" spans="17:17">
      <c r="Q2370" s="455"/>
    </row>
    <row r="2371" spans="17:17">
      <c r="Q2371" s="455"/>
    </row>
    <row r="2372" spans="17:17">
      <c r="Q2372" s="455"/>
    </row>
    <row r="2373" spans="17:17">
      <c r="Q2373" s="455"/>
    </row>
    <row r="2374" spans="17:17">
      <c r="Q2374" s="455"/>
    </row>
    <row r="2375" spans="17:17">
      <c r="Q2375" s="455"/>
    </row>
    <row r="2376" spans="17:17">
      <c r="Q2376" s="455"/>
    </row>
    <row r="2377" spans="17:17">
      <c r="Q2377" s="455"/>
    </row>
    <row r="2378" spans="17:17">
      <c r="Q2378" s="455"/>
    </row>
    <row r="2379" spans="17:17">
      <c r="Q2379" s="455"/>
    </row>
    <row r="2380" spans="17:17">
      <c r="Q2380" s="455"/>
    </row>
    <row r="2381" spans="17:17">
      <c r="Q2381" s="455"/>
    </row>
    <row r="2382" spans="17:17">
      <c r="Q2382" s="455"/>
    </row>
    <row r="2383" spans="17:17">
      <c r="Q2383" s="455"/>
    </row>
    <row r="2384" spans="17:17">
      <c r="Q2384" s="455"/>
    </row>
    <row r="2385" spans="17:17">
      <c r="Q2385" s="455"/>
    </row>
    <row r="2386" spans="17:17">
      <c r="Q2386" s="455"/>
    </row>
    <row r="2387" spans="17:17">
      <c r="Q2387" s="455"/>
    </row>
    <row r="2388" spans="17:17">
      <c r="Q2388" s="455"/>
    </row>
    <row r="2389" spans="17:17">
      <c r="Q2389" s="455"/>
    </row>
    <row r="2390" spans="17:17">
      <c r="Q2390" s="455"/>
    </row>
    <row r="2391" spans="17:17">
      <c r="Q2391" s="455"/>
    </row>
    <row r="2392" spans="17:17">
      <c r="Q2392" s="455"/>
    </row>
    <row r="2393" spans="17:17">
      <c r="Q2393" s="455"/>
    </row>
    <row r="2394" spans="17:17">
      <c r="Q2394" s="455"/>
    </row>
    <row r="2395" spans="17:17">
      <c r="Q2395" s="455"/>
    </row>
    <row r="2396" spans="17:17">
      <c r="Q2396" s="455"/>
    </row>
    <row r="2397" spans="17:17">
      <c r="Q2397" s="455"/>
    </row>
    <row r="2398" spans="17:17">
      <c r="Q2398" s="455"/>
    </row>
    <row r="2399" spans="17:17">
      <c r="Q2399" s="455"/>
    </row>
    <row r="2400" spans="17:17">
      <c r="Q2400" s="455"/>
    </row>
    <row r="2401" spans="17:17">
      <c r="Q2401" s="455"/>
    </row>
    <row r="2402" spans="17:17">
      <c r="Q2402" s="455"/>
    </row>
    <row r="2403" spans="17:17">
      <c r="Q2403" s="455"/>
    </row>
    <row r="2404" spans="17:17">
      <c r="Q2404" s="455"/>
    </row>
    <row r="2405" spans="17:17">
      <c r="Q2405" s="455"/>
    </row>
    <row r="2406" spans="17:17">
      <c r="Q2406" s="455"/>
    </row>
    <row r="2407" spans="17:17">
      <c r="Q2407" s="455"/>
    </row>
    <row r="2408" spans="17:17">
      <c r="Q2408" s="455"/>
    </row>
    <row r="2409" spans="17:17">
      <c r="Q2409" s="455"/>
    </row>
    <row r="2410" spans="17:17">
      <c r="Q2410" s="455"/>
    </row>
    <row r="2411" spans="17:17">
      <c r="Q2411" s="455"/>
    </row>
    <row r="2412" spans="17:17">
      <c r="Q2412" s="455"/>
    </row>
    <row r="2413" spans="17:17">
      <c r="Q2413" s="455"/>
    </row>
    <row r="2414" spans="17:17">
      <c r="Q2414" s="455"/>
    </row>
    <row r="2415" spans="17:17">
      <c r="Q2415" s="455"/>
    </row>
    <row r="2416" spans="17:17">
      <c r="Q2416" s="455"/>
    </row>
    <row r="2417" spans="17:17">
      <c r="Q2417" s="455"/>
    </row>
    <row r="2418" spans="17:17">
      <c r="Q2418" s="455"/>
    </row>
    <row r="2419" spans="17:17">
      <c r="Q2419" s="455"/>
    </row>
    <row r="2420" spans="17:17">
      <c r="Q2420" s="455"/>
    </row>
    <row r="2421" spans="17:17">
      <c r="Q2421" s="455"/>
    </row>
    <row r="2422" spans="17:17">
      <c r="Q2422" s="455"/>
    </row>
    <row r="2423" spans="17:17">
      <c r="Q2423" s="455"/>
    </row>
    <row r="2424" spans="17:17">
      <c r="Q2424" s="455"/>
    </row>
    <row r="2425" spans="17:17">
      <c r="Q2425" s="455"/>
    </row>
    <row r="2426" spans="17:17">
      <c r="Q2426" s="455"/>
    </row>
    <row r="2427" spans="17:17">
      <c r="Q2427" s="455"/>
    </row>
    <row r="2428" spans="17:17">
      <c r="Q2428" s="455"/>
    </row>
    <row r="2429" spans="17:17">
      <c r="Q2429" s="455"/>
    </row>
    <row r="2430" spans="17:17">
      <c r="Q2430" s="455"/>
    </row>
    <row r="2431" spans="17:17">
      <c r="Q2431" s="455"/>
    </row>
    <row r="2432" spans="17:17">
      <c r="Q2432" s="455"/>
    </row>
    <row r="2433" spans="17:17">
      <c r="Q2433" s="455"/>
    </row>
    <row r="2434" spans="17:17">
      <c r="Q2434" s="455"/>
    </row>
    <row r="2435" spans="17:17">
      <c r="Q2435" s="455"/>
    </row>
    <row r="2436" spans="17:17">
      <c r="Q2436" s="455"/>
    </row>
    <row r="2437" spans="17:17">
      <c r="Q2437" s="455"/>
    </row>
    <row r="2438" spans="17:17">
      <c r="Q2438" s="455"/>
    </row>
    <row r="2439" spans="17:17">
      <c r="Q2439" s="455"/>
    </row>
    <row r="2440" spans="17:17">
      <c r="Q2440" s="455"/>
    </row>
    <row r="2441" spans="17:17">
      <c r="Q2441" s="455"/>
    </row>
    <row r="2442" spans="17:17">
      <c r="Q2442" s="455"/>
    </row>
    <row r="2443" spans="17:17">
      <c r="Q2443" s="455"/>
    </row>
    <row r="2444" spans="17:17">
      <c r="Q2444" s="455"/>
    </row>
    <row r="2445" spans="17:17">
      <c r="Q2445" s="455"/>
    </row>
    <row r="2446" spans="17:17">
      <c r="Q2446" s="455"/>
    </row>
    <row r="2447" spans="17:17">
      <c r="Q2447" s="455"/>
    </row>
    <row r="2448" spans="17:17">
      <c r="Q2448" s="455"/>
    </row>
    <row r="2449" spans="17:17">
      <c r="Q2449" s="455"/>
    </row>
    <row r="2450" spans="17:17">
      <c r="Q2450" s="455"/>
    </row>
    <row r="2451" spans="17:17">
      <c r="Q2451" s="455"/>
    </row>
    <row r="2452" spans="17:17">
      <c r="Q2452" s="455"/>
    </row>
    <row r="2453" spans="17:17">
      <c r="Q2453" s="455"/>
    </row>
    <row r="2454" spans="17:17">
      <c r="Q2454" s="455"/>
    </row>
    <row r="2455" spans="17:17">
      <c r="Q2455" s="455"/>
    </row>
    <row r="2456" spans="17:17">
      <c r="Q2456" s="455"/>
    </row>
    <row r="2457" spans="17:17">
      <c r="Q2457" s="455"/>
    </row>
    <row r="2458" spans="17:17">
      <c r="Q2458" s="455"/>
    </row>
    <row r="2459" spans="17:17">
      <c r="Q2459" s="455"/>
    </row>
    <row r="2460" spans="17:17">
      <c r="Q2460" s="455"/>
    </row>
    <row r="2461" spans="17:17">
      <c r="Q2461" s="455"/>
    </row>
    <row r="2462" spans="17:17">
      <c r="Q2462" s="455"/>
    </row>
    <row r="2463" spans="17:17">
      <c r="Q2463" s="455"/>
    </row>
    <row r="2464" spans="17:17">
      <c r="Q2464" s="455"/>
    </row>
    <row r="2465" spans="17:17">
      <c r="Q2465" s="455"/>
    </row>
    <row r="2466" spans="17:17">
      <c r="Q2466" s="455"/>
    </row>
    <row r="2467" spans="17:17">
      <c r="Q2467" s="455"/>
    </row>
    <row r="2468" spans="17:17">
      <c r="Q2468" s="455"/>
    </row>
    <row r="2469" spans="17:17">
      <c r="Q2469" s="455"/>
    </row>
    <row r="2470" spans="17:17">
      <c r="Q2470" s="455"/>
    </row>
    <row r="2471" spans="17:17">
      <c r="Q2471" s="455"/>
    </row>
    <row r="2472" spans="17:17">
      <c r="Q2472" s="455"/>
    </row>
    <row r="2473" spans="17:17">
      <c r="Q2473" s="455"/>
    </row>
    <row r="2474" spans="17:17">
      <c r="Q2474" s="455"/>
    </row>
    <row r="2475" spans="17:17">
      <c r="Q2475" s="455"/>
    </row>
    <row r="2476" spans="17:17">
      <c r="Q2476" s="455"/>
    </row>
    <row r="2477" spans="17:17">
      <c r="Q2477" s="455"/>
    </row>
    <row r="2478" spans="17:17">
      <c r="Q2478" s="455"/>
    </row>
    <row r="2479" spans="17:17">
      <c r="Q2479" s="455"/>
    </row>
    <row r="2480" spans="17:17">
      <c r="Q2480" s="455"/>
    </row>
    <row r="2481" spans="17:17">
      <c r="Q2481" s="455"/>
    </row>
    <row r="2482" spans="17:17">
      <c r="Q2482" s="455"/>
    </row>
    <row r="2483" spans="17:17">
      <c r="Q2483" s="455"/>
    </row>
    <row r="2484" spans="17:17">
      <c r="Q2484" s="455"/>
    </row>
    <row r="2485" spans="17:17">
      <c r="Q2485" s="455"/>
    </row>
    <row r="2486" spans="17:17">
      <c r="Q2486" s="455"/>
    </row>
    <row r="2487" spans="17:17">
      <c r="Q2487" s="455"/>
    </row>
    <row r="2488" spans="17:17">
      <c r="Q2488" s="455"/>
    </row>
    <row r="2489" spans="17:17">
      <c r="Q2489" s="455"/>
    </row>
    <row r="2490" spans="17:17">
      <c r="Q2490" s="455"/>
    </row>
    <row r="2491" spans="17:17">
      <c r="Q2491" s="455"/>
    </row>
    <row r="2492" spans="17:17">
      <c r="Q2492" s="455"/>
    </row>
    <row r="2493" spans="17:17">
      <c r="Q2493" s="455"/>
    </row>
    <row r="2494" spans="17:17">
      <c r="Q2494" s="455"/>
    </row>
    <row r="2495" spans="17:17">
      <c r="Q2495" s="455"/>
    </row>
    <row r="2496" spans="17:17">
      <c r="Q2496" s="455"/>
    </row>
    <row r="2497" spans="17:17">
      <c r="Q2497" s="455"/>
    </row>
    <row r="2498" spans="17:17">
      <c r="Q2498" s="455"/>
    </row>
    <row r="2499" spans="17:17">
      <c r="Q2499" s="455"/>
    </row>
    <row r="2500" spans="17:17">
      <c r="Q2500" s="455"/>
    </row>
    <row r="2501" spans="17:17">
      <c r="Q2501" s="455"/>
    </row>
    <row r="2502" spans="17:17">
      <c r="Q2502" s="455"/>
    </row>
    <row r="2503" spans="17:17">
      <c r="Q2503" s="455"/>
    </row>
    <row r="2504" spans="17:17">
      <c r="Q2504" s="455"/>
    </row>
    <row r="2505" spans="17:17">
      <c r="Q2505" s="455"/>
    </row>
    <row r="2506" spans="17:17">
      <c r="Q2506" s="455"/>
    </row>
    <row r="2507" spans="17:17">
      <c r="Q2507" s="455"/>
    </row>
    <row r="2508" spans="17:17">
      <c r="Q2508" s="455"/>
    </row>
    <row r="2509" spans="17:17">
      <c r="Q2509" s="455"/>
    </row>
    <row r="2510" spans="17:17">
      <c r="Q2510" s="455"/>
    </row>
    <row r="2511" spans="17:17">
      <c r="Q2511" s="455"/>
    </row>
    <row r="2512" spans="17:17">
      <c r="Q2512" s="455"/>
    </row>
    <row r="2513" spans="17:17">
      <c r="Q2513" s="455"/>
    </row>
    <row r="2514" spans="17:17">
      <c r="Q2514" s="455"/>
    </row>
    <row r="2515" spans="17:17">
      <c r="Q2515" s="455"/>
    </row>
    <row r="2516" spans="17:17">
      <c r="Q2516" s="455"/>
    </row>
    <row r="2517" spans="17:17">
      <c r="Q2517" s="455"/>
    </row>
    <row r="2518" spans="17:17">
      <c r="Q2518" s="455"/>
    </row>
    <row r="2519" spans="17:17">
      <c r="Q2519" s="455"/>
    </row>
    <row r="2520" spans="17:17">
      <c r="Q2520" s="455"/>
    </row>
    <row r="2521" spans="17:17">
      <c r="Q2521" s="455"/>
    </row>
    <row r="2522" spans="17:17">
      <c r="Q2522" s="455"/>
    </row>
    <row r="2523" spans="17:17">
      <c r="Q2523" s="455"/>
    </row>
    <row r="2524" spans="17:17">
      <c r="Q2524" s="455"/>
    </row>
    <row r="2525" spans="17:17">
      <c r="Q2525" s="455"/>
    </row>
    <row r="2526" spans="17:17">
      <c r="Q2526" s="455"/>
    </row>
    <row r="2527" spans="17:17">
      <c r="Q2527" s="455"/>
    </row>
    <row r="2528" spans="17:17">
      <c r="Q2528" s="455"/>
    </row>
    <row r="2529" spans="17:17">
      <c r="Q2529" s="455"/>
    </row>
    <row r="2530" spans="17:17">
      <c r="Q2530" s="455"/>
    </row>
    <row r="2531" spans="17:17">
      <c r="Q2531" s="455"/>
    </row>
    <row r="2532" spans="17:17">
      <c r="Q2532" s="455"/>
    </row>
    <row r="2533" spans="17:17">
      <c r="Q2533" s="455"/>
    </row>
    <row r="2534" spans="17:17">
      <c r="Q2534" s="455"/>
    </row>
    <row r="2535" spans="17:17">
      <c r="Q2535" s="455"/>
    </row>
    <row r="2536" spans="17:17">
      <c r="Q2536" s="455"/>
    </row>
    <row r="2537" spans="17:17">
      <c r="Q2537" s="455"/>
    </row>
    <row r="2538" spans="17:17">
      <c r="Q2538" s="455"/>
    </row>
    <row r="2539" spans="17:17">
      <c r="Q2539" s="455"/>
    </row>
    <row r="2540" spans="17:17">
      <c r="Q2540" s="455"/>
    </row>
    <row r="2541" spans="17:17">
      <c r="Q2541" s="455"/>
    </row>
    <row r="2542" spans="17:17">
      <c r="Q2542" s="455"/>
    </row>
    <row r="2543" spans="17:17">
      <c r="Q2543" s="455"/>
    </row>
    <row r="2544" spans="17:17">
      <c r="Q2544" s="455"/>
    </row>
    <row r="2545" spans="17:17">
      <c r="Q2545" s="455"/>
    </row>
    <row r="2546" spans="17:17">
      <c r="Q2546" s="455"/>
    </row>
    <row r="2547" spans="17:17">
      <c r="Q2547" s="455"/>
    </row>
    <row r="2548" spans="17:17">
      <c r="Q2548" s="455"/>
    </row>
    <row r="2549" spans="17:17">
      <c r="Q2549" s="455"/>
    </row>
    <row r="2550" spans="17:17">
      <c r="Q2550" s="455"/>
    </row>
    <row r="2551" spans="17:17">
      <c r="Q2551" s="455"/>
    </row>
    <row r="2552" spans="17:17">
      <c r="Q2552" s="455"/>
    </row>
    <row r="2553" spans="17:17">
      <c r="Q2553" s="455"/>
    </row>
    <row r="2554" spans="17:17">
      <c r="Q2554" s="455"/>
    </row>
    <row r="2555" spans="17:17">
      <c r="Q2555" s="455"/>
    </row>
    <row r="2556" spans="17:17">
      <c r="Q2556" s="455"/>
    </row>
    <row r="2557" spans="17:17">
      <c r="Q2557" s="455"/>
    </row>
    <row r="2558" spans="17:17">
      <c r="Q2558" s="455"/>
    </row>
    <row r="2559" spans="17:17">
      <c r="Q2559" s="455"/>
    </row>
    <row r="2560" spans="17:17">
      <c r="Q2560" s="455"/>
    </row>
    <row r="2561" spans="17:17">
      <c r="Q2561" s="455"/>
    </row>
    <row r="2562" spans="17:17">
      <c r="Q2562" s="455"/>
    </row>
    <row r="2563" spans="17:17">
      <c r="Q2563" s="455"/>
    </row>
    <row r="2564" spans="17:17">
      <c r="Q2564" s="455"/>
    </row>
    <row r="2565" spans="17:17">
      <c r="Q2565" s="455"/>
    </row>
    <row r="2566" spans="17:17">
      <c r="Q2566" s="455"/>
    </row>
    <row r="2567" spans="17:17">
      <c r="Q2567" s="455"/>
    </row>
    <row r="2568" spans="17:17">
      <c r="Q2568" s="455"/>
    </row>
    <row r="2569" spans="17:17">
      <c r="Q2569" s="455"/>
    </row>
    <row r="2570" spans="17:17">
      <c r="Q2570" s="455"/>
    </row>
    <row r="2571" spans="17:17">
      <c r="Q2571" s="455"/>
    </row>
    <row r="2572" spans="17:17">
      <c r="Q2572" s="455"/>
    </row>
    <row r="2573" spans="17:17">
      <c r="Q2573" s="455"/>
    </row>
    <row r="2574" spans="17:17">
      <c r="Q2574" s="455"/>
    </row>
    <row r="2575" spans="17:17">
      <c r="Q2575" s="455"/>
    </row>
    <row r="2576" spans="17:17">
      <c r="Q2576" s="455"/>
    </row>
    <row r="2577" spans="17:17">
      <c r="Q2577" s="455"/>
    </row>
    <row r="2578" spans="17:17">
      <c r="Q2578" s="455"/>
    </row>
    <row r="2579" spans="17:17">
      <c r="Q2579" s="455"/>
    </row>
    <row r="2580" spans="17:17">
      <c r="Q2580" s="455"/>
    </row>
    <row r="2581" spans="17:17">
      <c r="Q2581" s="455"/>
    </row>
    <row r="2582" spans="17:17">
      <c r="Q2582" s="455"/>
    </row>
    <row r="2583" spans="17:17">
      <c r="Q2583" s="455"/>
    </row>
    <row r="2584" spans="17:17">
      <c r="Q2584" s="455"/>
    </row>
    <row r="2585" spans="17:17">
      <c r="Q2585" s="455"/>
    </row>
    <row r="2586" spans="17:17">
      <c r="Q2586" s="455"/>
    </row>
    <row r="2587" spans="17:17">
      <c r="Q2587" s="455"/>
    </row>
    <row r="2588" spans="17:17">
      <c r="Q2588" s="455"/>
    </row>
    <row r="2589" spans="17:17">
      <c r="Q2589" s="455"/>
    </row>
    <row r="2590" spans="17:17">
      <c r="Q2590" s="455"/>
    </row>
    <row r="2591" spans="17:17">
      <c r="Q2591" s="455"/>
    </row>
    <row r="2592" spans="17:17">
      <c r="Q2592" s="455"/>
    </row>
    <row r="2593" spans="17:17">
      <c r="Q2593" s="455"/>
    </row>
    <row r="2594" spans="17:17">
      <c r="Q2594" s="455"/>
    </row>
    <row r="2595" spans="17:17">
      <c r="Q2595" s="455"/>
    </row>
    <row r="2596" spans="17:17">
      <c r="Q2596" s="455"/>
    </row>
    <row r="2597" spans="17:17">
      <c r="Q2597" s="455"/>
    </row>
    <row r="2598" spans="17:17">
      <c r="Q2598" s="455"/>
    </row>
    <row r="2599" spans="17:17">
      <c r="Q2599" s="455"/>
    </row>
    <row r="2600" spans="17:17">
      <c r="Q2600" s="455"/>
    </row>
    <row r="2601" spans="17:17">
      <c r="Q2601" s="455"/>
    </row>
    <row r="2602" spans="17:17">
      <c r="Q2602" s="455"/>
    </row>
    <row r="2603" spans="17:17">
      <c r="Q2603" s="455"/>
    </row>
    <row r="2604" spans="17:17">
      <c r="Q2604" s="455"/>
    </row>
    <row r="2605" spans="17:17">
      <c r="Q2605" s="455"/>
    </row>
    <row r="2606" spans="17:17">
      <c r="Q2606" s="455"/>
    </row>
    <row r="2607" spans="17:17">
      <c r="Q2607" s="455"/>
    </row>
    <row r="2608" spans="17:17">
      <c r="Q2608" s="455"/>
    </row>
    <row r="2609" spans="17:17">
      <c r="Q2609" s="455"/>
    </row>
    <row r="2610" spans="17:17">
      <c r="Q2610" s="455"/>
    </row>
    <row r="2611" spans="17:17">
      <c r="Q2611" s="455"/>
    </row>
    <row r="2612" spans="17:17">
      <c r="Q2612" s="455"/>
    </row>
    <row r="2613" spans="17:17">
      <c r="Q2613" s="455"/>
    </row>
    <row r="2614" spans="17:17">
      <c r="Q2614" s="455"/>
    </row>
    <row r="2615" spans="17:17">
      <c r="Q2615" s="455"/>
    </row>
    <row r="2616" spans="17:17">
      <c r="Q2616" s="455"/>
    </row>
    <row r="2617" spans="17:17">
      <c r="Q2617" s="455"/>
    </row>
    <row r="2618" spans="17:17">
      <c r="Q2618" s="455"/>
    </row>
    <row r="2619" spans="17:17">
      <c r="Q2619" s="455"/>
    </row>
    <row r="2620" spans="17:17">
      <c r="Q2620" s="455"/>
    </row>
    <row r="2621" spans="17:17">
      <c r="Q2621" s="455"/>
    </row>
    <row r="2622" spans="17:17">
      <c r="Q2622" s="455"/>
    </row>
    <row r="2623" spans="17:17">
      <c r="Q2623" s="455"/>
    </row>
    <row r="2624" spans="17:17">
      <c r="Q2624" s="455"/>
    </row>
    <row r="2625" spans="17:17">
      <c r="Q2625" s="455"/>
    </row>
    <row r="2626" spans="17:17">
      <c r="Q2626" s="455"/>
    </row>
    <row r="2627" spans="17:17">
      <c r="Q2627" s="455"/>
    </row>
    <row r="2628" spans="17:17">
      <c r="Q2628" s="455"/>
    </row>
    <row r="2629" spans="17:17">
      <c r="Q2629" s="455"/>
    </row>
    <row r="2630" spans="17:17">
      <c r="Q2630" s="455"/>
    </row>
    <row r="2631" spans="17:17">
      <c r="Q2631" s="455"/>
    </row>
    <row r="2632" spans="17:17">
      <c r="Q2632" s="455"/>
    </row>
    <row r="2633" spans="17:17">
      <c r="Q2633" s="455"/>
    </row>
    <row r="2634" spans="17:17">
      <c r="Q2634" s="455"/>
    </row>
    <row r="2635" spans="17:17">
      <c r="Q2635" s="455"/>
    </row>
    <row r="2636" spans="17:17">
      <c r="Q2636" s="455"/>
    </row>
    <row r="2637" spans="17:17">
      <c r="Q2637" s="455"/>
    </row>
    <row r="2638" spans="17:17">
      <c r="Q2638" s="455"/>
    </row>
    <row r="2639" spans="17:17">
      <c r="Q2639" s="455"/>
    </row>
    <row r="2640" spans="17:17">
      <c r="Q2640" s="455"/>
    </row>
    <row r="2641" spans="17:17">
      <c r="Q2641" s="455"/>
    </row>
    <row r="2642" spans="17:17">
      <c r="Q2642" s="455"/>
    </row>
    <row r="2643" spans="17:17">
      <c r="Q2643" s="455"/>
    </row>
    <row r="2644" spans="17:17">
      <c r="Q2644" s="455"/>
    </row>
    <row r="2645" spans="17:17">
      <c r="Q2645" s="455"/>
    </row>
    <row r="2646" spans="17:17">
      <c r="Q2646" s="455"/>
    </row>
    <row r="2647" spans="17:17">
      <c r="Q2647" s="455"/>
    </row>
    <row r="2648" spans="17:17">
      <c r="Q2648" s="455"/>
    </row>
    <row r="2649" spans="17:17">
      <c r="Q2649" s="455"/>
    </row>
    <row r="2650" spans="17:17">
      <c r="Q2650" s="455"/>
    </row>
    <row r="2651" spans="17:17">
      <c r="Q2651" s="455"/>
    </row>
    <row r="2652" spans="17:17">
      <c r="Q2652" s="455"/>
    </row>
    <row r="2653" spans="17:17">
      <c r="Q2653" s="455"/>
    </row>
    <row r="2654" spans="17:17">
      <c r="Q2654" s="455"/>
    </row>
    <row r="2655" spans="17:17">
      <c r="Q2655" s="455"/>
    </row>
    <row r="2656" spans="17:17">
      <c r="Q2656" s="455"/>
    </row>
    <row r="2657" spans="17:17">
      <c r="Q2657" s="455"/>
    </row>
    <row r="2658" spans="17:17">
      <c r="Q2658" s="455"/>
    </row>
    <row r="2659" spans="17:17">
      <c r="Q2659" s="455"/>
    </row>
    <row r="2660" spans="17:17">
      <c r="Q2660" s="455"/>
    </row>
    <row r="2661" spans="17:17">
      <c r="Q2661" s="455"/>
    </row>
    <row r="2662" spans="17:17">
      <c r="Q2662" s="455"/>
    </row>
    <row r="2663" spans="17:17">
      <c r="Q2663" s="455"/>
    </row>
    <row r="2664" spans="17:17">
      <c r="Q2664" s="455"/>
    </row>
    <row r="2665" spans="17:17">
      <c r="Q2665" s="455"/>
    </row>
    <row r="2666" spans="17:17">
      <c r="Q2666" s="455"/>
    </row>
    <row r="2667" spans="17:17">
      <c r="Q2667" s="455"/>
    </row>
    <row r="2668" spans="17:17">
      <c r="Q2668" s="455"/>
    </row>
    <row r="2669" spans="17:17">
      <c r="Q2669" s="455"/>
    </row>
    <row r="2670" spans="17:17">
      <c r="Q2670" s="455"/>
    </row>
    <row r="2671" spans="17:17">
      <c r="Q2671" s="455"/>
    </row>
    <row r="2672" spans="17:17">
      <c r="Q2672" s="455"/>
    </row>
    <row r="2673" spans="17:17">
      <c r="Q2673" s="455"/>
    </row>
    <row r="2674" spans="17:17">
      <c r="Q2674" s="455"/>
    </row>
    <row r="2675" spans="17:17">
      <c r="Q2675" s="455"/>
    </row>
    <row r="2676" spans="17:17">
      <c r="Q2676" s="455"/>
    </row>
    <row r="2677" spans="17:17">
      <c r="Q2677" s="455"/>
    </row>
    <row r="2678" spans="17:17">
      <c r="Q2678" s="455"/>
    </row>
    <row r="2679" spans="17:17">
      <c r="Q2679" s="455"/>
    </row>
    <row r="2680" spans="17:17">
      <c r="Q2680" s="455"/>
    </row>
    <row r="2681" spans="17:17">
      <c r="Q2681" s="455"/>
    </row>
    <row r="2682" spans="17:17">
      <c r="Q2682" s="455"/>
    </row>
    <row r="2683" spans="17:17">
      <c r="Q2683" s="455"/>
    </row>
    <row r="2684" spans="17:17">
      <c r="Q2684" s="455"/>
    </row>
    <row r="2685" spans="17:17">
      <c r="Q2685" s="455"/>
    </row>
    <row r="2686" spans="17:17">
      <c r="Q2686" s="455"/>
    </row>
    <row r="2687" spans="17:17">
      <c r="Q2687" s="455"/>
    </row>
    <row r="2688" spans="17:17">
      <c r="Q2688" s="455"/>
    </row>
    <row r="2689" spans="17:17">
      <c r="Q2689" s="455"/>
    </row>
    <row r="2690" spans="17:17">
      <c r="Q2690" s="455"/>
    </row>
    <row r="2691" spans="17:17">
      <c r="Q2691" s="455"/>
    </row>
    <row r="2692" spans="17:17">
      <c r="Q2692" s="455"/>
    </row>
    <row r="2693" spans="17:17">
      <c r="Q2693" s="455"/>
    </row>
    <row r="2694" spans="17:17">
      <c r="Q2694" s="455"/>
    </row>
    <row r="2695" spans="17:17">
      <c r="Q2695" s="455"/>
    </row>
    <row r="2696" spans="17:17">
      <c r="Q2696" s="455"/>
    </row>
    <row r="2697" spans="17:17">
      <c r="Q2697" s="455"/>
    </row>
    <row r="2698" spans="17:17">
      <c r="Q2698" s="455"/>
    </row>
    <row r="2699" spans="17:17">
      <c r="Q2699" s="455"/>
    </row>
    <row r="2700" spans="17:17">
      <c r="Q2700" s="455"/>
    </row>
    <row r="2701" spans="17:17">
      <c r="Q2701" s="455"/>
    </row>
    <row r="2702" spans="17:17">
      <c r="Q2702" s="455"/>
    </row>
    <row r="2703" spans="17:17">
      <c r="Q2703" s="455"/>
    </row>
    <row r="2704" spans="17:17">
      <c r="Q2704" s="455"/>
    </row>
    <row r="2705" spans="17:17">
      <c r="Q2705" s="455"/>
    </row>
    <row r="2706" spans="17:17">
      <c r="Q2706" s="455"/>
    </row>
    <row r="2707" spans="17:17">
      <c r="Q2707" s="455"/>
    </row>
    <row r="2708" spans="17:17">
      <c r="Q2708" s="455"/>
    </row>
    <row r="2709" spans="17:17">
      <c r="Q2709" s="455"/>
    </row>
    <row r="2710" spans="17:17">
      <c r="Q2710" s="455"/>
    </row>
    <row r="2711" spans="17:17">
      <c r="Q2711" s="455"/>
    </row>
    <row r="2712" spans="17:17">
      <c r="Q2712" s="455"/>
    </row>
    <row r="2713" spans="17:17">
      <c r="Q2713" s="455"/>
    </row>
    <row r="2714" spans="17:17">
      <c r="Q2714" s="455"/>
    </row>
    <row r="2715" spans="17:17">
      <c r="Q2715" s="455"/>
    </row>
    <row r="2716" spans="17:17">
      <c r="Q2716" s="455"/>
    </row>
    <row r="2717" spans="17:17">
      <c r="Q2717" s="455"/>
    </row>
    <row r="2718" spans="17:17">
      <c r="Q2718" s="455"/>
    </row>
    <row r="2719" spans="17:17">
      <c r="Q2719" s="455"/>
    </row>
    <row r="2720" spans="17:17">
      <c r="Q2720" s="455"/>
    </row>
    <row r="2721" spans="17:17">
      <c r="Q2721" s="455"/>
    </row>
    <row r="2722" spans="17:17">
      <c r="Q2722" s="455"/>
    </row>
    <row r="2723" spans="17:17">
      <c r="Q2723" s="455"/>
    </row>
    <row r="2724" spans="17:17">
      <c r="Q2724" s="455"/>
    </row>
    <row r="2725" spans="17:17">
      <c r="Q2725" s="455"/>
    </row>
    <row r="2726" spans="17:17">
      <c r="Q2726" s="455"/>
    </row>
    <row r="2727" spans="17:17">
      <c r="Q2727" s="455"/>
    </row>
    <row r="2728" spans="17:17">
      <c r="Q2728" s="455"/>
    </row>
    <row r="2729" spans="17:17">
      <c r="Q2729" s="455"/>
    </row>
    <row r="2730" spans="17:17">
      <c r="Q2730" s="455"/>
    </row>
    <row r="2731" spans="17:17">
      <c r="Q2731" s="455"/>
    </row>
    <row r="2732" spans="17:17">
      <c r="Q2732" s="455"/>
    </row>
    <row r="2733" spans="17:17">
      <c r="Q2733" s="455"/>
    </row>
    <row r="2734" spans="17:17">
      <c r="Q2734" s="455"/>
    </row>
    <row r="2735" spans="17:17">
      <c r="Q2735" s="455"/>
    </row>
    <row r="2736" spans="17:17">
      <c r="Q2736" s="455"/>
    </row>
    <row r="2737" spans="17:17">
      <c r="Q2737" s="455"/>
    </row>
    <row r="2738" spans="17:17">
      <c r="Q2738" s="455"/>
    </row>
    <row r="2739" spans="17:17">
      <c r="Q2739" s="455"/>
    </row>
    <row r="2740" spans="17:17">
      <c r="Q2740" s="455"/>
    </row>
    <row r="2741" spans="17:17">
      <c r="Q2741" s="455"/>
    </row>
    <row r="2742" spans="17:17">
      <c r="Q2742" s="455"/>
    </row>
    <row r="2743" spans="17:17">
      <c r="Q2743" s="455"/>
    </row>
    <row r="2744" spans="17:17">
      <c r="Q2744" s="455"/>
    </row>
    <row r="2745" spans="17:17">
      <c r="Q2745" s="455"/>
    </row>
    <row r="2746" spans="17:17">
      <c r="Q2746" s="455"/>
    </row>
    <row r="2747" spans="17:17">
      <c r="Q2747" s="455"/>
    </row>
    <row r="2748" spans="17:17">
      <c r="Q2748" s="455"/>
    </row>
    <row r="2749" spans="17:17">
      <c r="Q2749" s="455"/>
    </row>
    <row r="2750" spans="17:17">
      <c r="Q2750" s="455"/>
    </row>
    <row r="2751" spans="17:17">
      <c r="Q2751" s="455"/>
    </row>
    <row r="2752" spans="17:17">
      <c r="Q2752" s="455"/>
    </row>
    <row r="2753" spans="17:17">
      <c r="Q2753" s="455"/>
    </row>
    <row r="2754" spans="17:17">
      <c r="Q2754" s="455"/>
    </row>
    <row r="2755" spans="17:17">
      <c r="Q2755" s="455"/>
    </row>
    <row r="2756" spans="17:17">
      <c r="Q2756" s="455"/>
    </row>
    <row r="2757" spans="17:17">
      <c r="Q2757" s="455"/>
    </row>
    <row r="2758" spans="17:17">
      <c r="Q2758" s="455"/>
    </row>
    <row r="2759" spans="17:17">
      <c r="Q2759" s="455"/>
    </row>
    <row r="2760" spans="17:17">
      <c r="Q2760" s="455"/>
    </row>
    <row r="2761" spans="17:17">
      <c r="Q2761" s="455"/>
    </row>
    <row r="2762" spans="17:17">
      <c r="Q2762" s="455"/>
    </row>
    <row r="2763" spans="17:17">
      <c r="Q2763" s="455"/>
    </row>
    <row r="2764" spans="17:17">
      <c r="Q2764" s="455"/>
    </row>
    <row r="2765" spans="17:17">
      <c r="Q2765" s="455"/>
    </row>
    <row r="2766" spans="17:17">
      <c r="Q2766" s="455"/>
    </row>
    <row r="2767" spans="17:17">
      <c r="Q2767" s="455"/>
    </row>
    <row r="2768" spans="17:17">
      <c r="Q2768" s="455"/>
    </row>
    <row r="2769" spans="17:17">
      <c r="Q2769" s="455"/>
    </row>
    <row r="2770" spans="17:17">
      <c r="Q2770" s="455"/>
    </row>
    <row r="2771" spans="17:17">
      <c r="Q2771" s="455"/>
    </row>
    <row r="2772" spans="17:17">
      <c r="Q2772" s="455"/>
    </row>
    <row r="2773" spans="17:17">
      <c r="Q2773" s="455"/>
    </row>
    <row r="2774" spans="17:17">
      <c r="Q2774" s="455"/>
    </row>
    <row r="2775" spans="17:17">
      <c r="Q2775" s="455"/>
    </row>
    <row r="2776" spans="17:17">
      <c r="Q2776" s="455"/>
    </row>
    <row r="2777" spans="17:17">
      <c r="Q2777" s="455"/>
    </row>
    <row r="2778" spans="17:17">
      <c r="Q2778" s="455"/>
    </row>
    <row r="2779" spans="17:17">
      <c r="Q2779" s="455"/>
    </row>
    <row r="2780" spans="17:17">
      <c r="Q2780" s="455"/>
    </row>
    <row r="2781" spans="17:17">
      <c r="Q2781" s="455"/>
    </row>
    <row r="2782" spans="17:17">
      <c r="Q2782" s="455"/>
    </row>
    <row r="2783" spans="17:17">
      <c r="Q2783" s="455"/>
    </row>
    <row r="2784" spans="17:17">
      <c r="Q2784" s="455"/>
    </row>
    <row r="2785" spans="17:17">
      <c r="Q2785" s="455"/>
    </row>
    <row r="2786" spans="17:17">
      <c r="Q2786" s="455"/>
    </row>
    <row r="2787" spans="17:17">
      <c r="Q2787" s="455"/>
    </row>
    <row r="2788" spans="17:17">
      <c r="Q2788" s="455"/>
    </row>
    <row r="2789" spans="17:17">
      <c r="Q2789" s="455"/>
    </row>
    <row r="2790" spans="17:17">
      <c r="Q2790" s="455"/>
    </row>
    <row r="2791" spans="17:17">
      <c r="Q2791" s="455"/>
    </row>
    <row r="2792" spans="17:17">
      <c r="Q2792" s="455"/>
    </row>
    <row r="2793" spans="17:17">
      <c r="Q2793" s="455"/>
    </row>
    <row r="2794" spans="17:17">
      <c r="Q2794" s="455"/>
    </row>
    <row r="2795" spans="17:17">
      <c r="Q2795" s="455"/>
    </row>
    <row r="2796" spans="17:17">
      <c r="Q2796" s="455"/>
    </row>
    <row r="2797" spans="17:17">
      <c r="Q2797" s="455"/>
    </row>
    <row r="2798" spans="17:17">
      <c r="Q2798" s="455"/>
    </row>
    <row r="2799" spans="17:17">
      <c r="Q2799" s="455"/>
    </row>
    <row r="2800" spans="17:17">
      <c r="Q2800" s="455"/>
    </row>
    <row r="2801" spans="17:17">
      <c r="Q2801" s="455"/>
    </row>
    <row r="2802" spans="17:17">
      <c r="Q2802" s="455"/>
    </row>
    <row r="2803" spans="17:17">
      <c r="Q2803" s="455"/>
    </row>
    <row r="2804" spans="17:17">
      <c r="Q2804" s="455"/>
    </row>
    <row r="2805" spans="17:17">
      <c r="Q2805" s="455"/>
    </row>
    <row r="2806" spans="17:17">
      <c r="Q2806" s="455"/>
    </row>
    <row r="2807" spans="17:17">
      <c r="Q2807" s="455"/>
    </row>
    <row r="2808" spans="17:17">
      <c r="Q2808" s="455"/>
    </row>
    <row r="2809" spans="17:17">
      <c r="Q2809" s="455"/>
    </row>
    <row r="2810" spans="17:17">
      <c r="Q2810" s="455"/>
    </row>
    <row r="2811" spans="17:17">
      <c r="Q2811" s="455"/>
    </row>
    <row r="2812" spans="17:17">
      <c r="Q2812" s="455"/>
    </row>
    <row r="2813" spans="17:17">
      <c r="Q2813" s="455"/>
    </row>
    <row r="2814" spans="17:17">
      <c r="Q2814" s="455"/>
    </row>
    <row r="2815" spans="17:17">
      <c r="Q2815" s="455"/>
    </row>
    <row r="2816" spans="17:17">
      <c r="Q2816" s="455"/>
    </row>
    <row r="2817" spans="17:17">
      <c r="Q2817" s="455"/>
    </row>
    <row r="2818" spans="17:17">
      <c r="Q2818" s="455"/>
    </row>
    <row r="2819" spans="17:17">
      <c r="Q2819" s="455"/>
    </row>
    <row r="2820" spans="17:17">
      <c r="Q2820" s="455"/>
    </row>
    <row r="2821" spans="17:17">
      <c r="Q2821" s="455"/>
    </row>
    <row r="2822" spans="17:17">
      <c r="Q2822" s="455"/>
    </row>
    <row r="2823" spans="17:17">
      <c r="Q2823" s="455"/>
    </row>
    <row r="2824" spans="17:17">
      <c r="Q2824" s="455"/>
    </row>
    <row r="2825" spans="17:17">
      <c r="Q2825" s="455"/>
    </row>
    <row r="2826" spans="17:17">
      <c r="Q2826" s="455"/>
    </row>
    <row r="2827" spans="17:17">
      <c r="Q2827" s="455"/>
    </row>
    <row r="2828" spans="17:17">
      <c r="Q2828" s="455"/>
    </row>
    <row r="2829" spans="17:17">
      <c r="Q2829" s="455"/>
    </row>
    <row r="2830" spans="17:17">
      <c r="Q2830" s="455"/>
    </row>
    <row r="2831" spans="17:17">
      <c r="Q2831" s="455"/>
    </row>
    <row r="2832" spans="17:17">
      <c r="Q2832" s="455"/>
    </row>
    <row r="2833" spans="17:17">
      <c r="Q2833" s="455"/>
    </row>
    <row r="2834" spans="17:17">
      <c r="Q2834" s="455"/>
    </row>
    <row r="2835" spans="17:17">
      <c r="Q2835" s="455"/>
    </row>
    <row r="2836" spans="17:17">
      <c r="Q2836" s="455"/>
    </row>
    <row r="2837" spans="17:17">
      <c r="Q2837" s="455"/>
    </row>
    <row r="2838" spans="17:17">
      <c r="Q2838" s="455"/>
    </row>
    <row r="2839" spans="17:17">
      <c r="Q2839" s="455"/>
    </row>
    <row r="2840" spans="17:17">
      <c r="Q2840" s="455"/>
    </row>
    <row r="2841" spans="17:17">
      <c r="Q2841" s="455"/>
    </row>
    <row r="2842" spans="17:17">
      <c r="Q2842" s="455"/>
    </row>
    <row r="2843" spans="17:17">
      <c r="Q2843" s="455"/>
    </row>
    <row r="2844" spans="17:17">
      <c r="Q2844" s="455"/>
    </row>
    <row r="2845" spans="17:17">
      <c r="Q2845" s="455"/>
    </row>
    <row r="2846" spans="17:17">
      <c r="Q2846" s="455"/>
    </row>
    <row r="2847" spans="17:17">
      <c r="Q2847" s="455"/>
    </row>
    <row r="2848" spans="17:17">
      <c r="Q2848" s="455"/>
    </row>
    <row r="2849" spans="17:17">
      <c r="Q2849" s="455"/>
    </row>
    <row r="2850" spans="17:17">
      <c r="Q2850" s="455"/>
    </row>
    <row r="2851" spans="17:17">
      <c r="Q2851" s="455"/>
    </row>
    <row r="2852" spans="17:17">
      <c r="Q2852" s="455"/>
    </row>
    <row r="2853" spans="17:17">
      <c r="Q2853" s="455"/>
    </row>
    <row r="2854" spans="17:17">
      <c r="Q2854" s="455"/>
    </row>
    <row r="2855" spans="17:17">
      <c r="Q2855" s="455"/>
    </row>
    <row r="2856" spans="17:17">
      <c r="Q2856" s="455"/>
    </row>
    <row r="2857" spans="17:17">
      <c r="Q2857" s="455"/>
    </row>
    <row r="2858" spans="17:17">
      <c r="Q2858" s="455"/>
    </row>
    <row r="2859" spans="17:17">
      <c r="Q2859" s="455"/>
    </row>
    <row r="2860" spans="17:17">
      <c r="Q2860" s="455"/>
    </row>
    <row r="2861" spans="17:17">
      <c r="Q2861" s="455"/>
    </row>
    <row r="2862" spans="17:17">
      <c r="Q2862" s="455"/>
    </row>
    <row r="2863" spans="17:17">
      <c r="Q2863" s="455"/>
    </row>
    <row r="2864" spans="17:17">
      <c r="Q2864" s="455"/>
    </row>
    <row r="2865" spans="17:17">
      <c r="Q2865" s="455"/>
    </row>
    <row r="2866" spans="17:17">
      <c r="Q2866" s="455"/>
    </row>
    <row r="2867" spans="17:17">
      <c r="Q2867" s="455"/>
    </row>
    <row r="2868" spans="17:17">
      <c r="Q2868" s="455"/>
    </row>
    <row r="2869" spans="17:17">
      <c r="Q2869" s="455"/>
    </row>
    <row r="2870" spans="17:17">
      <c r="Q2870" s="455"/>
    </row>
    <row r="2871" spans="17:17">
      <c r="Q2871" s="455"/>
    </row>
    <row r="2872" spans="17:17">
      <c r="Q2872" s="455"/>
    </row>
    <row r="2873" spans="17:17">
      <c r="Q2873" s="455"/>
    </row>
    <row r="2874" spans="17:17">
      <c r="Q2874" s="455"/>
    </row>
    <row r="2875" spans="17:17">
      <c r="Q2875" s="455"/>
    </row>
    <row r="2876" spans="17:17">
      <c r="Q2876" s="455"/>
    </row>
    <row r="2877" spans="17:17">
      <c r="Q2877" s="455"/>
    </row>
    <row r="2878" spans="17:17">
      <c r="Q2878" s="455"/>
    </row>
    <row r="2879" spans="17:17">
      <c r="Q2879" s="455"/>
    </row>
    <row r="2880" spans="17:17">
      <c r="Q2880" s="455"/>
    </row>
    <row r="2881" spans="17:17">
      <c r="Q2881" s="455"/>
    </row>
    <row r="2882" spans="17:17">
      <c r="Q2882" s="455"/>
    </row>
    <row r="2883" spans="17:17">
      <c r="Q2883" s="455"/>
    </row>
    <row r="2884" spans="17:17">
      <c r="Q2884" s="455"/>
    </row>
    <row r="2885" spans="17:17">
      <c r="Q2885" s="455"/>
    </row>
    <row r="2886" spans="17:17">
      <c r="Q2886" s="455"/>
    </row>
    <row r="2887" spans="17:17">
      <c r="Q2887" s="455"/>
    </row>
    <row r="2888" spans="17:17">
      <c r="Q2888" s="455"/>
    </row>
    <row r="2889" spans="17:17">
      <c r="Q2889" s="455"/>
    </row>
    <row r="2890" spans="17:17">
      <c r="Q2890" s="455"/>
    </row>
    <row r="2891" spans="17:17">
      <c r="Q2891" s="455"/>
    </row>
    <row r="2892" spans="17:17">
      <c r="Q2892" s="455"/>
    </row>
    <row r="2893" spans="17:17">
      <c r="Q2893" s="455"/>
    </row>
    <row r="2894" spans="17:17">
      <c r="Q2894" s="455"/>
    </row>
    <row r="2895" spans="17:17">
      <c r="Q2895" s="455"/>
    </row>
    <row r="2896" spans="17:17">
      <c r="Q2896" s="455"/>
    </row>
    <row r="2897" spans="17:17">
      <c r="Q2897" s="455"/>
    </row>
    <row r="2898" spans="17:17">
      <c r="Q2898" s="455"/>
    </row>
    <row r="2899" spans="17:17">
      <c r="Q2899" s="455"/>
    </row>
    <row r="2900" spans="17:17">
      <c r="Q2900" s="455"/>
    </row>
    <row r="2901" spans="17:17">
      <c r="Q2901" s="455"/>
    </row>
    <row r="2902" spans="17:17">
      <c r="Q2902" s="455"/>
    </row>
    <row r="2903" spans="17:17">
      <c r="Q2903" s="455"/>
    </row>
    <row r="2904" spans="17:17">
      <c r="Q2904" s="455"/>
    </row>
    <row r="2905" spans="17:17">
      <c r="Q2905" s="455"/>
    </row>
    <row r="2906" spans="17:17">
      <c r="Q2906" s="455"/>
    </row>
    <row r="2907" spans="17:17">
      <c r="Q2907" s="455"/>
    </row>
    <row r="2908" spans="17:17">
      <c r="Q2908" s="455"/>
    </row>
    <row r="2909" spans="17:17">
      <c r="Q2909" s="455"/>
    </row>
    <row r="2910" spans="17:17">
      <c r="Q2910" s="455"/>
    </row>
    <row r="2911" spans="17:17">
      <c r="Q2911" s="455"/>
    </row>
    <row r="2912" spans="17:17">
      <c r="Q2912" s="455"/>
    </row>
    <row r="2913" spans="17:17">
      <c r="Q2913" s="455"/>
    </row>
    <row r="2914" spans="17:17">
      <c r="Q2914" s="455"/>
    </row>
    <row r="2915" spans="17:17">
      <c r="Q2915" s="455"/>
    </row>
    <row r="2916" spans="17:17">
      <c r="Q2916" s="455"/>
    </row>
    <row r="2917" spans="17:17">
      <c r="Q2917" s="455"/>
    </row>
    <row r="2918" spans="17:17">
      <c r="Q2918" s="455"/>
    </row>
    <row r="2919" spans="17:17">
      <c r="Q2919" s="455"/>
    </row>
    <row r="2920" spans="17:17">
      <c r="Q2920" s="455"/>
    </row>
    <row r="2921" spans="17:17">
      <c r="Q2921" s="455"/>
    </row>
    <row r="2922" spans="17:17">
      <c r="Q2922" s="455"/>
    </row>
    <row r="2923" spans="17:17">
      <c r="Q2923" s="455"/>
    </row>
    <row r="2924" spans="17:17">
      <c r="Q2924" s="455"/>
    </row>
    <row r="2925" spans="17:17">
      <c r="Q2925" s="455"/>
    </row>
    <row r="2926" spans="17:17">
      <c r="Q2926" s="455"/>
    </row>
    <row r="2927" spans="17:17">
      <c r="Q2927" s="455"/>
    </row>
    <row r="2928" spans="17:17">
      <c r="Q2928" s="455"/>
    </row>
    <row r="2929" spans="17:17">
      <c r="Q2929" s="455"/>
    </row>
    <row r="2930" spans="17:17">
      <c r="Q2930" s="455"/>
    </row>
    <row r="2931" spans="17:17">
      <c r="Q2931" s="455"/>
    </row>
    <row r="2932" spans="17:17">
      <c r="Q2932" s="455"/>
    </row>
    <row r="2933" spans="17:17">
      <c r="Q2933" s="455"/>
    </row>
    <row r="2934" spans="17:17">
      <c r="Q2934" s="455"/>
    </row>
    <row r="2935" spans="17:17">
      <c r="Q2935" s="455"/>
    </row>
    <row r="2936" spans="17:17">
      <c r="Q2936" s="455"/>
    </row>
    <row r="2937" spans="17:17">
      <c r="Q2937" s="455"/>
    </row>
    <row r="2938" spans="17:17">
      <c r="Q2938" s="455"/>
    </row>
    <row r="2939" spans="17:17">
      <c r="Q2939" s="455"/>
    </row>
    <row r="2940" spans="17:17">
      <c r="Q2940" s="455"/>
    </row>
    <row r="2941" spans="17:17">
      <c r="Q2941" s="455"/>
    </row>
    <row r="2942" spans="17:17">
      <c r="Q2942" s="455"/>
    </row>
    <row r="2943" spans="17:17">
      <c r="Q2943" s="455"/>
    </row>
    <row r="2944" spans="17:17">
      <c r="Q2944" s="455"/>
    </row>
    <row r="2945" spans="17:17">
      <c r="Q2945" s="455"/>
    </row>
    <row r="2946" spans="17:17">
      <c r="Q2946" s="455"/>
    </row>
    <row r="2947" spans="17:17">
      <c r="Q2947" s="455"/>
    </row>
    <row r="2948" spans="17:17">
      <c r="Q2948" s="455"/>
    </row>
    <row r="2949" spans="17:17">
      <c r="Q2949" s="455"/>
    </row>
    <row r="2950" spans="17:17">
      <c r="Q2950" s="455"/>
    </row>
    <row r="2951" spans="17:17">
      <c r="Q2951" s="455"/>
    </row>
    <row r="2952" spans="17:17">
      <c r="Q2952" s="455"/>
    </row>
    <row r="2953" spans="17:17">
      <c r="Q2953" s="455"/>
    </row>
    <row r="2954" spans="17:17">
      <c r="Q2954" s="455"/>
    </row>
    <row r="2955" spans="17:17">
      <c r="Q2955" s="455"/>
    </row>
    <row r="2956" spans="17:17">
      <c r="Q2956" s="455"/>
    </row>
    <row r="2957" spans="17:17">
      <c r="Q2957" s="455"/>
    </row>
    <row r="2958" spans="17:17">
      <c r="Q2958" s="455"/>
    </row>
    <row r="2959" spans="17:17">
      <c r="Q2959" s="455"/>
    </row>
    <row r="2960" spans="17:17">
      <c r="Q2960" s="455"/>
    </row>
    <row r="2961" spans="17:17">
      <c r="Q2961" s="455"/>
    </row>
    <row r="2962" spans="17:17">
      <c r="Q2962" s="455"/>
    </row>
    <row r="2963" spans="17:17">
      <c r="Q2963" s="455"/>
    </row>
    <row r="2964" spans="17:17">
      <c r="Q2964" s="455"/>
    </row>
    <row r="2965" spans="17:17">
      <c r="Q2965" s="455"/>
    </row>
    <row r="2966" spans="17:17">
      <c r="Q2966" s="455"/>
    </row>
    <row r="2967" spans="17:17">
      <c r="Q2967" s="455"/>
    </row>
    <row r="2968" spans="17:17">
      <c r="Q2968" s="455"/>
    </row>
    <row r="2969" spans="17:17">
      <c r="Q2969" s="455"/>
    </row>
    <row r="2970" spans="17:17">
      <c r="Q2970" s="455"/>
    </row>
    <row r="2971" spans="17:17">
      <c r="Q2971" s="455"/>
    </row>
    <row r="2972" spans="17:17">
      <c r="Q2972" s="455"/>
    </row>
    <row r="2973" spans="17:17">
      <c r="Q2973" s="455"/>
    </row>
    <row r="2974" spans="17:17">
      <c r="Q2974" s="455"/>
    </row>
    <row r="2975" spans="17:17">
      <c r="Q2975" s="455"/>
    </row>
    <row r="2976" spans="17:17">
      <c r="Q2976" s="455"/>
    </row>
    <row r="2977" spans="17:17">
      <c r="Q2977" s="455"/>
    </row>
    <row r="2978" spans="17:17">
      <c r="Q2978" s="455"/>
    </row>
    <row r="2979" spans="17:17">
      <c r="Q2979" s="455"/>
    </row>
    <row r="2980" spans="17:17">
      <c r="Q2980" s="455"/>
    </row>
    <row r="2981" spans="17:17">
      <c r="Q2981" s="455"/>
    </row>
    <row r="2982" spans="17:17">
      <c r="Q2982" s="455"/>
    </row>
    <row r="2983" spans="17:17">
      <c r="Q2983" s="455"/>
    </row>
    <row r="2984" spans="17:17">
      <c r="Q2984" s="455"/>
    </row>
    <row r="2985" spans="17:17">
      <c r="Q2985" s="455"/>
    </row>
    <row r="2986" spans="17:17">
      <c r="Q2986" s="455"/>
    </row>
    <row r="2987" spans="17:17">
      <c r="Q2987" s="455"/>
    </row>
    <row r="2988" spans="17:17">
      <c r="Q2988" s="455"/>
    </row>
    <row r="2989" spans="17:17">
      <c r="Q2989" s="455"/>
    </row>
    <row r="2990" spans="17:17">
      <c r="Q2990" s="455"/>
    </row>
    <row r="2991" spans="17:17">
      <c r="Q2991" s="455"/>
    </row>
    <row r="2992" spans="17:17">
      <c r="Q2992" s="455"/>
    </row>
    <row r="2993" spans="17:17">
      <c r="Q2993" s="455"/>
    </row>
    <row r="2994" spans="17:17">
      <c r="Q2994" s="455"/>
    </row>
    <row r="2995" spans="17:17">
      <c r="Q2995" s="455"/>
    </row>
    <row r="2996" spans="17:17">
      <c r="Q2996" s="455"/>
    </row>
    <row r="2997" spans="17:17">
      <c r="Q2997" s="455"/>
    </row>
    <row r="2998" spans="17:17">
      <c r="Q2998" s="455"/>
    </row>
    <row r="2999" spans="17:17">
      <c r="Q2999" s="455"/>
    </row>
    <row r="3000" spans="17:17">
      <c r="Q3000" s="455"/>
    </row>
    <row r="3001" spans="17:17">
      <c r="Q3001" s="455"/>
    </row>
    <row r="3002" spans="17:17">
      <c r="Q3002" s="455"/>
    </row>
    <row r="3003" spans="17:17">
      <c r="Q3003" s="455"/>
    </row>
    <row r="3004" spans="17:17">
      <c r="Q3004" s="455"/>
    </row>
    <row r="3005" spans="17:17">
      <c r="Q3005" s="455"/>
    </row>
    <row r="3006" spans="17:17">
      <c r="Q3006" s="455"/>
    </row>
    <row r="3007" spans="17:17">
      <c r="Q3007" s="455"/>
    </row>
    <row r="3008" spans="17:17">
      <c r="Q3008" s="455"/>
    </row>
    <row r="3009" spans="17:17">
      <c r="Q3009" s="455"/>
    </row>
    <row r="3010" spans="17:17">
      <c r="Q3010" s="455"/>
    </row>
    <row r="3011" spans="17:17">
      <c r="Q3011" s="455"/>
    </row>
    <row r="3012" spans="17:17">
      <c r="Q3012" s="455"/>
    </row>
    <row r="3013" spans="17:17">
      <c r="Q3013" s="455"/>
    </row>
    <row r="3014" spans="17:17">
      <c r="Q3014" s="455"/>
    </row>
    <row r="3015" spans="17:17">
      <c r="Q3015" s="455"/>
    </row>
    <row r="3016" spans="17:17">
      <c r="Q3016" s="455"/>
    </row>
    <row r="3017" spans="17:17">
      <c r="Q3017" s="455"/>
    </row>
    <row r="3018" spans="17:17">
      <c r="Q3018" s="455"/>
    </row>
    <row r="3019" spans="17:17">
      <c r="Q3019" s="455"/>
    </row>
    <row r="3020" spans="17:17">
      <c r="Q3020" s="455"/>
    </row>
    <row r="3021" spans="17:17">
      <c r="Q3021" s="455"/>
    </row>
    <row r="3022" spans="17:17">
      <c r="Q3022" s="455"/>
    </row>
    <row r="3023" spans="17:17">
      <c r="Q3023" s="455"/>
    </row>
    <row r="3024" spans="17:17">
      <c r="Q3024" s="455"/>
    </row>
    <row r="3025" spans="17:17">
      <c r="Q3025" s="455"/>
    </row>
    <row r="3026" spans="17:17">
      <c r="Q3026" s="455"/>
    </row>
    <row r="3027" spans="17:17">
      <c r="Q3027" s="455"/>
    </row>
    <row r="3028" spans="17:17">
      <c r="Q3028" s="455"/>
    </row>
    <row r="3029" spans="17:17">
      <c r="Q3029" s="455"/>
    </row>
    <row r="3030" spans="17:17">
      <c r="Q3030" s="455"/>
    </row>
    <row r="3031" spans="17:17">
      <c r="Q3031" s="455"/>
    </row>
    <row r="3032" spans="17:17">
      <c r="Q3032" s="455"/>
    </row>
    <row r="3033" spans="17:17">
      <c r="Q3033" s="455"/>
    </row>
    <row r="3034" spans="17:17">
      <c r="Q3034" s="455"/>
    </row>
    <row r="3035" spans="17:17">
      <c r="Q3035" s="455"/>
    </row>
    <row r="3036" spans="17:17">
      <c r="Q3036" s="455"/>
    </row>
    <row r="3037" spans="17:17">
      <c r="Q3037" s="455"/>
    </row>
    <row r="3038" spans="17:17">
      <c r="Q3038" s="455"/>
    </row>
    <row r="3039" spans="17:17">
      <c r="Q3039" s="455"/>
    </row>
    <row r="3040" spans="17:17">
      <c r="Q3040" s="455"/>
    </row>
    <row r="3041" spans="17:17">
      <c r="Q3041" s="455"/>
    </row>
    <row r="3042" spans="17:17">
      <c r="Q3042" s="455"/>
    </row>
    <row r="3043" spans="17:17">
      <c r="Q3043" s="455"/>
    </row>
    <row r="3044" spans="17:17">
      <c r="Q3044" s="455"/>
    </row>
    <row r="3045" spans="17:17">
      <c r="Q3045" s="455"/>
    </row>
    <row r="3046" spans="17:17">
      <c r="Q3046" s="455"/>
    </row>
    <row r="3047" spans="17:17">
      <c r="Q3047" s="455"/>
    </row>
    <row r="3048" spans="17:17">
      <c r="Q3048" s="455"/>
    </row>
    <row r="3049" spans="17:17">
      <c r="Q3049" s="455"/>
    </row>
    <row r="3050" spans="17:17">
      <c r="Q3050" s="455"/>
    </row>
    <row r="3051" spans="17:17">
      <c r="Q3051" s="455"/>
    </row>
    <row r="3052" spans="17:17">
      <c r="Q3052" s="455"/>
    </row>
    <row r="3053" spans="17:17">
      <c r="Q3053" s="455"/>
    </row>
    <row r="3054" spans="17:17">
      <c r="Q3054" s="455"/>
    </row>
    <row r="3055" spans="17:17">
      <c r="Q3055" s="455"/>
    </row>
    <row r="3056" spans="17:17">
      <c r="Q3056" s="455"/>
    </row>
    <row r="3057" spans="17:17">
      <c r="Q3057" s="455"/>
    </row>
    <row r="3058" spans="17:17">
      <c r="Q3058" s="455"/>
    </row>
    <row r="3059" spans="17:17">
      <c r="Q3059" s="455"/>
    </row>
    <row r="3060" spans="17:17">
      <c r="Q3060" s="455"/>
    </row>
    <row r="3061" spans="17:17">
      <c r="Q3061" s="455"/>
    </row>
    <row r="3062" spans="17:17">
      <c r="Q3062" s="455"/>
    </row>
    <row r="3063" spans="17:17">
      <c r="Q3063" s="455"/>
    </row>
    <row r="3064" spans="17:17">
      <c r="Q3064" s="455"/>
    </row>
    <row r="3065" spans="17:17">
      <c r="Q3065" s="455"/>
    </row>
    <row r="3066" spans="17:17">
      <c r="Q3066" s="455"/>
    </row>
    <row r="3067" spans="17:17">
      <c r="Q3067" s="455"/>
    </row>
    <row r="3068" spans="17:17">
      <c r="Q3068" s="455"/>
    </row>
    <row r="3069" spans="17:17">
      <c r="Q3069" s="455"/>
    </row>
    <row r="3070" spans="17:17">
      <c r="Q3070" s="455"/>
    </row>
    <row r="3071" spans="17:17">
      <c r="Q3071" s="455"/>
    </row>
    <row r="3072" spans="17:17">
      <c r="Q3072" s="455"/>
    </row>
    <row r="3073" spans="17:17">
      <c r="Q3073" s="455"/>
    </row>
    <row r="3074" spans="17:17">
      <c r="Q3074" s="455"/>
    </row>
    <row r="3075" spans="17:17">
      <c r="Q3075" s="455"/>
    </row>
    <row r="3076" spans="17:17">
      <c r="Q3076" s="455"/>
    </row>
    <row r="3077" spans="17:17">
      <c r="Q3077" s="455"/>
    </row>
    <row r="3078" spans="17:17">
      <c r="Q3078" s="455"/>
    </row>
    <row r="3079" spans="17:17">
      <c r="Q3079" s="455"/>
    </row>
    <row r="3080" spans="17:17">
      <c r="Q3080" s="455"/>
    </row>
    <row r="3081" spans="17:17">
      <c r="Q3081" s="455"/>
    </row>
    <row r="3082" spans="17:17">
      <c r="Q3082" s="455"/>
    </row>
    <row r="3083" spans="17:17">
      <c r="Q3083" s="455"/>
    </row>
    <row r="3084" spans="17:17">
      <c r="Q3084" s="455"/>
    </row>
    <row r="3085" spans="17:17">
      <c r="Q3085" s="455"/>
    </row>
    <row r="3086" spans="17:17">
      <c r="Q3086" s="455"/>
    </row>
    <row r="3087" spans="17:17">
      <c r="Q3087" s="455"/>
    </row>
    <row r="3088" spans="17:17">
      <c r="Q3088" s="455"/>
    </row>
    <row r="3089" spans="17:17">
      <c r="Q3089" s="455"/>
    </row>
    <row r="3090" spans="17:17">
      <c r="Q3090" s="455"/>
    </row>
    <row r="3091" spans="17:17">
      <c r="Q3091" s="455"/>
    </row>
    <row r="3092" spans="17:17">
      <c r="Q3092" s="455"/>
    </row>
    <row r="3093" spans="17:17">
      <c r="Q3093" s="455"/>
    </row>
    <row r="3094" spans="17:17">
      <c r="Q3094" s="455"/>
    </row>
    <row r="3095" spans="17:17">
      <c r="Q3095" s="455"/>
    </row>
    <row r="3096" spans="17:17">
      <c r="Q3096" s="455"/>
    </row>
    <row r="3097" spans="17:17">
      <c r="Q3097" s="455"/>
    </row>
    <row r="3098" spans="17:17">
      <c r="Q3098" s="455"/>
    </row>
    <row r="3099" spans="17:17">
      <c r="Q3099" s="455"/>
    </row>
    <row r="3100" spans="17:17">
      <c r="Q3100" s="455"/>
    </row>
    <row r="3101" spans="17:17">
      <c r="Q3101" s="455"/>
    </row>
    <row r="3102" spans="17:17">
      <c r="Q3102" s="455"/>
    </row>
    <row r="3103" spans="17:17">
      <c r="Q3103" s="455"/>
    </row>
    <row r="3104" spans="17:17">
      <c r="Q3104" s="455"/>
    </row>
    <row r="3105" spans="17:17">
      <c r="Q3105" s="455"/>
    </row>
    <row r="3106" spans="17:17">
      <c r="Q3106" s="455"/>
    </row>
    <row r="3107" spans="17:17">
      <c r="Q3107" s="455"/>
    </row>
    <row r="3108" spans="17:17">
      <c r="Q3108" s="455"/>
    </row>
    <row r="3109" spans="17:17">
      <c r="Q3109" s="455"/>
    </row>
    <row r="3110" spans="17:17">
      <c r="Q3110" s="455"/>
    </row>
    <row r="3111" spans="17:17">
      <c r="Q3111" s="455"/>
    </row>
    <row r="3112" spans="17:17">
      <c r="Q3112" s="455"/>
    </row>
    <row r="3113" spans="17:17">
      <c r="Q3113" s="455"/>
    </row>
    <row r="3114" spans="17:17">
      <c r="Q3114" s="455"/>
    </row>
    <row r="3115" spans="17:17">
      <c r="Q3115" s="455"/>
    </row>
    <row r="3116" spans="17:17">
      <c r="Q3116" s="455"/>
    </row>
    <row r="3117" spans="17:17">
      <c r="Q3117" s="455"/>
    </row>
    <row r="3118" spans="17:17">
      <c r="Q3118" s="455"/>
    </row>
    <row r="3119" spans="17:17">
      <c r="Q3119" s="455"/>
    </row>
    <row r="3120" spans="17:17">
      <c r="Q3120" s="455"/>
    </row>
    <row r="3121" spans="17:17">
      <c r="Q3121" s="455"/>
    </row>
    <row r="3122" spans="17:17">
      <c r="Q3122" s="455"/>
    </row>
    <row r="3123" spans="17:17">
      <c r="Q3123" s="455"/>
    </row>
    <row r="3124" spans="17:17">
      <c r="Q3124" s="455"/>
    </row>
    <row r="3125" spans="17:17">
      <c r="Q3125" s="455"/>
    </row>
    <row r="3126" spans="17:17">
      <c r="Q3126" s="455"/>
    </row>
    <row r="3127" spans="17:17">
      <c r="Q3127" s="455"/>
    </row>
    <row r="3128" spans="17:17">
      <c r="Q3128" s="455"/>
    </row>
    <row r="3129" spans="17:17">
      <c r="Q3129" s="455"/>
    </row>
    <row r="3130" spans="17:17">
      <c r="Q3130" s="455"/>
    </row>
    <row r="3131" spans="17:17">
      <c r="Q3131" s="455"/>
    </row>
    <row r="3132" spans="17:17">
      <c r="Q3132" s="455"/>
    </row>
  </sheetData>
  <mergeCells count="2">
    <mergeCell ref="E1:P1"/>
    <mergeCell ref="R1:W1"/>
  </mergeCells>
  <printOptions horizontalCentered="1" gridLines="1"/>
  <pageMargins left="0.19685039370078741" right="0.19685039370078741" top="0.98425196850393704" bottom="0.31496062992125984" header="0.78740157480314965" footer="0.31496062992125984"/>
  <pageSetup paperSize="9" scale="60" fitToWidth="0" orientation="landscape" verticalDpi="0" r:id="rId1"/>
  <headerFooter>
    <oddHeader>&amp;LLicencee:TPSODL
&amp;C&amp;18INFORMATION FOR FIXATION OF MONTHLY MAXIMUM DEMAND CHARGE&amp;R                        OERC FORM P-8</oddHeader>
  </headerFooter>
  <rowBreaks count="11" manualBreakCount="11">
    <brk id="46" max="23" man="1"/>
    <brk id="88" max="23" man="1"/>
    <brk id="130" max="23" man="1"/>
    <brk id="172" max="23" man="1"/>
    <brk id="214" max="23" man="1"/>
    <brk id="256" max="23" man="1"/>
    <brk id="298" max="23" man="1"/>
    <brk id="340" max="23" man="1"/>
    <brk id="385" max="23" man="1"/>
    <brk id="427" max="23" man="1"/>
    <brk id="469" max="23" man="1"/>
  </rowBreaks>
</worksheet>
</file>

<file path=xl/worksheets/sheet9.xml><?xml version="1.0" encoding="utf-8"?>
<worksheet xmlns="http://schemas.openxmlformats.org/spreadsheetml/2006/main" xmlns:r="http://schemas.openxmlformats.org/officeDocument/2006/relationships">
  <sheetPr>
    <tabColor theme="9" tint="-0.249977111117893"/>
  </sheetPr>
  <dimension ref="A1:X44"/>
  <sheetViews>
    <sheetView view="pageBreakPreview" zoomScale="60" zoomScaleNormal="100" workbookViewId="0">
      <selection activeCell="X11" sqref="X11"/>
    </sheetView>
  </sheetViews>
  <sheetFormatPr defaultColWidth="7.88671875" defaultRowHeight="15"/>
  <cols>
    <col min="1" max="1" width="4.6640625" style="427" bestFit="1" customWidth="1"/>
    <col min="2" max="2" width="10.109375" style="427" hidden="1" customWidth="1"/>
    <col min="3" max="3" width="30.77734375" style="427" customWidth="1"/>
    <col min="4" max="4" width="7.44140625" style="427" customWidth="1"/>
    <col min="5" max="16" width="6.6640625" style="427" customWidth="1"/>
    <col min="17" max="17" width="7.5546875" style="427" customWidth="1"/>
    <col min="18" max="23" width="6.6640625" style="427" customWidth="1"/>
    <col min="24" max="24" width="7.44140625" style="427" customWidth="1"/>
    <col min="25" max="16384" width="7.88671875" style="427"/>
  </cols>
  <sheetData>
    <row r="1" spans="1:24">
      <c r="A1" s="102" t="s">
        <v>210</v>
      </c>
      <c r="B1" s="102"/>
      <c r="C1" s="103" t="s">
        <v>211</v>
      </c>
      <c r="D1" s="409" t="s">
        <v>212</v>
      </c>
      <c r="E1" s="581" t="s">
        <v>213</v>
      </c>
      <c r="F1" s="581"/>
      <c r="G1" s="581"/>
      <c r="H1" s="581"/>
      <c r="I1" s="581"/>
      <c r="J1" s="581"/>
      <c r="K1" s="581"/>
      <c r="L1" s="581"/>
      <c r="M1" s="581"/>
      <c r="N1" s="581"/>
      <c r="O1" s="581"/>
      <c r="P1" s="581"/>
      <c r="Q1" s="104" t="s">
        <v>214</v>
      </c>
      <c r="R1" s="583" t="s">
        <v>213</v>
      </c>
      <c r="S1" s="584"/>
      <c r="T1" s="584"/>
      <c r="U1" s="584"/>
      <c r="V1" s="584"/>
      <c r="W1" s="585"/>
      <c r="X1" s="104" t="s">
        <v>214</v>
      </c>
    </row>
    <row r="2" spans="1:24" s="429" customFormat="1">
      <c r="A2" s="102"/>
      <c r="B2" s="102"/>
      <c r="C2" s="103"/>
      <c r="D2" s="103" t="s">
        <v>215</v>
      </c>
      <c r="E2" s="409"/>
      <c r="F2" s="409"/>
      <c r="G2" s="409"/>
      <c r="H2" s="409"/>
      <c r="I2" s="409"/>
      <c r="J2" s="409"/>
      <c r="K2" s="409"/>
      <c r="L2" s="409"/>
      <c r="M2" s="409"/>
      <c r="N2" s="409"/>
      <c r="O2" s="409"/>
      <c r="P2" s="409"/>
      <c r="Q2" s="103" t="s">
        <v>216</v>
      </c>
      <c r="R2" s="428"/>
      <c r="S2" s="428"/>
      <c r="T2" s="428"/>
      <c r="U2" s="428"/>
      <c r="V2" s="428"/>
      <c r="W2" s="428"/>
      <c r="X2" s="103" t="s">
        <v>216</v>
      </c>
    </row>
    <row r="3" spans="1:24" s="429" customFormat="1">
      <c r="A3" s="102"/>
      <c r="B3" s="102"/>
      <c r="C3" s="204"/>
      <c r="D3" s="103" t="s">
        <v>217</v>
      </c>
      <c r="E3" s="409">
        <v>43922</v>
      </c>
      <c r="F3" s="409">
        <v>43952</v>
      </c>
      <c r="G3" s="409">
        <v>43983</v>
      </c>
      <c r="H3" s="409">
        <v>44013</v>
      </c>
      <c r="I3" s="409">
        <v>44044</v>
      </c>
      <c r="J3" s="409">
        <v>44075</v>
      </c>
      <c r="K3" s="409">
        <v>44105</v>
      </c>
      <c r="L3" s="409">
        <v>44136</v>
      </c>
      <c r="M3" s="409">
        <v>44166</v>
      </c>
      <c r="N3" s="409">
        <v>44197</v>
      </c>
      <c r="O3" s="409">
        <v>44228</v>
      </c>
      <c r="P3" s="409">
        <v>44256</v>
      </c>
      <c r="Q3" s="321" t="s">
        <v>218</v>
      </c>
      <c r="R3" s="409">
        <v>44287</v>
      </c>
      <c r="S3" s="409">
        <v>44317</v>
      </c>
      <c r="T3" s="409">
        <v>44348</v>
      </c>
      <c r="U3" s="409">
        <v>44378</v>
      </c>
      <c r="V3" s="409">
        <v>44409</v>
      </c>
      <c r="W3" s="409">
        <v>44440</v>
      </c>
      <c r="X3" s="321" t="s">
        <v>218</v>
      </c>
    </row>
    <row r="4" spans="1:24">
      <c r="A4" s="222" t="s">
        <v>434</v>
      </c>
      <c r="B4" s="222"/>
      <c r="C4" s="223" t="s">
        <v>435</v>
      </c>
      <c r="D4" s="450"/>
      <c r="E4" s="450"/>
      <c r="F4" s="450"/>
      <c r="G4" s="450"/>
      <c r="H4" s="450"/>
      <c r="I4" s="450"/>
      <c r="J4" s="450"/>
      <c r="K4" s="450"/>
      <c r="L4" s="450"/>
      <c r="M4" s="450"/>
      <c r="N4" s="450"/>
      <c r="O4" s="450"/>
      <c r="P4" s="450"/>
      <c r="Q4" s="450"/>
      <c r="R4" s="450"/>
      <c r="S4" s="450"/>
      <c r="T4" s="450"/>
      <c r="U4" s="450"/>
      <c r="V4" s="450"/>
      <c r="W4" s="450"/>
      <c r="X4" s="450"/>
    </row>
    <row r="5" spans="1:24" s="441" customFormat="1">
      <c r="A5" s="457">
        <v>1</v>
      </c>
      <c r="B5" s="458">
        <v>211000000005</v>
      </c>
      <c r="C5" s="212" t="s">
        <v>436</v>
      </c>
      <c r="D5" s="212">
        <v>1200</v>
      </c>
      <c r="E5" s="217">
        <v>0.47499999999999998</v>
      </c>
      <c r="F5" s="217">
        <v>0.47499999999999998</v>
      </c>
      <c r="G5" s="217">
        <v>0.8</v>
      </c>
      <c r="H5" s="217">
        <v>0.8</v>
      </c>
      <c r="I5" s="217">
        <v>0.8</v>
      </c>
      <c r="J5" s="217">
        <v>0.8</v>
      </c>
      <c r="K5" s="352">
        <v>0.8</v>
      </c>
      <c r="L5" s="352">
        <v>0.8</v>
      </c>
      <c r="M5" s="352">
        <v>0.8</v>
      </c>
      <c r="N5" s="352">
        <v>0.8</v>
      </c>
      <c r="O5" s="352">
        <v>0.8</v>
      </c>
      <c r="P5" s="352">
        <v>0.8</v>
      </c>
      <c r="Q5" s="459">
        <f>AVERAGE(E5:P5)</f>
        <v>0.74583333333333324</v>
      </c>
      <c r="R5" s="217">
        <v>0.8</v>
      </c>
      <c r="S5" s="217">
        <v>0.8</v>
      </c>
      <c r="T5" s="217">
        <v>0.8</v>
      </c>
      <c r="U5" s="217">
        <v>0.8</v>
      </c>
      <c r="V5" s="217">
        <v>0.8</v>
      </c>
      <c r="W5" s="217">
        <v>0.8</v>
      </c>
      <c r="X5" s="460">
        <f>AVERAGE(R5:W5)</f>
        <v>0.79999999999999993</v>
      </c>
    </row>
    <row r="6" spans="1:24" s="441" customFormat="1">
      <c r="A6" s="457">
        <v>2</v>
      </c>
      <c r="B6" s="458">
        <v>341000000016</v>
      </c>
      <c r="C6" s="212" t="s">
        <v>437</v>
      </c>
      <c r="D6" s="212">
        <v>1700</v>
      </c>
      <c r="E6" s="217">
        <v>0.84705882352941175</v>
      </c>
      <c r="F6" s="217">
        <v>0.91411764705882348</v>
      </c>
      <c r="G6" s="217">
        <v>0.91764705882352937</v>
      </c>
      <c r="H6" s="217">
        <v>0.91411764705882348</v>
      </c>
      <c r="I6" s="217">
        <v>0.89999947058854668</v>
      </c>
      <c r="J6" s="217">
        <v>0.89999947058854668</v>
      </c>
      <c r="K6" s="352">
        <v>0.89999947058854668</v>
      </c>
      <c r="L6" s="352">
        <v>0.89999947058854668</v>
      </c>
      <c r="M6" s="352">
        <v>0.8</v>
      </c>
      <c r="N6" s="352">
        <v>0.8</v>
      </c>
      <c r="O6" s="352">
        <v>0.8</v>
      </c>
      <c r="P6" s="352">
        <v>0.88235294117647056</v>
      </c>
      <c r="Q6" s="459">
        <f t="shared" ref="Q6:Q22" si="0">AVERAGE(E6:P6)</f>
        <v>0.87294100000010399</v>
      </c>
      <c r="R6" s="217">
        <v>0.96705882352941175</v>
      </c>
      <c r="S6" s="217">
        <v>1.0517647058823529</v>
      </c>
      <c r="T6" s="217">
        <v>1.0941176470588236</v>
      </c>
      <c r="U6" s="217">
        <v>1.1647058823529413</v>
      </c>
      <c r="V6" s="217">
        <v>1.32</v>
      </c>
      <c r="W6" s="217">
        <v>1.18</v>
      </c>
      <c r="X6" s="460">
        <f t="shared" ref="X6:X23" si="1">AVERAGE(R6:W6)</f>
        <v>1.1296078431372549</v>
      </c>
    </row>
    <row r="7" spans="1:24" s="441" customFormat="1">
      <c r="A7" s="457">
        <v>3</v>
      </c>
      <c r="B7" s="458">
        <v>341000000097</v>
      </c>
      <c r="C7" s="212" t="s">
        <v>806</v>
      </c>
      <c r="D7" s="212">
        <v>1871</v>
      </c>
      <c r="E7" s="217">
        <v>1</v>
      </c>
      <c r="F7" s="217">
        <v>1</v>
      </c>
      <c r="G7" s="217">
        <v>1</v>
      </c>
      <c r="H7" s="217">
        <v>1</v>
      </c>
      <c r="I7" s="217">
        <v>1</v>
      </c>
      <c r="J7" s="217">
        <v>1</v>
      </c>
      <c r="K7" s="352">
        <v>1</v>
      </c>
      <c r="L7" s="352">
        <v>1</v>
      </c>
      <c r="M7" s="352">
        <v>1</v>
      </c>
      <c r="N7" s="352">
        <v>1</v>
      </c>
      <c r="O7" s="352">
        <v>1</v>
      </c>
      <c r="P7" s="352">
        <v>0.79999999999999993</v>
      </c>
      <c r="Q7" s="459">
        <f t="shared" si="0"/>
        <v>0.98333333333333339</v>
      </c>
      <c r="R7" s="217">
        <v>0.79999999999999993</v>
      </c>
      <c r="S7" s="217">
        <v>0.79999999999999993</v>
      </c>
      <c r="T7" s="217">
        <v>0.79999999999999993</v>
      </c>
      <c r="U7" s="217">
        <v>0.79999999999999993</v>
      </c>
      <c r="V7" s="217">
        <v>0.79999999999999993</v>
      </c>
      <c r="W7" s="217">
        <v>0.8</v>
      </c>
      <c r="X7" s="460">
        <f t="shared" si="1"/>
        <v>0.79999999999999993</v>
      </c>
    </row>
    <row r="8" spans="1:24" s="441" customFormat="1">
      <c r="A8" s="457">
        <v>4</v>
      </c>
      <c r="B8" s="458">
        <v>712000000025</v>
      </c>
      <c r="C8" s="212" t="s">
        <v>236</v>
      </c>
      <c r="D8" s="212">
        <v>1977</v>
      </c>
      <c r="E8" s="217">
        <v>0</v>
      </c>
      <c r="F8" s="217">
        <v>0</v>
      </c>
      <c r="G8" s="217">
        <v>0.79999999999999993</v>
      </c>
      <c r="H8" s="217">
        <v>0.79999999999999993</v>
      </c>
      <c r="I8" s="217">
        <v>0.79999999999999993</v>
      </c>
      <c r="J8" s="217">
        <v>6.0698027314112295</v>
      </c>
      <c r="K8" s="352">
        <v>6.0698027314112295</v>
      </c>
      <c r="L8" s="352">
        <v>0.79999999999999993</v>
      </c>
      <c r="M8" s="352">
        <v>0.79999999999999993</v>
      </c>
      <c r="N8" s="352">
        <v>0.79999999999999993</v>
      </c>
      <c r="O8" s="352">
        <v>0.79999999999999993</v>
      </c>
      <c r="P8" s="352">
        <v>1</v>
      </c>
      <c r="Q8" s="459">
        <f t="shared" si="0"/>
        <v>1.5616337885685383</v>
      </c>
      <c r="R8" s="217">
        <v>0.80400000000000005</v>
      </c>
      <c r="S8" s="217">
        <v>0.8</v>
      </c>
      <c r="T8" s="217">
        <v>0.8</v>
      </c>
      <c r="U8" s="217">
        <v>0.8</v>
      </c>
      <c r="V8" s="217">
        <v>0.8</v>
      </c>
      <c r="W8" s="217">
        <v>0.8</v>
      </c>
      <c r="X8" s="460">
        <f t="shared" si="1"/>
        <v>0.80066666666666653</v>
      </c>
    </row>
    <row r="9" spans="1:24" s="441" customFormat="1">
      <c r="A9" s="457">
        <v>5</v>
      </c>
      <c r="B9" s="458">
        <v>291000000017</v>
      </c>
      <c r="C9" s="212" t="s">
        <v>761</v>
      </c>
      <c r="D9" s="212">
        <v>3071</v>
      </c>
      <c r="E9" s="217">
        <v>0</v>
      </c>
      <c r="F9" s="217">
        <v>0</v>
      </c>
      <c r="G9" s="217">
        <v>0.8</v>
      </c>
      <c r="H9" s="217">
        <v>0.8</v>
      </c>
      <c r="I9" s="217">
        <v>0.8</v>
      </c>
      <c r="J9" s="217">
        <v>0.8</v>
      </c>
      <c r="K9" s="352">
        <v>0.8</v>
      </c>
      <c r="L9" s="352">
        <v>0.8</v>
      </c>
      <c r="M9" s="352">
        <v>0.8</v>
      </c>
      <c r="N9" s="352">
        <v>0.8</v>
      </c>
      <c r="O9" s="352">
        <v>0.8</v>
      </c>
      <c r="P9" s="352">
        <v>1</v>
      </c>
      <c r="Q9" s="459">
        <f t="shared" si="0"/>
        <v>0.68333333333333324</v>
      </c>
      <c r="R9" s="217">
        <v>1</v>
      </c>
      <c r="S9" s="217">
        <v>1</v>
      </c>
      <c r="T9" s="217">
        <v>1</v>
      </c>
      <c r="U9" s="217">
        <v>1</v>
      </c>
      <c r="V9" s="217">
        <v>1</v>
      </c>
      <c r="W9" s="217">
        <v>1</v>
      </c>
      <c r="X9" s="460">
        <f t="shared" si="1"/>
        <v>1</v>
      </c>
    </row>
    <row r="10" spans="1:24" s="441" customFormat="1">
      <c r="A10" s="457">
        <v>6</v>
      </c>
      <c r="B10" s="458">
        <v>714000000037</v>
      </c>
      <c r="C10" s="212" t="s">
        <v>672</v>
      </c>
      <c r="D10" s="212">
        <v>1504</v>
      </c>
      <c r="E10" s="217">
        <v>1</v>
      </c>
      <c r="F10" s="217">
        <v>1</v>
      </c>
      <c r="G10" s="217">
        <v>1</v>
      </c>
      <c r="H10" s="217">
        <v>1</v>
      </c>
      <c r="I10" s="217">
        <v>1</v>
      </c>
      <c r="J10" s="217">
        <v>1</v>
      </c>
      <c r="K10" s="352">
        <v>1</v>
      </c>
      <c r="L10" s="352">
        <v>1</v>
      </c>
      <c r="M10" s="352">
        <v>1</v>
      </c>
      <c r="N10" s="352">
        <v>1</v>
      </c>
      <c r="O10" s="352">
        <v>1</v>
      </c>
      <c r="P10" s="352">
        <v>0.8</v>
      </c>
      <c r="Q10" s="459">
        <f t="shared" si="0"/>
        <v>0.98333333333333339</v>
      </c>
      <c r="R10" s="217">
        <v>0.8</v>
      </c>
      <c r="S10" s="217">
        <v>0.8</v>
      </c>
      <c r="T10" s="217">
        <v>0.8</v>
      </c>
      <c r="U10" s="217">
        <v>0.8</v>
      </c>
      <c r="V10" s="217">
        <v>0.8</v>
      </c>
      <c r="W10" s="217">
        <v>0.8</v>
      </c>
      <c r="X10" s="460">
        <f t="shared" si="1"/>
        <v>0.79999999999999993</v>
      </c>
    </row>
    <row r="11" spans="1:24" s="441" customFormat="1">
      <c r="A11" s="457">
        <v>7</v>
      </c>
      <c r="B11" s="458">
        <v>353000000006</v>
      </c>
      <c r="C11" s="212" t="s">
        <v>372</v>
      </c>
      <c r="D11" s="212">
        <v>1600</v>
      </c>
      <c r="E11" s="217">
        <v>7.4999999999999997E-2</v>
      </c>
      <c r="F11" s="217">
        <v>0.62250000000000005</v>
      </c>
      <c r="G11" s="217">
        <v>0.8</v>
      </c>
      <c r="H11" s="217">
        <v>0.8</v>
      </c>
      <c r="I11" s="217">
        <v>0.8</v>
      </c>
      <c r="J11" s="217">
        <v>0.8</v>
      </c>
      <c r="K11" s="352">
        <v>0.8</v>
      </c>
      <c r="L11" s="352">
        <v>0.8</v>
      </c>
      <c r="M11" s="352">
        <v>0.83625000000000005</v>
      </c>
      <c r="N11" s="352">
        <v>0.8</v>
      </c>
      <c r="O11" s="352">
        <v>0.80249999999999999</v>
      </c>
      <c r="P11" s="352">
        <v>0.83625000000000005</v>
      </c>
      <c r="Q11" s="459">
        <f t="shared" si="0"/>
        <v>0.73104166666666659</v>
      </c>
      <c r="R11" s="217">
        <v>0.81</v>
      </c>
      <c r="S11" s="217">
        <v>0.80249999999999999</v>
      </c>
      <c r="T11" s="217">
        <v>0.90749999999999997</v>
      </c>
      <c r="U11" s="217">
        <v>0.85499999999999998</v>
      </c>
      <c r="V11" s="217">
        <v>0.82499999999999996</v>
      </c>
      <c r="W11" s="217">
        <v>0.8</v>
      </c>
      <c r="X11" s="460">
        <f t="shared" si="1"/>
        <v>0.83333333333333337</v>
      </c>
    </row>
    <row r="12" spans="1:24" s="207" customFormat="1">
      <c r="A12" s="206">
        <v>8</v>
      </c>
      <c r="B12" s="461">
        <v>291000000020</v>
      </c>
      <c r="C12" s="212" t="s">
        <v>805</v>
      </c>
      <c r="D12" s="212">
        <v>1228</v>
      </c>
      <c r="E12" s="217">
        <v>0</v>
      </c>
      <c r="F12" s="217">
        <v>0</v>
      </c>
      <c r="G12" s="217">
        <v>0.79999999999999993</v>
      </c>
      <c r="H12" s="217">
        <v>0.79999999999999993</v>
      </c>
      <c r="I12" s="217">
        <v>0.79999999999999993</v>
      </c>
      <c r="J12" s="217">
        <v>0.79999999999999993</v>
      </c>
      <c r="K12" s="352">
        <v>0.79999999999999993</v>
      </c>
      <c r="L12" s="352">
        <v>0.79999999999999993</v>
      </c>
      <c r="M12" s="352">
        <v>0.79999999999999993</v>
      </c>
      <c r="N12" s="352">
        <v>0.79999999999999993</v>
      </c>
      <c r="O12" s="352">
        <v>0.79999999999999993</v>
      </c>
      <c r="P12" s="352">
        <v>1</v>
      </c>
      <c r="Q12" s="459">
        <f t="shared" si="0"/>
        <v>0.68333333333333324</v>
      </c>
      <c r="R12" s="217">
        <v>0.80400000000000005</v>
      </c>
      <c r="S12" s="217">
        <v>0.8</v>
      </c>
      <c r="T12" s="217">
        <v>0.8</v>
      </c>
      <c r="U12" s="217">
        <v>0.8</v>
      </c>
      <c r="V12" s="217">
        <v>0.8</v>
      </c>
      <c r="W12" s="217">
        <v>0.8</v>
      </c>
      <c r="X12" s="460">
        <f t="shared" si="1"/>
        <v>0.80066666666666653</v>
      </c>
    </row>
    <row r="13" spans="1:24" s="441" customFormat="1">
      <c r="A13" s="457">
        <v>9</v>
      </c>
      <c r="B13" s="458">
        <v>214000000004</v>
      </c>
      <c r="C13" s="212" t="s">
        <v>236</v>
      </c>
      <c r="D13" s="212">
        <v>3260</v>
      </c>
      <c r="E13" s="217">
        <v>1.8404907975460124E-2</v>
      </c>
      <c r="F13" s="217">
        <v>1.8404907975460124E-2</v>
      </c>
      <c r="G13" s="217">
        <v>0.8</v>
      </c>
      <c r="H13" s="217">
        <v>0.8</v>
      </c>
      <c r="I13" s="217">
        <v>0.8</v>
      </c>
      <c r="J13" s="217">
        <v>0.8</v>
      </c>
      <c r="K13" s="352">
        <v>0.8</v>
      </c>
      <c r="L13" s="352">
        <v>0.8</v>
      </c>
      <c r="M13" s="352">
        <v>0.8</v>
      </c>
      <c r="N13" s="352">
        <v>0.8</v>
      </c>
      <c r="O13" s="352">
        <v>0.8</v>
      </c>
      <c r="P13" s="352">
        <v>1</v>
      </c>
      <c r="Q13" s="459">
        <f t="shared" si="0"/>
        <v>0.68640081799591002</v>
      </c>
      <c r="R13" s="217">
        <v>0.80400000000000005</v>
      </c>
      <c r="S13" s="217">
        <v>0.8</v>
      </c>
      <c r="T13" s="217">
        <v>0.8</v>
      </c>
      <c r="U13" s="217">
        <v>0.8</v>
      </c>
      <c r="V13" s="217">
        <v>0.8</v>
      </c>
      <c r="W13" s="217">
        <v>0.8</v>
      </c>
      <c r="X13" s="460">
        <f t="shared" si="1"/>
        <v>0.80066666666666653</v>
      </c>
    </row>
    <row r="14" spans="1:24" s="441" customFormat="1">
      <c r="A14" s="457">
        <v>10</v>
      </c>
      <c r="B14" s="458">
        <v>341000000107</v>
      </c>
      <c r="C14" s="212" t="s">
        <v>974</v>
      </c>
      <c r="D14" s="212">
        <v>1500</v>
      </c>
      <c r="E14" s="217">
        <v>0</v>
      </c>
      <c r="F14" s="217">
        <v>0</v>
      </c>
      <c r="G14" s="217">
        <v>0</v>
      </c>
      <c r="H14" s="217">
        <v>0</v>
      </c>
      <c r="I14" s="217">
        <v>0</v>
      </c>
      <c r="J14" s="217">
        <v>0</v>
      </c>
      <c r="K14" s="352">
        <v>0</v>
      </c>
      <c r="L14" s="352">
        <v>0</v>
      </c>
      <c r="M14" s="352">
        <v>0</v>
      </c>
      <c r="N14" s="352">
        <v>0</v>
      </c>
      <c r="O14" s="352">
        <v>0</v>
      </c>
      <c r="P14" s="352">
        <v>0.9</v>
      </c>
      <c r="Q14" s="459">
        <f t="shared" si="0"/>
        <v>7.4999999999999997E-2</v>
      </c>
      <c r="R14" s="217">
        <v>0.8</v>
      </c>
      <c r="S14" s="217">
        <v>0.8</v>
      </c>
      <c r="T14" s="217">
        <v>0.8</v>
      </c>
      <c r="U14" s="217">
        <v>0.8</v>
      </c>
      <c r="V14" s="217">
        <v>0.8</v>
      </c>
      <c r="W14" s="217">
        <v>0.8</v>
      </c>
      <c r="X14" s="460">
        <f t="shared" si="1"/>
        <v>0.79999999999999993</v>
      </c>
    </row>
    <row r="15" spans="1:24" s="441" customFormat="1">
      <c r="A15" s="457">
        <v>11</v>
      </c>
      <c r="B15" s="458">
        <v>713000000019</v>
      </c>
      <c r="C15" s="212" t="s">
        <v>236</v>
      </c>
      <c r="D15" s="212">
        <v>1547</v>
      </c>
      <c r="E15" s="217">
        <v>0</v>
      </c>
      <c r="F15" s="217">
        <v>0</v>
      </c>
      <c r="G15" s="217">
        <v>0.79999999999999993</v>
      </c>
      <c r="H15" s="217">
        <v>0.79999999999999993</v>
      </c>
      <c r="I15" s="217">
        <v>0.79999999999999993</v>
      </c>
      <c r="J15" s="217">
        <v>0.79999999999999993</v>
      </c>
      <c r="K15" s="352">
        <v>0.79999999999999993</v>
      </c>
      <c r="L15" s="352">
        <v>0.79999999999999993</v>
      </c>
      <c r="M15" s="352">
        <v>0.79999999999999993</v>
      </c>
      <c r="N15" s="352">
        <v>0.79999999999999993</v>
      </c>
      <c r="O15" s="352">
        <v>0.79999999999999993</v>
      </c>
      <c r="P15" s="352">
        <v>1</v>
      </c>
      <c r="Q15" s="459">
        <f t="shared" si="0"/>
        <v>0.68333333333333324</v>
      </c>
      <c r="R15" s="352">
        <v>0.79999999999999993</v>
      </c>
      <c r="S15" s="352">
        <v>0.79999999999999993</v>
      </c>
      <c r="T15" s="352">
        <v>0.79999999999999993</v>
      </c>
      <c r="U15" s="352">
        <v>0.79999999999999993</v>
      </c>
      <c r="V15" s="352">
        <v>0.79999999999999993</v>
      </c>
      <c r="W15" s="352">
        <v>0.79999999999999993</v>
      </c>
      <c r="X15" s="460">
        <f t="shared" si="1"/>
        <v>0.79999999999999993</v>
      </c>
    </row>
    <row r="16" spans="1:24" s="441" customFormat="1">
      <c r="A16" s="457">
        <v>12</v>
      </c>
      <c r="B16" s="458">
        <v>291000000016</v>
      </c>
      <c r="C16" s="212" t="s">
        <v>760</v>
      </c>
      <c r="D16" s="212">
        <v>3178</v>
      </c>
      <c r="E16" s="217">
        <v>0</v>
      </c>
      <c r="F16" s="217">
        <v>0.14159848961611077</v>
      </c>
      <c r="G16" s="217">
        <v>0.8</v>
      </c>
      <c r="H16" s="217">
        <v>0.8</v>
      </c>
      <c r="I16" s="217">
        <v>0.8</v>
      </c>
      <c r="J16" s="217">
        <v>0.8</v>
      </c>
      <c r="K16" s="352">
        <v>0.8</v>
      </c>
      <c r="L16" s="352">
        <v>0.8</v>
      </c>
      <c r="M16" s="352">
        <v>0.8</v>
      </c>
      <c r="N16" s="352">
        <v>0.8</v>
      </c>
      <c r="O16" s="352">
        <v>0.8</v>
      </c>
      <c r="P16" s="352">
        <v>1</v>
      </c>
      <c r="Q16" s="459">
        <f t="shared" si="0"/>
        <v>0.69513320746800922</v>
      </c>
      <c r="R16" s="352">
        <v>0.8</v>
      </c>
      <c r="S16" s="352">
        <v>0.8</v>
      </c>
      <c r="T16" s="352">
        <v>0.8</v>
      </c>
      <c r="U16" s="352">
        <v>0.8</v>
      </c>
      <c r="V16" s="352">
        <v>0.8</v>
      </c>
      <c r="W16" s="352">
        <v>0.8</v>
      </c>
      <c r="X16" s="460">
        <f t="shared" si="1"/>
        <v>0.79999999999999993</v>
      </c>
    </row>
    <row r="17" spans="1:24">
      <c r="A17" s="457">
        <v>13</v>
      </c>
      <c r="B17" s="458">
        <v>711000000072</v>
      </c>
      <c r="C17" s="212" t="s">
        <v>236</v>
      </c>
      <c r="D17" s="212">
        <v>1155</v>
      </c>
      <c r="E17" s="217">
        <v>0</v>
      </c>
      <c r="F17" s="217">
        <v>0</v>
      </c>
      <c r="G17" s="217">
        <v>0.8</v>
      </c>
      <c r="H17" s="217">
        <v>5.1948051948051948</v>
      </c>
      <c r="I17" s="217">
        <v>0.8</v>
      </c>
      <c r="J17" s="217">
        <v>0.8</v>
      </c>
      <c r="K17" s="352">
        <v>0.8</v>
      </c>
      <c r="L17" s="352">
        <v>0.8</v>
      </c>
      <c r="M17" s="352">
        <v>0.8</v>
      </c>
      <c r="N17" s="352">
        <v>0.8</v>
      </c>
      <c r="O17" s="352">
        <v>0.8</v>
      </c>
      <c r="P17" s="352">
        <v>1</v>
      </c>
      <c r="Q17" s="459">
        <f t="shared" si="0"/>
        <v>1.0495670995670998</v>
      </c>
      <c r="R17" s="352">
        <v>0.8</v>
      </c>
      <c r="S17" s="352">
        <v>0.8</v>
      </c>
      <c r="T17" s="352">
        <v>0.8</v>
      </c>
      <c r="U17" s="352">
        <v>0.8</v>
      </c>
      <c r="V17" s="352">
        <v>0.8</v>
      </c>
      <c r="W17" s="352">
        <v>0.8</v>
      </c>
      <c r="X17" s="460">
        <f t="shared" si="1"/>
        <v>0.79999999999999993</v>
      </c>
    </row>
    <row r="18" spans="1:24">
      <c r="A18" s="457">
        <v>14</v>
      </c>
      <c r="B18" s="458">
        <v>713000000006</v>
      </c>
      <c r="C18" s="212" t="s">
        <v>860</v>
      </c>
      <c r="D18" s="212">
        <v>4000</v>
      </c>
      <c r="E18" s="217">
        <v>0.73499999999999999</v>
      </c>
      <c r="F18" s="217">
        <v>0.82650000000000001</v>
      </c>
      <c r="G18" s="217">
        <v>0.81299999999999994</v>
      </c>
      <c r="H18" s="217">
        <v>0.80100000000000005</v>
      </c>
      <c r="I18" s="217">
        <v>0.8</v>
      </c>
      <c r="J18" s="217">
        <v>0.8</v>
      </c>
      <c r="K18" s="352">
        <v>0.80100000000000005</v>
      </c>
      <c r="L18" s="352">
        <v>0.8</v>
      </c>
      <c r="M18" s="352">
        <v>0.82050000000000001</v>
      </c>
      <c r="N18" s="352">
        <v>0.84299999999999997</v>
      </c>
      <c r="O18" s="352">
        <v>0.85199999999999998</v>
      </c>
      <c r="P18" s="352">
        <v>0.88949999999999996</v>
      </c>
      <c r="Q18" s="459">
        <f t="shared" si="0"/>
        <v>0.81512499999999999</v>
      </c>
      <c r="R18" s="217">
        <v>0.876</v>
      </c>
      <c r="S18" s="217">
        <v>0.87150000000000005</v>
      </c>
      <c r="T18" s="217">
        <v>0.87450000000000006</v>
      </c>
      <c r="U18" s="217">
        <v>0.86250000000000004</v>
      </c>
      <c r="V18" s="217">
        <v>0.84</v>
      </c>
      <c r="W18" s="217">
        <v>0.84</v>
      </c>
      <c r="X18" s="460">
        <f t="shared" si="1"/>
        <v>0.8607499999999999</v>
      </c>
    </row>
    <row r="19" spans="1:24">
      <c r="A19" s="457">
        <v>15</v>
      </c>
      <c r="B19" s="458">
        <v>714000000006</v>
      </c>
      <c r="C19" s="212" t="s">
        <v>442</v>
      </c>
      <c r="D19" s="212">
        <v>4000</v>
      </c>
      <c r="E19" s="217">
        <v>0.432</v>
      </c>
      <c r="F19" s="217">
        <v>0.94499999999999995</v>
      </c>
      <c r="G19" s="217">
        <v>0.95099999999999996</v>
      </c>
      <c r="H19" s="217">
        <v>0.92400000000000004</v>
      </c>
      <c r="I19" s="217">
        <v>0.90900000000000003</v>
      </c>
      <c r="J19" s="217">
        <v>0.94199999999999995</v>
      </c>
      <c r="K19" s="352">
        <v>0.95699999999999996</v>
      </c>
      <c r="L19" s="352">
        <v>0.96</v>
      </c>
      <c r="M19" s="352">
        <v>0.91200000000000003</v>
      </c>
      <c r="N19" s="352">
        <v>0.90900000000000003</v>
      </c>
      <c r="O19" s="352">
        <v>0.92100000000000004</v>
      </c>
      <c r="P19" s="352">
        <v>0.91679999999999995</v>
      </c>
      <c r="Q19" s="459">
        <f t="shared" si="0"/>
        <v>0.88989999999999991</v>
      </c>
      <c r="R19" s="217">
        <v>0.93240000000000001</v>
      </c>
      <c r="S19" s="217">
        <v>0.92279999999999995</v>
      </c>
      <c r="T19" s="217">
        <v>0.92279999999999995</v>
      </c>
      <c r="U19" s="217">
        <v>0.93840000000000001</v>
      </c>
      <c r="V19" s="217">
        <v>0.93840000000000001</v>
      </c>
      <c r="W19" s="217">
        <v>0.8</v>
      </c>
      <c r="X19" s="460">
        <f t="shared" si="1"/>
        <v>0.90913333333333324</v>
      </c>
    </row>
    <row r="20" spans="1:24">
      <c r="A20" s="457">
        <v>16</v>
      </c>
      <c r="B20" s="458">
        <v>712000000001</v>
      </c>
      <c r="C20" s="212" t="s">
        <v>441</v>
      </c>
      <c r="D20" s="212">
        <v>3000</v>
      </c>
      <c r="E20" s="217">
        <v>7.5999999999999998E-2</v>
      </c>
      <c r="F20" s="217">
        <v>0.188</v>
      </c>
      <c r="G20" s="217">
        <v>0.8</v>
      </c>
      <c r="H20" s="217">
        <v>0.8</v>
      </c>
      <c r="I20" s="217">
        <v>0.8</v>
      </c>
      <c r="J20" s="217">
        <v>0.8</v>
      </c>
      <c r="K20" s="352">
        <v>0.8</v>
      </c>
      <c r="L20" s="352">
        <v>0.8</v>
      </c>
      <c r="M20" s="352">
        <v>0.8</v>
      </c>
      <c r="N20" s="352">
        <v>0.8</v>
      </c>
      <c r="O20" s="352">
        <v>0.8</v>
      </c>
      <c r="P20" s="352">
        <v>0.8</v>
      </c>
      <c r="Q20" s="459">
        <f t="shared" si="0"/>
        <v>0.68866666666666665</v>
      </c>
      <c r="R20" s="217">
        <v>0.80400000000000005</v>
      </c>
      <c r="S20" s="217">
        <v>0.8</v>
      </c>
      <c r="T20" s="217">
        <v>0.8</v>
      </c>
      <c r="U20" s="217">
        <v>0.8</v>
      </c>
      <c r="V20" s="217">
        <v>0.8</v>
      </c>
      <c r="W20" s="217">
        <v>0.8</v>
      </c>
      <c r="X20" s="460">
        <f t="shared" si="1"/>
        <v>0.80066666666666653</v>
      </c>
    </row>
    <row r="21" spans="1:24">
      <c r="A21" s="457">
        <v>17</v>
      </c>
      <c r="B21" s="458">
        <v>312000000023</v>
      </c>
      <c r="C21" s="212" t="s">
        <v>859</v>
      </c>
      <c r="D21" s="212">
        <v>2845</v>
      </c>
      <c r="E21" s="217">
        <v>0</v>
      </c>
      <c r="F21" s="217">
        <v>0</v>
      </c>
      <c r="G21" s="217">
        <v>0</v>
      </c>
      <c r="H21" s="217">
        <v>1.1829244288224956</v>
      </c>
      <c r="I21" s="217">
        <v>0.8</v>
      </c>
      <c r="J21" s="217">
        <v>0.8</v>
      </c>
      <c r="K21" s="352">
        <v>0.8</v>
      </c>
      <c r="L21" s="352">
        <v>0.8</v>
      </c>
      <c r="M21" s="352">
        <v>0.8</v>
      </c>
      <c r="N21" s="352">
        <v>0.8</v>
      </c>
      <c r="O21" s="352">
        <v>0.8</v>
      </c>
      <c r="P21" s="352">
        <v>1</v>
      </c>
      <c r="Q21" s="459">
        <f t="shared" si="0"/>
        <v>0.64857703573520797</v>
      </c>
      <c r="R21" s="217">
        <v>0.80400000000000005</v>
      </c>
      <c r="S21" s="217">
        <v>0.8</v>
      </c>
      <c r="T21" s="217">
        <v>0.8</v>
      </c>
      <c r="U21" s="217">
        <v>0.8</v>
      </c>
      <c r="V21" s="217">
        <v>0.8</v>
      </c>
      <c r="W21" s="217">
        <v>0.8</v>
      </c>
      <c r="X21" s="460">
        <f t="shared" si="1"/>
        <v>0.80066666666666653</v>
      </c>
    </row>
    <row r="22" spans="1:24">
      <c r="A22" s="457">
        <v>18</v>
      </c>
      <c r="B22" s="458">
        <v>714000000002</v>
      </c>
      <c r="C22" s="212" t="s">
        <v>452</v>
      </c>
      <c r="D22" s="212">
        <v>5200</v>
      </c>
      <c r="E22" s="217">
        <v>0.7615384615384615</v>
      </c>
      <c r="F22" s="217">
        <v>0.90923076923076918</v>
      </c>
      <c r="G22" s="217">
        <v>0.83538461538461539</v>
      </c>
      <c r="H22" s="217">
        <v>0.8</v>
      </c>
      <c r="I22" s="217">
        <v>0.9276923076923077</v>
      </c>
      <c r="J22" s="217">
        <v>0.88615384615384618</v>
      </c>
      <c r="K22" s="352">
        <v>0.89538461538461533</v>
      </c>
      <c r="L22" s="352">
        <v>1.02</v>
      </c>
      <c r="M22" s="352">
        <v>1.0938461538461539</v>
      </c>
      <c r="N22" s="352">
        <v>0.98307692307692307</v>
      </c>
      <c r="O22" s="352">
        <v>0.9046153846153846</v>
      </c>
      <c r="P22" s="352">
        <v>0.98307692307692307</v>
      </c>
      <c r="Q22" s="459">
        <f t="shared" si="0"/>
        <v>0.91666666666666685</v>
      </c>
      <c r="R22" s="217">
        <v>0.9276923076923077</v>
      </c>
      <c r="S22" s="217">
        <v>0.8584615384615385</v>
      </c>
      <c r="T22" s="217">
        <v>0.88153846153846149</v>
      </c>
      <c r="U22" s="217">
        <v>0.94615384615384612</v>
      </c>
      <c r="V22" s="217">
        <v>1.1169230769230769</v>
      </c>
      <c r="W22" s="217">
        <v>0.84</v>
      </c>
      <c r="X22" s="460">
        <f t="shared" si="1"/>
        <v>0.92846153846153845</v>
      </c>
    </row>
    <row r="23" spans="1:24">
      <c r="A23" s="457">
        <v>19</v>
      </c>
      <c r="B23" s="458">
        <v>711000000002</v>
      </c>
      <c r="C23" s="212" t="s">
        <v>438</v>
      </c>
      <c r="D23" s="212">
        <v>5000</v>
      </c>
      <c r="E23" s="217">
        <v>0.8448</v>
      </c>
      <c r="F23" s="217">
        <v>1.0944</v>
      </c>
      <c r="G23" s="217">
        <v>0.92159999999999997</v>
      </c>
      <c r="H23" s="217">
        <v>0.89280000000000004</v>
      </c>
      <c r="I23" s="217">
        <v>0.83520000000000005</v>
      </c>
      <c r="J23" s="217">
        <v>0.85440000000000005</v>
      </c>
      <c r="K23" s="352">
        <v>1.1519999999999999</v>
      </c>
      <c r="L23" s="352">
        <v>0.96</v>
      </c>
      <c r="M23" s="352">
        <v>0.98880000000000001</v>
      </c>
      <c r="N23" s="352">
        <v>1.1519999999999999</v>
      </c>
      <c r="O23" s="352">
        <v>1.1040000000000001</v>
      </c>
      <c r="P23" s="352">
        <v>1.1040000000000001</v>
      </c>
      <c r="Q23" s="459">
        <f>AVERAGE(E23:P23)</f>
        <v>0.99199999999999999</v>
      </c>
      <c r="R23" s="217">
        <v>1.1040000000000001</v>
      </c>
      <c r="S23" s="217">
        <v>1.008</v>
      </c>
      <c r="T23" s="217">
        <v>0.86399999999999999</v>
      </c>
      <c r="U23" s="217">
        <v>0.96</v>
      </c>
      <c r="V23" s="217">
        <v>0.96</v>
      </c>
      <c r="W23" s="217">
        <v>1.01</v>
      </c>
      <c r="X23" s="460">
        <f t="shared" si="1"/>
        <v>0.98433333333333328</v>
      </c>
    </row>
    <row r="24" spans="1:24">
      <c r="A24" s="457"/>
      <c r="B24" s="457"/>
      <c r="C24" s="212"/>
      <c r="D24" s="212"/>
      <c r="E24" s="217"/>
      <c r="F24" s="217"/>
      <c r="G24" s="217"/>
      <c r="H24" s="217"/>
      <c r="I24" s="217"/>
      <c r="J24" s="217"/>
      <c r="K24" s="352"/>
      <c r="L24" s="352"/>
      <c r="M24" s="352"/>
      <c r="N24" s="352"/>
      <c r="O24" s="352"/>
      <c r="P24" s="352"/>
      <c r="Q24" s="353"/>
      <c r="R24" s="217"/>
      <c r="S24" s="217"/>
      <c r="T24" s="217"/>
      <c r="U24" s="217"/>
      <c r="V24" s="217"/>
      <c r="W24" s="217"/>
      <c r="X24" s="460"/>
    </row>
    <row r="25" spans="1:24" ht="15.75">
      <c r="A25" s="450"/>
      <c r="B25" s="450"/>
      <c r="C25" s="212"/>
      <c r="D25" s="212"/>
      <c r="E25" s="105"/>
      <c r="F25" s="105"/>
      <c r="G25" s="105"/>
      <c r="H25" s="105"/>
      <c r="I25" s="105"/>
      <c r="J25" s="105"/>
      <c r="K25" s="105"/>
      <c r="L25" s="105"/>
      <c r="M25" s="105"/>
      <c r="N25" s="105"/>
      <c r="O25" s="105"/>
      <c r="P25" s="105"/>
      <c r="Q25" s="354"/>
      <c r="R25" s="105"/>
      <c r="S25" s="105"/>
      <c r="T25" s="105"/>
      <c r="U25" s="105"/>
      <c r="V25" s="105"/>
      <c r="W25" s="105"/>
      <c r="X25" s="462"/>
    </row>
    <row r="26" spans="1:24" ht="15.75">
      <c r="A26" s="450"/>
      <c r="B26" s="450"/>
      <c r="C26" s="212"/>
      <c r="D26" s="212"/>
      <c r="E26" s="105"/>
      <c r="F26" s="105"/>
      <c r="G26" s="105"/>
      <c r="H26" s="105"/>
      <c r="I26" s="105"/>
      <c r="J26" s="105"/>
      <c r="K26" s="105"/>
      <c r="L26" s="105"/>
      <c r="M26" s="105"/>
      <c r="N26" s="105"/>
      <c r="O26" s="105"/>
      <c r="P26" s="105"/>
      <c r="Q26" s="354"/>
      <c r="R26" s="105"/>
      <c r="S26" s="105"/>
      <c r="T26" s="105"/>
      <c r="U26" s="105"/>
      <c r="V26" s="105"/>
      <c r="W26" s="105"/>
      <c r="X26" s="462"/>
    </row>
    <row r="27" spans="1:24" ht="15.75">
      <c r="A27" s="222" t="s">
        <v>443</v>
      </c>
      <c r="B27" s="222"/>
      <c r="C27" s="223" t="s">
        <v>444</v>
      </c>
      <c r="D27" s="450"/>
      <c r="E27" s="105"/>
      <c r="F27" s="105"/>
      <c r="G27" s="105"/>
      <c r="H27" s="105"/>
      <c r="I27" s="105"/>
      <c r="J27" s="105"/>
      <c r="K27" s="105"/>
      <c r="L27" s="105"/>
      <c r="M27" s="105"/>
      <c r="N27" s="105"/>
      <c r="O27" s="105"/>
      <c r="P27" s="105"/>
      <c r="Q27" s="354"/>
      <c r="R27" s="105"/>
      <c r="S27" s="105"/>
      <c r="T27" s="105"/>
      <c r="U27" s="105"/>
      <c r="V27" s="105"/>
      <c r="W27" s="105"/>
      <c r="X27" s="462"/>
    </row>
    <row r="28" spans="1:24">
      <c r="A28" s="450">
        <v>1</v>
      </c>
      <c r="B28" s="350">
        <v>211000000009</v>
      </c>
      <c r="C28" s="450" t="s">
        <v>861</v>
      </c>
      <c r="D28" s="212">
        <v>6000</v>
      </c>
      <c r="E28" s="463">
        <v>0.08</v>
      </c>
      <c r="F28" s="463">
        <v>8.6416666666666669E-2</v>
      </c>
      <c r="G28" s="463">
        <v>0.8</v>
      </c>
      <c r="H28" s="463">
        <v>0.8</v>
      </c>
      <c r="I28" s="463">
        <v>0.8</v>
      </c>
      <c r="J28" s="463">
        <v>0.8</v>
      </c>
      <c r="K28" s="217">
        <v>0.8</v>
      </c>
      <c r="L28" s="217">
        <v>0.8</v>
      </c>
      <c r="M28" s="217">
        <v>0.8</v>
      </c>
      <c r="N28" s="217">
        <v>0.8</v>
      </c>
      <c r="O28" s="217">
        <v>0.8</v>
      </c>
      <c r="P28" s="217">
        <v>0.8</v>
      </c>
      <c r="Q28" s="323">
        <f>AVERAGE(E28:P28)</f>
        <v>0.68053472222222222</v>
      </c>
      <c r="R28" s="463">
        <v>0.8</v>
      </c>
      <c r="S28" s="463">
        <v>0.8</v>
      </c>
      <c r="T28" s="463">
        <v>0.8</v>
      </c>
      <c r="U28" s="463">
        <v>0.8</v>
      </c>
      <c r="V28" s="463">
        <v>0.8</v>
      </c>
      <c r="W28" s="463">
        <v>0.8</v>
      </c>
      <c r="X28" s="464">
        <f>AVERAGE(R28:W28)</f>
        <v>0.79999999999999993</v>
      </c>
    </row>
    <row r="29" spans="1:24">
      <c r="A29" s="450">
        <v>2</v>
      </c>
      <c r="B29" s="350">
        <v>211000000015</v>
      </c>
      <c r="C29" s="450" t="s">
        <v>222</v>
      </c>
      <c r="D29" s="212">
        <v>17500</v>
      </c>
      <c r="E29" s="463">
        <v>0.78400000000000003</v>
      </c>
      <c r="F29" s="463">
        <v>0.752</v>
      </c>
      <c r="G29" s="463">
        <v>1.4836363636363636</v>
      </c>
      <c r="H29" s="463">
        <v>0.8</v>
      </c>
      <c r="I29" s="463">
        <v>0.8</v>
      </c>
      <c r="J29" s="463">
        <v>0.8</v>
      </c>
      <c r="K29" s="217">
        <v>0.8</v>
      </c>
      <c r="L29" s="217">
        <v>0.8</v>
      </c>
      <c r="M29" s="217">
        <v>0</v>
      </c>
      <c r="N29" s="217">
        <v>0</v>
      </c>
      <c r="O29" s="217">
        <v>0</v>
      </c>
      <c r="P29" s="217">
        <v>0</v>
      </c>
      <c r="Q29" s="323">
        <f t="shared" ref="Q29:Q44" si="2">AVERAGE(E29:P29)</f>
        <v>0.58496969696969692</v>
      </c>
      <c r="R29" s="463">
        <v>2.2857142857142857E-2</v>
      </c>
      <c r="S29" s="463">
        <v>2.2857142857142857E-2</v>
      </c>
      <c r="T29" s="463">
        <v>0.6802285714285714</v>
      </c>
      <c r="U29" s="463">
        <v>0.98194285714285712</v>
      </c>
      <c r="V29" s="463">
        <v>1.0134857142857143</v>
      </c>
      <c r="W29" s="463">
        <v>1.01</v>
      </c>
      <c r="X29" s="464">
        <f t="shared" ref="X29:X44" si="3">AVERAGE(R29:W29)</f>
        <v>0.62189523809523806</v>
      </c>
    </row>
    <row r="30" spans="1:24">
      <c r="A30" s="450">
        <v>3</v>
      </c>
      <c r="B30" s="350">
        <v>211000000007</v>
      </c>
      <c r="C30" s="450" t="s">
        <v>445</v>
      </c>
      <c r="D30" s="212">
        <v>11000</v>
      </c>
      <c r="E30" s="463">
        <v>0.57420000000000004</v>
      </c>
      <c r="F30" s="463">
        <v>0.90359999999999996</v>
      </c>
      <c r="G30" s="463">
        <v>0.95940000000000003</v>
      </c>
      <c r="H30" s="463">
        <v>1.0331999999999999</v>
      </c>
      <c r="I30" s="463">
        <v>0.93240000000000001</v>
      </c>
      <c r="J30" s="463">
        <v>1.0187999999999999</v>
      </c>
      <c r="K30" s="217">
        <v>1.0314000000000001</v>
      </c>
      <c r="L30" s="217">
        <v>1.0044</v>
      </c>
      <c r="M30" s="217">
        <v>1.0367999999999999</v>
      </c>
      <c r="N30" s="217">
        <v>0.96218181818181814</v>
      </c>
      <c r="O30" s="217">
        <v>0.88363636363636366</v>
      </c>
      <c r="P30" s="217">
        <v>0.8</v>
      </c>
      <c r="Q30" s="323">
        <f t="shared" si="2"/>
        <v>0.92833484848484848</v>
      </c>
      <c r="R30" s="463">
        <v>0.87545454545454549</v>
      </c>
      <c r="S30" s="463">
        <v>0.92454545454545456</v>
      </c>
      <c r="T30" s="463">
        <v>1.0505454545454544</v>
      </c>
      <c r="U30" s="463">
        <v>1.021090909090909</v>
      </c>
      <c r="V30" s="463">
        <v>0.86399999999999999</v>
      </c>
      <c r="W30" s="463">
        <v>0.86</v>
      </c>
      <c r="X30" s="464">
        <f t="shared" si="3"/>
        <v>0.93260606060606055</v>
      </c>
    </row>
    <row r="31" spans="1:24">
      <c r="A31" s="450">
        <v>4</v>
      </c>
      <c r="B31" s="350">
        <v>211000000002</v>
      </c>
      <c r="C31" s="450" t="s">
        <v>282</v>
      </c>
      <c r="D31" s="212">
        <v>13000</v>
      </c>
      <c r="E31" s="463">
        <v>1.0061538461538462</v>
      </c>
      <c r="F31" s="463">
        <v>0.94338461538461538</v>
      </c>
      <c r="G31" s="463">
        <v>0.8</v>
      </c>
      <c r="H31" s="463">
        <v>0.8</v>
      </c>
      <c r="I31" s="463">
        <v>0.8</v>
      </c>
      <c r="J31" s="463">
        <v>0.83815384615384614</v>
      </c>
      <c r="K31" s="217">
        <v>0.8</v>
      </c>
      <c r="L31" s="217">
        <v>0.83076923076923082</v>
      </c>
      <c r="M31" s="217">
        <v>1.3107692307692307</v>
      </c>
      <c r="N31" s="217">
        <v>0.83446153846153848</v>
      </c>
      <c r="O31" s="217">
        <v>0.82338461538461538</v>
      </c>
      <c r="P31" s="217">
        <v>0.81784615384615389</v>
      </c>
      <c r="Q31" s="323">
        <f t="shared" si="2"/>
        <v>0.88374358974358957</v>
      </c>
      <c r="R31" s="463">
        <v>0.90646153846153843</v>
      </c>
      <c r="S31" s="463">
        <v>0.8</v>
      </c>
      <c r="T31" s="463">
        <v>0.8</v>
      </c>
      <c r="U31" s="463">
        <v>0.83630769230769231</v>
      </c>
      <c r="V31" s="463">
        <v>0.87692307692307692</v>
      </c>
      <c r="W31" s="463">
        <v>0.88</v>
      </c>
      <c r="X31" s="464">
        <f t="shared" si="3"/>
        <v>0.84994871794871785</v>
      </c>
    </row>
    <row r="32" spans="1:24">
      <c r="A32" s="450">
        <v>5</v>
      </c>
      <c r="B32" s="350">
        <v>211000000010</v>
      </c>
      <c r="C32" s="450" t="s">
        <v>758</v>
      </c>
      <c r="D32" s="212">
        <v>28888</v>
      </c>
      <c r="E32" s="463">
        <v>0.49328440875103852</v>
      </c>
      <c r="F32" s="463">
        <v>0.37974245361395736</v>
      </c>
      <c r="G32" s="463">
        <v>0.8</v>
      </c>
      <c r="H32" s="463">
        <v>0.8</v>
      </c>
      <c r="I32" s="463">
        <v>0.8</v>
      </c>
      <c r="J32" s="463">
        <v>0.8</v>
      </c>
      <c r="K32" s="217">
        <v>0.8</v>
      </c>
      <c r="L32" s="217">
        <v>0.8</v>
      </c>
      <c r="M32" s="217">
        <v>0.8</v>
      </c>
      <c r="N32" s="217">
        <v>0.8</v>
      </c>
      <c r="O32" s="217">
        <v>0.8</v>
      </c>
      <c r="P32" s="217">
        <v>0.8</v>
      </c>
      <c r="Q32" s="323">
        <f t="shared" si="2"/>
        <v>0.73941890519708309</v>
      </c>
      <c r="R32" s="463">
        <v>0.8</v>
      </c>
      <c r="S32" s="463">
        <v>0.8</v>
      </c>
      <c r="T32" s="463">
        <v>0.8</v>
      </c>
      <c r="U32" s="463">
        <v>0.8</v>
      </c>
      <c r="V32" s="463">
        <v>0.8</v>
      </c>
      <c r="W32" s="463">
        <v>0.8</v>
      </c>
      <c r="X32" s="464">
        <f t="shared" si="3"/>
        <v>0.79999999999999993</v>
      </c>
    </row>
    <row r="33" spans="1:24">
      <c r="A33" s="450">
        <v>6</v>
      </c>
      <c r="B33" s="350">
        <v>714000000001</v>
      </c>
      <c r="C33" s="450" t="s">
        <v>451</v>
      </c>
      <c r="D33" s="212">
        <v>10500</v>
      </c>
      <c r="E33" s="463">
        <v>0.66400000000000003</v>
      </c>
      <c r="F33" s="463">
        <v>0.75600000000000001</v>
      </c>
      <c r="G33" s="463">
        <v>0.8</v>
      </c>
      <c r="H33" s="463">
        <v>0.8</v>
      </c>
      <c r="I33" s="463">
        <v>0.96457142857142852</v>
      </c>
      <c r="J33" s="463">
        <v>0.8</v>
      </c>
      <c r="K33" s="217">
        <v>0.81142857142857139</v>
      </c>
      <c r="L33" s="217">
        <v>0.94857142857142862</v>
      </c>
      <c r="M33" s="217">
        <v>0.93485714285714283</v>
      </c>
      <c r="N33" s="217">
        <v>0.95314285714285718</v>
      </c>
      <c r="O33" s="217">
        <v>0.93942857142857139</v>
      </c>
      <c r="P33" s="217">
        <v>1.0491428571428572</v>
      </c>
      <c r="Q33" s="323">
        <f t="shared" si="2"/>
        <v>0.86842857142857144</v>
      </c>
      <c r="R33" s="463">
        <v>0.94628571428571429</v>
      </c>
      <c r="S33" s="463">
        <v>0.93028571428571427</v>
      </c>
      <c r="T33" s="463">
        <v>1.0057142857142858</v>
      </c>
      <c r="U33" s="463">
        <v>0.96457142857142852</v>
      </c>
      <c r="V33" s="463">
        <v>0.85942857142857143</v>
      </c>
      <c r="W33" s="463">
        <v>0.8</v>
      </c>
      <c r="X33" s="464">
        <f t="shared" si="3"/>
        <v>0.9177142857142857</v>
      </c>
    </row>
    <row r="34" spans="1:24">
      <c r="A34" s="450">
        <v>7</v>
      </c>
      <c r="B34" s="350">
        <v>714000000004</v>
      </c>
      <c r="C34" s="450" t="s">
        <v>454</v>
      </c>
      <c r="D34" s="212">
        <v>15445</v>
      </c>
      <c r="E34" s="463">
        <v>0.62907089673033345</v>
      </c>
      <c r="F34" s="463">
        <v>0.87614114600194237</v>
      </c>
      <c r="G34" s="463">
        <v>0.8</v>
      </c>
      <c r="H34" s="463">
        <v>0.82317902233732598</v>
      </c>
      <c r="I34" s="463">
        <v>0.8</v>
      </c>
      <c r="J34" s="463">
        <v>0.8</v>
      </c>
      <c r="K34" s="217">
        <v>0.8</v>
      </c>
      <c r="L34" s="217">
        <v>0.8</v>
      </c>
      <c r="M34" s="217">
        <v>0.8</v>
      </c>
      <c r="N34" s="217">
        <v>0.8</v>
      </c>
      <c r="O34" s="217">
        <v>0.8</v>
      </c>
      <c r="P34" s="217">
        <v>0.8</v>
      </c>
      <c r="Q34" s="323">
        <f t="shared" si="2"/>
        <v>0.79403258875580018</v>
      </c>
      <c r="R34" s="463">
        <v>0.8</v>
      </c>
      <c r="S34" s="463">
        <v>0.8</v>
      </c>
      <c r="T34" s="463">
        <v>0.8</v>
      </c>
      <c r="U34" s="463">
        <v>0.81968274522499196</v>
      </c>
      <c r="V34" s="463">
        <v>0.8</v>
      </c>
      <c r="W34" s="463">
        <v>0.8</v>
      </c>
      <c r="X34" s="464">
        <f t="shared" si="3"/>
        <v>0.80328045753749866</v>
      </c>
    </row>
    <row r="35" spans="1:24">
      <c r="A35" s="450">
        <v>8</v>
      </c>
      <c r="B35" s="350">
        <v>714000000003</v>
      </c>
      <c r="C35" s="450" t="s">
        <v>453</v>
      </c>
      <c r="D35" s="212">
        <v>5500</v>
      </c>
      <c r="E35" s="463">
        <v>0.72436363636363632</v>
      </c>
      <c r="F35" s="463">
        <v>0.77672727272727271</v>
      </c>
      <c r="G35" s="463">
        <v>0.8</v>
      </c>
      <c r="H35" s="463">
        <v>0.82036363636363641</v>
      </c>
      <c r="I35" s="463">
        <v>0.87272727272727268</v>
      </c>
      <c r="J35" s="463">
        <v>0.8</v>
      </c>
      <c r="K35" s="217">
        <v>0.8</v>
      </c>
      <c r="L35" s="217">
        <v>0.8</v>
      </c>
      <c r="M35" s="217">
        <v>0.88145454545454549</v>
      </c>
      <c r="N35" s="217">
        <v>0.93381818181818177</v>
      </c>
      <c r="O35" s="217">
        <v>0.8</v>
      </c>
      <c r="P35" s="217">
        <v>0.92509090909090907</v>
      </c>
      <c r="Q35" s="323">
        <f t="shared" si="2"/>
        <v>0.82787878787878777</v>
      </c>
      <c r="R35" s="463">
        <v>1.4661818181818183</v>
      </c>
      <c r="S35" s="463">
        <v>0.8378181818181818</v>
      </c>
      <c r="T35" s="463">
        <v>0.8</v>
      </c>
      <c r="U35" s="463">
        <v>0.8</v>
      </c>
      <c r="V35" s="463">
        <v>0.8</v>
      </c>
      <c r="W35" s="463">
        <v>0.8</v>
      </c>
      <c r="X35" s="464">
        <f t="shared" si="3"/>
        <v>0.91733333333333322</v>
      </c>
    </row>
    <row r="36" spans="1:24">
      <c r="A36" s="450">
        <v>9</v>
      </c>
      <c r="B36" s="350">
        <v>311000000019</v>
      </c>
      <c r="C36" s="450" t="s">
        <v>446</v>
      </c>
      <c r="D36" s="212">
        <v>10000</v>
      </c>
      <c r="E36" s="463">
        <v>0.88400000000000001</v>
      </c>
      <c r="F36" s="463">
        <v>7.2800000000000004E-2</v>
      </c>
      <c r="G36" s="463">
        <v>0.8</v>
      </c>
      <c r="H36" s="463">
        <v>0.8</v>
      </c>
      <c r="I36" s="463">
        <v>0.8</v>
      </c>
      <c r="J36" s="463">
        <v>0.8</v>
      </c>
      <c r="K36" s="217">
        <v>0.8</v>
      </c>
      <c r="L36" s="217">
        <v>0.8</v>
      </c>
      <c r="M36" s="217">
        <v>0.8</v>
      </c>
      <c r="N36" s="217">
        <v>0.8</v>
      </c>
      <c r="O36" s="217">
        <v>0.8</v>
      </c>
      <c r="P36" s="217">
        <v>0.8</v>
      </c>
      <c r="Q36" s="323">
        <f t="shared" si="2"/>
        <v>0.74639999999999995</v>
      </c>
      <c r="R36" s="463">
        <v>0.8</v>
      </c>
      <c r="S36" s="463">
        <v>0.8</v>
      </c>
      <c r="T36" s="463">
        <v>0.94199999999999995</v>
      </c>
      <c r="U36" s="463">
        <v>0.8</v>
      </c>
      <c r="V36" s="463">
        <v>0.8</v>
      </c>
      <c r="W36" s="463">
        <v>0.8</v>
      </c>
      <c r="X36" s="464">
        <f t="shared" si="3"/>
        <v>0.82366666666666655</v>
      </c>
    </row>
    <row r="37" spans="1:24">
      <c r="A37" s="450">
        <v>10</v>
      </c>
      <c r="B37" s="350">
        <v>211000000014</v>
      </c>
      <c r="C37" s="450" t="s">
        <v>221</v>
      </c>
      <c r="D37" s="212">
        <v>12000</v>
      </c>
      <c r="E37" s="463">
        <v>1.4999999999999999E-2</v>
      </c>
      <c r="F37" s="463">
        <v>0.12</v>
      </c>
      <c r="G37" s="463">
        <v>0.8</v>
      </c>
      <c r="H37" s="463">
        <v>0.8</v>
      </c>
      <c r="I37" s="463">
        <v>0.8</v>
      </c>
      <c r="J37" s="463">
        <v>0.8</v>
      </c>
      <c r="K37" s="217">
        <v>0.8</v>
      </c>
      <c r="L37" s="217">
        <v>0.8</v>
      </c>
      <c r="M37" s="217">
        <v>1.2433333333333334</v>
      </c>
      <c r="N37" s="217">
        <v>1.3233333333333333</v>
      </c>
      <c r="O37" s="217">
        <v>0.98</v>
      </c>
      <c r="P37" s="217">
        <v>0.91500000000000004</v>
      </c>
      <c r="Q37" s="323">
        <f t="shared" si="2"/>
        <v>0.78305555555555539</v>
      </c>
      <c r="R37" s="463">
        <v>0.8</v>
      </c>
      <c r="S37" s="463">
        <v>0.84666666666666668</v>
      </c>
      <c r="T37" s="463">
        <v>0.8</v>
      </c>
      <c r="U37" s="463">
        <v>0.8</v>
      </c>
      <c r="V37" s="463">
        <v>0.85741666666666672</v>
      </c>
      <c r="W37" s="463">
        <v>0.9</v>
      </c>
      <c r="X37" s="464">
        <f t="shared" si="3"/>
        <v>0.83401388888888894</v>
      </c>
    </row>
    <row r="38" spans="1:24">
      <c r="A38" s="450">
        <v>11</v>
      </c>
      <c r="B38" s="350">
        <v>311000000057</v>
      </c>
      <c r="C38" s="450" t="s">
        <v>670</v>
      </c>
      <c r="D38" s="212">
        <v>17000</v>
      </c>
      <c r="E38" s="463">
        <v>1.6240000000000001</v>
      </c>
      <c r="F38" s="463">
        <v>1.1759999999999999</v>
      </c>
      <c r="G38" s="463">
        <v>0.93600000000000005</v>
      </c>
      <c r="H38" s="463">
        <v>1.3520000000000001</v>
      </c>
      <c r="I38" s="463">
        <v>1.2693333333333334</v>
      </c>
      <c r="J38" s="463">
        <v>0.8773333333333333</v>
      </c>
      <c r="K38" s="217">
        <v>1.248</v>
      </c>
      <c r="L38" s="217">
        <v>1.1253333333333333</v>
      </c>
      <c r="M38" s="217">
        <v>1.0293333333333334</v>
      </c>
      <c r="N38" s="217">
        <v>1.3146666666666667</v>
      </c>
      <c r="O38" s="217">
        <v>1.0533333333333332</v>
      </c>
      <c r="P38" s="217">
        <v>0.86588235294117644</v>
      </c>
      <c r="Q38" s="323">
        <f t="shared" si="2"/>
        <v>1.1559346405228759</v>
      </c>
      <c r="R38" s="463">
        <v>1.0941176470588236</v>
      </c>
      <c r="S38" s="463">
        <v>0.85882352941176465</v>
      </c>
      <c r="T38" s="463">
        <v>0.96</v>
      </c>
      <c r="U38" s="463">
        <v>0.88</v>
      </c>
      <c r="V38" s="463">
        <v>1.0352941176470589</v>
      </c>
      <c r="W38" s="463">
        <v>0.93</v>
      </c>
      <c r="X38" s="464">
        <f t="shared" si="3"/>
        <v>0.95970588235294108</v>
      </c>
    </row>
    <row r="39" spans="1:24">
      <c r="A39" s="450">
        <v>12</v>
      </c>
      <c r="B39" s="350">
        <v>711000000003</v>
      </c>
      <c r="C39" s="450" t="s">
        <v>450</v>
      </c>
      <c r="D39" s="212">
        <v>6000</v>
      </c>
      <c r="E39" s="463">
        <v>0.86399999999999999</v>
      </c>
      <c r="F39" s="463">
        <v>1.0960000000000001</v>
      </c>
      <c r="G39" s="463">
        <v>0.81599999999999995</v>
      </c>
      <c r="H39" s="463">
        <v>1.024</v>
      </c>
      <c r="I39" s="463">
        <v>0.92800000000000005</v>
      </c>
      <c r="J39" s="463">
        <v>0.84799999999999998</v>
      </c>
      <c r="K39" s="217">
        <v>1.3759999999999999</v>
      </c>
      <c r="L39" s="217">
        <v>0.96799999999999997</v>
      </c>
      <c r="M39" s="217">
        <v>0.95199999999999996</v>
      </c>
      <c r="N39" s="217">
        <v>0.93600000000000005</v>
      </c>
      <c r="O39" s="217">
        <v>1.232</v>
      </c>
      <c r="P39" s="217">
        <v>1.016</v>
      </c>
      <c r="Q39" s="323">
        <f t="shared" si="2"/>
        <v>1.0046666666666666</v>
      </c>
      <c r="R39" s="463">
        <v>0.96</v>
      </c>
      <c r="S39" s="463">
        <v>0.88</v>
      </c>
      <c r="T39" s="463">
        <v>0.91200000000000003</v>
      </c>
      <c r="U39" s="463">
        <v>0.92</v>
      </c>
      <c r="V39" s="463">
        <v>0.8</v>
      </c>
      <c r="W39" s="463">
        <v>0.81</v>
      </c>
      <c r="X39" s="464">
        <f t="shared" si="3"/>
        <v>0.8803333333333333</v>
      </c>
    </row>
    <row r="40" spans="1:24">
      <c r="A40" s="450">
        <v>13</v>
      </c>
      <c r="B40" s="350">
        <v>311000000075</v>
      </c>
      <c r="C40" s="450" t="s">
        <v>975</v>
      </c>
      <c r="D40" s="212">
        <v>10000</v>
      </c>
      <c r="E40" s="463">
        <v>0</v>
      </c>
      <c r="F40" s="463">
        <v>0</v>
      </c>
      <c r="G40" s="463">
        <v>0</v>
      </c>
      <c r="H40" s="463">
        <v>0</v>
      </c>
      <c r="I40" s="463">
        <v>0</v>
      </c>
      <c r="J40" s="463">
        <v>0</v>
      </c>
      <c r="K40" s="217">
        <v>0</v>
      </c>
      <c r="L40" s="217">
        <v>0</v>
      </c>
      <c r="M40" s="217">
        <v>0</v>
      </c>
      <c r="N40" s="217">
        <v>0</v>
      </c>
      <c r="O40" s="217">
        <v>0</v>
      </c>
      <c r="P40" s="217">
        <v>0</v>
      </c>
      <c r="Q40" s="323">
        <f t="shared" si="2"/>
        <v>0</v>
      </c>
      <c r="R40" s="463">
        <v>0</v>
      </c>
      <c r="S40" s="463">
        <v>0</v>
      </c>
      <c r="T40" s="463">
        <v>0</v>
      </c>
      <c r="U40" s="463">
        <v>1.3149200000000001</v>
      </c>
      <c r="V40" s="463">
        <v>1.0445200000000001</v>
      </c>
      <c r="W40" s="463">
        <v>1.19</v>
      </c>
      <c r="X40" s="464">
        <f t="shared" si="3"/>
        <v>0.5915733333333334</v>
      </c>
    </row>
    <row r="41" spans="1:24">
      <c r="A41" s="450">
        <v>14</v>
      </c>
      <c r="B41" s="350">
        <v>711000000001</v>
      </c>
      <c r="C41" s="450" t="s">
        <v>449</v>
      </c>
      <c r="D41" s="212">
        <v>11000</v>
      </c>
      <c r="E41" s="463">
        <v>0.78545454545454541</v>
      </c>
      <c r="F41" s="463">
        <v>0.81818181818181823</v>
      </c>
      <c r="G41" s="463">
        <v>0.88800000000000001</v>
      </c>
      <c r="H41" s="463">
        <v>0.97963636363636364</v>
      </c>
      <c r="I41" s="463">
        <v>0.97745454545454546</v>
      </c>
      <c r="J41" s="463">
        <v>0.86618181818181816</v>
      </c>
      <c r="K41" s="217">
        <v>0.87272727272727268</v>
      </c>
      <c r="L41" s="217">
        <v>0.90109090909090905</v>
      </c>
      <c r="M41" s="217">
        <v>0.99272727272727268</v>
      </c>
      <c r="N41" s="217">
        <v>0.90109090909090905</v>
      </c>
      <c r="O41" s="217">
        <v>0.90763636363636369</v>
      </c>
      <c r="P41" s="217">
        <v>0.95781818181818179</v>
      </c>
      <c r="Q41" s="323">
        <f t="shared" si="2"/>
        <v>0.90400000000000003</v>
      </c>
      <c r="R41" s="463">
        <v>0.9490909090909091</v>
      </c>
      <c r="S41" s="463">
        <v>0.88581818181818184</v>
      </c>
      <c r="T41" s="463">
        <v>0.89890909090909088</v>
      </c>
      <c r="U41" s="463">
        <v>0.94690909090909092</v>
      </c>
      <c r="V41" s="463">
        <v>1.0101818181818183</v>
      </c>
      <c r="W41" s="463">
        <v>0.86</v>
      </c>
      <c r="X41" s="464">
        <f t="shared" si="3"/>
        <v>0.92515151515151528</v>
      </c>
    </row>
    <row r="42" spans="1:24">
      <c r="A42" s="450">
        <v>15</v>
      </c>
      <c r="B42" s="350">
        <v>311000000046</v>
      </c>
      <c r="C42" s="450" t="s">
        <v>447</v>
      </c>
      <c r="D42" s="212">
        <v>33333</v>
      </c>
      <c r="E42" s="463">
        <v>0.34200342003420037</v>
      </c>
      <c r="F42" s="463">
        <v>0.54240542405424053</v>
      </c>
      <c r="G42" s="463">
        <v>0.8</v>
      </c>
      <c r="H42" s="463">
        <v>0.8</v>
      </c>
      <c r="I42" s="463">
        <v>0.8</v>
      </c>
      <c r="J42" s="463">
        <v>0.8</v>
      </c>
      <c r="K42" s="217">
        <v>0.8</v>
      </c>
      <c r="L42" s="217">
        <v>0.8</v>
      </c>
      <c r="M42" s="217">
        <v>0.8</v>
      </c>
      <c r="N42" s="217">
        <v>0.8</v>
      </c>
      <c r="O42" s="217">
        <v>0.8</v>
      </c>
      <c r="P42" s="217">
        <v>0.52560525605256048</v>
      </c>
      <c r="Q42" s="323">
        <f t="shared" si="2"/>
        <v>0.71750117501175004</v>
      </c>
      <c r="R42" s="463">
        <v>0.27600276002760027</v>
      </c>
      <c r="S42" s="463">
        <v>0.8</v>
      </c>
      <c r="T42" s="463">
        <v>0.8</v>
      </c>
      <c r="U42" s="463">
        <v>0.8</v>
      </c>
      <c r="V42" s="463">
        <v>0.8</v>
      </c>
      <c r="W42" s="463">
        <v>0.8</v>
      </c>
      <c r="X42" s="464">
        <f t="shared" si="3"/>
        <v>0.71266712667126664</v>
      </c>
    </row>
    <row r="43" spans="1:24">
      <c r="A43" s="450">
        <v>16</v>
      </c>
      <c r="B43" s="465">
        <v>311000000064</v>
      </c>
      <c r="C43" s="450" t="s">
        <v>756</v>
      </c>
      <c r="D43" s="450">
        <v>16000</v>
      </c>
      <c r="E43" s="463">
        <v>1.3766666666666667</v>
      </c>
      <c r="F43" s="463">
        <v>1.85</v>
      </c>
      <c r="G43" s="463">
        <v>1.4966666666666666</v>
      </c>
      <c r="H43" s="463">
        <v>1.38</v>
      </c>
      <c r="I43" s="463">
        <v>1.1599999999999999</v>
      </c>
      <c r="J43" s="463">
        <v>1.0342857142857143</v>
      </c>
      <c r="K43" s="217">
        <v>1.2942857142857143</v>
      </c>
      <c r="L43" s="217">
        <v>1.2228571428571429</v>
      </c>
      <c r="M43" s="217">
        <v>1.1371428571428572</v>
      </c>
      <c r="N43" s="217">
        <v>1.0900000000000001</v>
      </c>
      <c r="O43" s="217">
        <v>1.06</v>
      </c>
      <c r="P43" s="217">
        <v>0.98</v>
      </c>
      <c r="Q43" s="323">
        <f t="shared" si="2"/>
        <v>1.2568253968253968</v>
      </c>
      <c r="R43" s="463">
        <v>1.03</v>
      </c>
      <c r="S43" s="463">
        <v>0.995</v>
      </c>
      <c r="T43" s="463">
        <v>1.1950000000000001</v>
      </c>
      <c r="U43" s="463">
        <v>1.2150000000000001</v>
      </c>
      <c r="V43" s="463">
        <v>1.0925</v>
      </c>
      <c r="W43" s="460">
        <v>1.03</v>
      </c>
      <c r="X43" s="464">
        <f t="shared" si="3"/>
        <v>1.0929166666666668</v>
      </c>
    </row>
    <row r="44" spans="1:24">
      <c r="A44" s="450">
        <v>17</v>
      </c>
      <c r="B44" s="465">
        <v>341000000001</v>
      </c>
      <c r="C44" s="450" t="s">
        <v>448</v>
      </c>
      <c r="D44" s="450">
        <v>16000</v>
      </c>
      <c r="E44" s="463">
        <v>0.63600000000000001</v>
      </c>
      <c r="F44" s="463">
        <v>0.76800000000000002</v>
      </c>
      <c r="G44" s="463">
        <v>0.8</v>
      </c>
      <c r="H44" s="463">
        <v>0.8</v>
      </c>
      <c r="I44" s="463">
        <v>0.8</v>
      </c>
      <c r="J44" s="463">
        <v>0.8</v>
      </c>
      <c r="K44" s="217">
        <v>0.8</v>
      </c>
      <c r="L44" s="217">
        <v>1.008</v>
      </c>
      <c r="M44" s="217">
        <v>0.89400000000000002</v>
      </c>
      <c r="N44" s="217">
        <v>0.8</v>
      </c>
      <c r="O44" s="217">
        <v>0.93600000000000005</v>
      </c>
      <c r="P44" s="217">
        <v>0.8</v>
      </c>
      <c r="Q44" s="323">
        <f t="shared" si="2"/>
        <v>0.82016666666666671</v>
      </c>
      <c r="R44" s="463">
        <v>0.81</v>
      </c>
      <c r="S44" s="463">
        <v>0.91200000000000003</v>
      </c>
      <c r="T44" s="463">
        <v>0.8</v>
      </c>
      <c r="U44" s="463">
        <v>0.84</v>
      </c>
      <c r="V44" s="463">
        <v>1.002</v>
      </c>
      <c r="W44" s="460">
        <v>0.91</v>
      </c>
      <c r="X44" s="464">
        <f t="shared" si="3"/>
        <v>0.879</v>
      </c>
    </row>
  </sheetData>
  <autoFilter ref="A3:W24"/>
  <mergeCells count="2">
    <mergeCell ref="E1:P1"/>
    <mergeCell ref="R1:W1"/>
  </mergeCells>
  <printOptions horizontalCentered="1" gridLines="1"/>
  <pageMargins left="0.39370078740157483" right="0.39370078740157483" top="1.0236220472440944" bottom="0.74803149606299213" header="0.82677165354330717" footer="0.31496062992125984"/>
  <pageSetup paperSize="9" scale="60" orientation="landscape" verticalDpi="0" r:id="rId1"/>
  <headerFooter>
    <oddHeader>&amp;LLicencee: TPSODL&amp;C&amp;"-,Bold"&amp;18INFORMATION FOR FIXATION OF MONTHLY MAXIMUM DEMAND CHARGE&amp;ROERC FORM P8</oddHeader>
  </headerFooter>
</worksheet>
</file>

<file path=xl/worksheets/sheet10.xml><?xml version="1.0" encoding="utf-8"?>
<worksheet xmlns="http://schemas.openxmlformats.org/spreadsheetml/2006/main" xmlns:r="http://schemas.openxmlformats.org/officeDocument/2006/relationships">
  <sheetPr>
    <tabColor theme="9" tint="-0.249977111117893"/>
  </sheetPr>
  <dimension ref="A1:DY515"/>
  <sheetViews>
    <sheetView view="pageBreakPreview" zoomScale="60" workbookViewId="0">
      <pane xSplit="2" ySplit="1" topLeftCell="CX2" activePane="bottomRight" state="frozen"/>
      <selection activeCell="I322" sqref="I322"/>
      <selection pane="topRight" activeCell="I322" sqref="I322"/>
      <selection pane="bottomLeft" activeCell="I322" sqref="I322"/>
      <selection pane="bottomRight" activeCell="I10" sqref="I10"/>
    </sheetView>
  </sheetViews>
  <sheetFormatPr defaultColWidth="12.109375" defaultRowHeight="15.75"/>
  <cols>
    <col min="1" max="1" width="6.88671875" style="476" customWidth="1"/>
    <col min="2" max="2" width="16" style="496" hidden="1" customWidth="1"/>
    <col min="3" max="3" width="41.5546875" style="497" customWidth="1"/>
    <col min="4" max="4" width="11.44140625" style="498" bestFit="1" customWidth="1"/>
    <col min="5" max="7" width="9.77734375" style="498" customWidth="1"/>
    <col min="8" max="8" width="12.21875" style="498" customWidth="1"/>
    <col min="9" max="9" width="13.44140625" style="498" customWidth="1"/>
    <col min="10" max="10" width="9.77734375" style="499" customWidth="1"/>
    <col min="11" max="11" width="9.77734375" style="498" customWidth="1"/>
    <col min="12" max="12" width="10.5546875" style="498" customWidth="1"/>
    <col min="13" max="14" width="9.77734375" style="498" customWidth="1"/>
    <col min="15" max="15" width="12" style="498" customWidth="1"/>
    <col min="16" max="16" width="13.33203125" style="498" customWidth="1"/>
    <col min="17" max="17" width="9.77734375" style="499" customWidth="1"/>
    <col min="18" max="18" width="9.77734375" style="498" customWidth="1"/>
    <col min="19" max="19" width="11.6640625" style="498" customWidth="1"/>
    <col min="20" max="21" width="9.77734375" style="498" customWidth="1"/>
    <col min="22" max="22" width="12" style="498" customWidth="1"/>
    <col min="23" max="23" width="12.88671875" style="498" customWidth="1"/>
    <col min="24" max="25" width="9.77734375" style="498" customWidth="1"/>
    <col min="26" max="26" width="11.109375" style="498" customWidth="1"/>
    <col min="27" max="28" width="9.77734375" style="498" customWidth="1"/>
    <col min="29" max="30" width="12.33203125" style="498" customWidth="1"/>
    <col min="31" max="35" width="9.77734375" style="498" customWidth="1"/>
    <col min="36" max="37" width="12.33203125" style="498" customWidth="1"/>
    <col min="38" max="42" width="9.77734375" style="498" customWidth="1"/>
    <col min="43" max="43" width="11.109375" style="498" bestFit="1" customWidth="1"/>
    <col min="44" max="44" width="9.77734375" style="498" customWidth="1"/>
    <col min="45" max="45" width="9.77734375" style="499" customWidth="1"/>
    <col min="46" max="49" width="9.77734375" style="498" customWidth="1"/>
    <col min="50" max="50" width="11.109375" style="498" bestFit="1" customWidth="1"/>
    <col min="51" max="51" width="9.77734375" style="498" customWidth="1"/>
    <col min="52" max="52" width="9.77734375" style="499" customWidth="1"/>
    <col min="53" max="71" width="12.109375" style="476"/>
    <col min="72" max="72" width="12.109375" style="502"/>
    <col min="73" max="73" width="13.109375" style="476" bestFit="1" customWidth="1"/>
    <col min="74" max="79" width="12.109375" style="476"/>
    <col min="80" max="80" width="12.109375" style="503"/>
    <col min="81" max="91" width="12.109375" style="476"/>
    <col min="92" max="92" width="13.44140625" style="476" customWidth="1"/>
    <col min="93" max="93" width="12.109375" style="476"/>
    <col min="94" max="94" width="12.109375" style="211"/>
    <col min="95" max="99" width="12.109375" style="476"/>
    <col min="100" max="100" width="12.109375" style="502"/>
    <col min="101" max="101" width="12.109375" style="211"/>
    <col min="102" max="107" width="12.109375" style="476"/>
    <col min="108" max="108" width="12.109375" style="211"/>
    <col min="109" max="114" width="12.109375" style="476"/>
    <col min="115" max="115" width="12.109375" style="211"/>
    <col min="116" max="120" width="12.109375" style="476"/>
    <col min="121" max="121" width="12.109375" style="502"/>
    <col min="122" max="122" width="12.109375" style="211"/>
    <col min="123" max="128" width="12.109375" style="476"/>
    <col min="129" max="129" width="12.109375" style="211"/>
    <col min="130" max="16384" width="12.109375" style="476"/>
  </cols>
  <sheetData>
    <row r="1" spans="1:129" s="468" customFormat="1">
      <c r="A1" s="466"/>
      <c r="B1" s="467"/>
      <c r="C1" s="466"/>
      <c r="D1" s="586">
        <v>43922</v>
      </c>
      <c r="E1" s="587"/>
      <c r="F1" s="587"/>
      <c r="G1" s="587"/>
      <c r="H1" s="587"/>
      <c r="I1" s="587"/>
      <c r="J1" s="587"/>
      <c r="K1" s="586">
        <v>43952</v>
      </c>
      <c r="L1" s="587"/>
      <c r="M1" s="587"/>
      <c r="N1" s="587"/>
      <c r="O1" s="587"/>
      <c r="P1" s="587"/>
      <c r="Q1" s="587"/>
      <c r="R1" s="586">
        <v>43983</v>
      </c>
      <c r="S1" s="587"/>
      <c r="T1" s="587"/>
      <c r="U1" s="587"/>
      <c r="V1" s="587"/>
      <c r="W1" s="587"/>
      <c r="X1" s="587"/>
      <c r="Y1" s="586">
        <v>44013</v>
      </c>
      <c r="Z1" s="587"/>
      <c r="AA1" s="587"/>
      <c r="AB1" s="587"/>
      <c r="AC1" s="587"/>
      <c r="AD1" s="587"/>
      <c r="AE1" s="587"/>
      <c r="AF1" s="586">
        <v>44044</v>
      </c>
      <c r="AG1" s="587"/>
      <c r="AH1" s="587"/>
      <c r="AI1" s="587"/>
      <c r="AJ1" s="587"/>
      <c r="AK1" s="587"/>
      <c r="AL1" s="587"/>
      <c r="AM1" s="586">
        <v>44075</v>
      </c>
      <c r="AN1" s="587"/>
      <c r="AO1" s="587"/>
      <c r="AP1" s="587"/>
      <c r="AQ1" s="587"/>
      <c r="AR1" s="587"/>
      <c r="AS1" s="587"/>
      <c r="AT1" s="586">
        <v>44105</v>
      </c>
      <c r="AU1" s="587"/>
      <c r="AV1" s="587"/>
      <c r="AW1" s="587"/>
      <c r="AX1" s="587"/>
      <c r="AY1" s="587"/>
      <c r="AZ1" s="587"/>
      <c r="BA1" s="586">
        <v>44136</v>
      </c>
      <c r="BB1" s="587"/>
      <c r="BC1" s="587"/>
      <c r="BD1" s="587"/>
      <c r="BE1" s="587"/>
      <c r="BF1" s="587"/>
      <c r="BG1" s="587"/>
      <c r="BH1" s="586">
        <v>44166</v>
      </c>
      <c r="BI1" s="587"/>
      <c r="BJ1" s="587"/>
      <c r="BK1" s="587"/>
      <c r="BL1" s="587"/>
      <c r="BM1" s="587"/>
      <c r="BN1" s="587"/>
      <c r="BO1" s="586">
        <v>44197</v>
      </c>
      <c r="BP1" s="587"/>
      <c r="BQ1" s="587"/>
      <c r="BR1" s="587"/>
      <c r="BS1" s="587"/>
      <c r="BT1" s="587"/>
      <c r="BU1" s="587"/>
      <c r="BV1" s="586">
        <v>44228</v>
      </c>
      <c r="BW1" s="587"/>
      <c r="BX1" s="587"/>
      <c r="BY1" s="587"/>
      <c r="BZ1" s="587"/>
      <c r="CA1" s="587"/>
      <c r="CB1" s="587"/>
      <c r="CC1" s="586">
        <v>44256</v>
      </c>
      <c r="CD1" s="587"/>
      <c r="CE1" s="587"/>
      <c r="CF1" s="587"/>
      <c r="CG1" s="587"/>
      <c r="CH1" s="587"/>
      <c r="CI1" s="587"/>
      <c r="CJ1" s="586">
        <v>44287</v>
      </c>
      <c r="CK1" s="587"/>
      <c r="CL1" s="587"/>
      <c r="CM1" s="587"/>
      <c r="CN1" s="587"/>
      <c r="CO1" s="587"/>
      <c r="CP1" s="587"/>
      <c r="CQ1" s="586">
        <v>44317</v>
      </c>
      <c r="CR1" s="587"/>
      <c r="CS1" s="587"/>
      <c r="CT1" s="587"/>
      <c r="CU1" s="587"/>
      <c r="CV1" s="587"/>
      <c r="CW1" s="587"/>
      <c r="CX1" s="586">
        <v>44348</v>
      </c>
      <c r="CY1" s="587"/>
      <c r="CZ1" s="587"/>
      <c r="DA1" s="587"/>
      <c r="DB1" s="587"/>
      <c r="DC1" s="587"/>
      <c r="DD1" s="587"/>
      <c r="DE1" s="586">
        <v>44378</v>
      </c>
      <c r="DF1" s="587"/>
      <c r="DG1" s="587"/>
      <c r="DH1" s="587"/>
      <c r="DI1" s="587"/>
      <c r="DJ1" s="587"/>
      <c r="DK1" s="587"/>
      <c r="DL1" s="586">
        <v>44409</v>
      </c>
      <c r="DM1" s="587"/>
      <c r="DN1" s="587"/>
      <c r="DO1" s="587"/>
      <c r="DP1" s="587"/>
      <c r="DQ1" s="587"/>
      <c r="DR1" s="587"/>
      <c r="DS1" s="586">
        <v>44440</v>
      </c>
      <c r="DT1" s="587"/>
      <c r="DU1" s="587"/>
      <c r="DV1" s="587"/>
      <c r="DW1" s="587"/>
      <c r="DX1" s="587"/>
      <c r="DY1" s="587"/>
    </row>
    <row r="2" spans="1:129" ht="49.5" customHeight="1">
      <c r="A2" s="466" t="s">
        <v>26</v>
      </c>
      <c r="B2" s="467"/>
      <c r="C2" s="469" t="s">
        <v>464</v>
      </c>
      <c r="D2" s="470" t="s">
        <v>463</v>
      </c>
      <c r="E2" s="471" t="s">
        <v>462</v>
      </c>
      <c r="F2" s="471" t="s">
        <v>461</v>
      </c>
      <c r="G2" s="471" t="s">
        <v>460</v>
      </c>
      <c r="H2" s="471" t="s">
        <v>459</v>
      </c>
      <c r="I2" s="472" t="s">
        <v>458</v>
      </c>
      <c r="J2" s="473" t="s">
        <v>457</v>
      </c>
      <c r="K2" s="470" t="s">
        <v>463</v>
      </c>
      <c r="L2" s="471" t="s">
        <v>462</v>
      </c>
      <c r="M2" s="471" t="s">
        <v>461</v>
      </c>
      <c r="N2" s="471" t="s">
        <v>460</v>
      </c>
      <c r="O2" s="471" t="s">
        <v>459</v>
      </c>
      <c r="P2" s="474" t="s">
        <v>458</v>
      </c>
      <c r="Q2" s="473" t="s">
        <v>457</v>
      </c>
      <c r="R2" s="470" t="s">
        <v>463</v>
      </c>
      <c r="S2" s="471" t="s">
        <v>462</v>
      </c>
      <c r="T2" s="471" t="s">
        <v>461</v>
      </c>
      <c r="U2" s="471" t="s">
        <v>460</v>
      </c>
      <c r="V2" s="471" t="s">
        <v>459</v>
      </c>
      <c r="W2" s="474" t="s">
        <v>458</v>
      </c>
      <c r="X2" s="471" t="s">
        <v>457</v>
      </c>
      <c r="Y2" s="470" t="s">
        <v>463</v>
      </c>
      <c r="Z2" s="471" t="s">
        <v>462</v>
      </c>
      <c r="AA2" s="471" t="s">
        <v>461</v>
      </c>
      <c r="AB2" s="471" t="s">
        <v>460</v>
      </c>
      <c r="AC2" s="471" t="s">
        <v>459</v>
      </c>
      <c r="AD2" s="474" t="s">
        <v>458</v>
      </c>
      <c r="AE2" s="471" t="s">
        <v>457</v>
      </c>
      <c r="AF2" s="470" t="s">
        <v>463</v>
      </c>
      <c r="AG2" s="471" t="s">
        <v>462</v>
      </c>
      <c r="AH2" s="471" t="s">
        <v>461</v>
      </c>
      <c r="AI2" s="471" t="s">
        <v>460</v>
      </c>
      <c r="AJ2" s="471" t="s">
        <v>459</v>
      </c>
      <c r="AK2" s="472" t="s">
        <v>458</v>
      </c>
      <c r="AL2" s="471" t="s">
        <v>457</v>
      </c>
      <c r="AM2" s="470" t="s">
        <v>463</v>
      </c>
      <c r="AN2" s="471" t="s">
        <v>462</v>
      </c>
      <c r="AO2" s="471" t="s">
        <v>461</v>
      </c>
      <c r="AP2" s="471" t="s">
        <v>460</v>
      </c>
      <c r="AQ2" s="471" t="s">
        <v>459</v>
      </c>
      <c r="AR2" s="472" t="s">
        <v>458</v>
      </c>
      <c r="AS2" s="473" t="s">
        <v>457</v>
      </c>
      <c r="AT2" s="470" t="s">
        <v>463</v>
      </c>
      <c r="AU2" s="471" t="s">
        <v>462</v>
      </c>
      <c r="AV2" s="471" t="s">
        <v>461</v>
      </c>
      <c r="AW2" s="471" t="s">
        <v>460</v>
      </c>
      <c r="AX2" s="471" t="s">
        <v>459</v>
      </c>
      <c r="AY2" s="472" t="s">
        <v>458</v>
      </c>
      <c r="AZ2" s="473" t="s">
        <v>457</v>
      </c>
      <c r="BA2" s="470" t="s">
        <v>463</v>
      </c>
      <c r="BB2" s="471" t="s">
        <v>462</v>
      </c>
      <c r="BC2" s="471" t="s">
        <v>461</v>
      </c>
      <c r="BD2" s="471" t="s">
        <v>460</v>
      </c>
      <c r="BE2" s="471" t="s">
        <v>459</v>
      </c>
      <c r="BF2" s="472" t="s">
        <v>458</v>
      </c>
      <c r="BG2" s="473" t="s">
        <v>457</v>
      </c>
      <c r="BH2" s="470" t="s">
        <v>463</v>
      </c>
      <c r="BI2" s="471" t="s">
        <v>462</v>
      </c>
      <c r="BJ2" s="471" t="s">
        <v>461</v>
      </c>
      <c r="BK2" s="471" t="s">
        <v>460</v>
      </c>
      <c r="BL2" s="471" t="s">
        <v>459</v>
      </c>
      <c r="BM2" s="472" t="s">
        <v>458</v>
      </c>
      <c r="BN2" s="473" t="s">
        <v>457</v>
      </c>
      <c r="BO2" s="470" t="s">
        <v>463</v>
      </c>
      <c r="BP2" s="471" t="s">
        <v>462</v>
      </c>
      <c r="BQ2" s="471" t="s">
        <v>461</v>
      </c>
      <c r="BR2" s="471" t="s">
        <v>460</v>
      </c>
      <c r="BS2" s="471" t="s">
        <v>459</v>
      </c>
      <c r="BT2" s="474" t="s">
        <v>458</v>
      </c>
      <c r="BU2" s="473" t="s">
        <v>457</v>
      </c>
      <c r="BV2" s="470" t="s">
        <v>463</v>
      </c>
      <c r="BW2" s="471" t="s">
        <v>462</v>
      </c>
      <c r="BX2" s="471" t="s">
        <v>461</v>
      </c>
      <c r="BY2" s="471" t="s">
        <v>460</v>
      </c>
      <c r="BZ2" s="471" t="s">
        <v>459</v>
      </c>
      <c r="CA2" s="474" t="s">
        <v>458</v>
      </c>
      <c r="CB2" s="475" t="s">
        <v>457</v>
      </c>
      <c r="CC2" s="470" t="s">
        <v>463</v>
      </c>
      <c r="CD2" s="471" t="s">
        <v>462</v>
      </c>
      <c r="CE2" s="471" t="s">
        <v>461</v>
      </c>
      <c r="CF2" s="471" t="s">
        <v>460</v>
      </c>
      <c r="CG2" s="471" t="s">
        <v>459</v>
      </c>
      <c r="CH2" s="472" t="s">
        <v>458</v>
      </c>
      <c r="CI2" s="473" t="s">
        <v>457</v>
      </c>
      <c r="CJ2" s="470" t="s">
        <v>463</v>
      </c>
      <c r="CK2" s="471" t="s">
        <v>462</v>
      </c>
      <c r="CL2" s="471" t="s">
        <v>461</v>
      </c>
      <c r="CM2" s="471" t="s">
        <v>460</v>
      </c>
      <c r="CN2" s="471" t="s">
        <v>459</v>
      </c>
      <c r="CO2" s="472" t="s">
        <v>458</v>
      </c>
      <c r="CP2" s="208" t="s">
        <v>457</v>
      </c>
      <c r="CQ2" s="470" t="s">
        <v>463</v>
      </c>
      <c r="CR2" s="471" t="s">
        <v>462</v>
      </c>
      <c r="CS2" s="471" t="s">
        <v>461</v>
      </c>
      <c r="CT2" s="471" t="s">
        <v>460</v>
      </c>
      <c r="CU2" s="471" t="s">
        <v>459</v>
      </c>
      <c r="CV2" s="474" t="s">
        <v>458</v>
      </c>
      <c r="CW2" s="208" t="s">
        <v>457</v>
      </c>
      <c r="CX2" s="470" t="s">
        <v>463</v>
      </c>
      <c r="CY2" s="471" t="s">
        <v>462</v>
      </c>
      <c r="CZ2" s="471" t="s">
        <v>461</v>
      </c>
      <c r="DA2" s="471" t="s">
        <v>460</v>
      </c>
      <c r="DB2" s="471" t="s">
        <v>459</v>
      </c>
      <c r="DC2" s="472" t="s">
        <v>458</v>
      </c>
      <c r="DD2" s="208" t="s">
        <v>457</v>
      </c>
      <c r="DE2" s="470" t="s">
        <v>463</v>
      </c>
      <c r="DF2" s="471" t="s">
        <v>462</v>
      </c>
      <c r="DG2" s="471" t="s">
        <v>461</v>
      </c>
      <c r="DH2" s="471" t="s">
        <v>460</v>
      </c>
      <c r="DI2" s="471" t="s">
        <v>459</v>
      </c>
      <c r="DJ2" s="474" t="s">
        <v>458</v>
      </c>
      <c r="DK2" s="208" t="s">
        <v>457</v>
      </c>
      <c r="DL2" s="470" t="s">
        <v>463</v>
      </c>
      <c r="DM2" s="471" t="s">
        <v>462</v>
      </c>
      <c r="DN2" s="471" t="s">
        <v>461</v>
      </c>
      <c r="DO2" s="471" t="s">
        <v>460</v>
      </c>
      <c r="DP2" s="471" t="s">
        <v>459</v>
      </c>
      <c r="DQ2" s="474" t="s">
        <v>458</v>
      </c>
      <c r="DR2" s="208" t="s">
        <v>457</v>
      </c>
      <c r="DS2" s="470" t="s">
        <v>463</v>
      </c>
      <c r="DT2" s="471" t="s">
        <v>462</v>
      </c>
      <c r="DU2" s="471" t="s">
        <v>461</v>
      </c>
      <c r="DV2" s="471" t="s">
        <v>460</v>
      </c>
      <c r="DW2" s="471" t="s">
        <v>459</v>
      </c>
      <c r="DX2" s="474" t="s">
        <v>458</v>
      </c>
      <c r="DY2" s="208" t="s">
        <v>457</v>
      </c>
    </row>
    <row r="3" spans="1:129" s="468" customFormat="1">
      <c r="A3" s="466">
        <v>1</v>
      </c>
      <c r="B3" s="467"/>
      <c r="C3" s="466">
        <v>2</v>
      </c>
      <c r="D3" s="477">
        <v>3</v>
      </c>
      <c r="E3" s="477">
        <v>4</v>
      </c>
      <c r="F3" s="477">
        <v>5</v>
      </c>
      <c r="G3" s="477">
        <v>6</v>
      </c>
      <c r="H3" s="477">
        <v>7</v>
      </c>
      <c r="I3" s="477">
        <v>8</v>
      </c>
      <c r="J3" s="478"/>
      <c r="K3" s="477"/>
      <c r="L3" s="477"/>
      <c r="M3" s="477"/>
      <c r="N3" s="477"/>
      <c r="O3" s="477"/>
      <c r="P3" s="477"/>
      <c r="Q3" s="479"/>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9"/>
      <c r="AT3" s="477"/>
      <c r="AU3" s="477"/>
      <c r="AV3" s="477"/>
      <c r="AW3" s="477"/>
      <c r="AX3" s="477"/>
      <c r="AY3" s="477"/>
      <c r="AZ3" s="479"/>
      <c r="BA3" s="477"/>
      <c r="BB3" s="477"/>
      <c r="BC3" s="477"/>
      <c r="BD3" s="477"/>
      <c r="BE3" s="477"/>
      <c r="BF3" s="477"/>
      <c r="BG3" s="477"/>
      <c r="BH3" s="477"/>
      <c r="BI3" s="477"/>
      <c r="BJ3" s="477"/>
      <c r="BK3" s="477"/>
      <c r="BL3" s="477"/>
      <c r="BM3" s="477"/>
      <c r="BN3" s="477"/>
      <c r="BO3" s="477"/>
      <c r="BP3" s="477"/>
      <c r="BQ3" s="477"/>
      <c r="BR3" s="477"/>
      <c r="BS3" s="477"/>
      <c r="BT3" s="478"/>
      <c r="BU3" s="477"/>
      <c r="BV3" s="477"/>
      <c r="BW3" s="477"/>
      <c r="BX3" s="477"/>
      <c r="BY3" s="477"/>
      <c r="BZ3" s="477"/>
      <c r="CA3" s="477"/>
      <c r="CB3" s="480"/>
      <c r="CC3" s="477"/>
      <c r="CD3" s="477"/>
      <c r="CE3" s="477"/>
      <c r="CF3" s="477"/>
      <c r="CG3" s="477"/>
      <c r="CH3" s="477"/>
      <c r="CI3" s="477"/>
      <c r="CJ3" s="477"/>
      <c r="CK3" s="477"/>
      <c r="CL3" s="477"/>
      <c r="CM3" s="477"/>
      <c r="CN3" s="477"/>
      <c r="CO3" s="477"/>
      <c r="CP3" s="209"/>
      <c r="CQ3" s="477"/>
      <c r="CR3" s="477"/>
      <c r="CS3" s="477"/>
      <c r="CT3" s="477"/>
      <c r="CU3" s="477"/>
      <c r="CV3" s="478"/>
      <c r="CW3" s="209"/>
      <c r="CX3" s="477"/>
      <c r="CY3" s="477"/>
      <c r="CZ3" s="477"/>
      <c r="DA3" s="477"/>
      <c r="DB3" s="477"/>
      <c r="DC3" s="477"/>
      <c r="DD3" s="209"/>
      <c r="DE3" s="477"/>
      <c r="DF3" s="477"/>
      <c r="DG3" s="477"/>
      <c r="DH3" s="477"/>
      <c r="DI3" s="477"/>
      <c r="DJ3" s="477"/>
      <c r="DK3" s="209"/>
      <c r="DL3" s="477"/>
      <c r="DM3" s="477"/>
      <c r="DN3" s="477"/>
      <c r="DO3" s="477"/>
      <c r="DP3" s="477"/>
      <c r="DQ3" s="478"/>
      <c r="DR3" s="209"/>
      <c r="DS3" s="477"/>
      <c r="DT3" s="477"/>
      <c r="DU3" s="477"/>
      <c r="DV3" s="477"/>
      <c r="DW3" s="477"/>
      <c r="DX3" s="477"/>
      <c r="DY3" s="209"/>
    </row>
    <row r="4" spans="1:129">
      <c r="A4" s="481" t="s">
        <v>219</v>
      </c>
      <c r="B4" s="482" t="s">
        <v>902</v>
      </c>
      <c r="C4" s="483" t="s">
        <v>976</v>
      </c>
      <c r="D4" s="484"/>
      <c r="E4" s="484"/>
      <c r="F4" s="484"/>
      <c r="G4" s="484"/>
      <c r="H4" s="484"/>
      <c r="I4" s="484"/>
      <c r="J4" s="485"/>
      <c r="K4" s="484"/>
      <c r="L4" s="484"/>
      <c r="M4" s="484"/>
      <c r="N4" s="484"/>
      <c r="O4" s="484"/>
      <c r="P4" s="484"/>
      <c r="Q4" s="485"/>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5"/>
      <c r="AT4" s="484"/>
      <c r="AU4" s="484"/>
      <c r="AV4" s="484"/>
      <c r="AW4" s="484"/>
      <c r="AX4" s="484"/>
      <c r="AY4" s="484"/>
      <c r="AZ4" s="485"/>
      <c r="BA4" s="486"/>
      <c r="BB4" s="486"/>
      <c r="BC4" s="486"/>
      <c r="BD4" s="486"/>
      <c r="BE4" s="486"/>
      <c r="BF4" s="486"/>
      <c r="BG4" s="486"/>
      <c r="BH4" s="486"/>
      <c r="BI4" s="486"/>
      <c r="BJ4" s="486"/>
      <c r="BK4" s="486"/>
      <c r="BL4" s="486"/>
      <c r="BM4" s="486"/>
      <c r="BN4" s="486"/>
      <c r="BO4" s="486"/>
      <c r="BP4" s="486"/>
      <c r="BQ4" s="486"/>
      <c r="BR4" s="486"/>
      <c r="BS4" s="486"/>
      <c r="BT4" s="487"/>
      <c r="BU4" s="486"/>
      <c r="BV4" s="486"/>
      <c r="BW4" s="486"/>
      <c r="BX4" s="486"/>
      <c r="BY4" s="486"/>
      <c r="BZ4" s="486"/>
      <c r="CA4" s="486"/>
      <c r="CB4" s="488"/>
      <c r="CC4" s="486"/>
      <c r="CD4" s="486"/>
      <c r="CE4" s="486"/>
      <c r="CF4" s="486"/>
      <c r="CG4" s="486"/>
      <c r="CH4" s="486"/>
      <c r="CI4" s="486"/>
      <c r="CJ4" s="486"/>
      <c r="CK4" s="486"/>
      <c r="CL4" s="486"/>
      <c r="CM4" s="486"/>
      <c r="CN4" s="486"/>
      <c r="CO4" s="486"/>
      <c r="CP4" s="210"/>
      <c r="CQ4" s="486"/>
      <c r="CR4" s="486"/>
      <c r="CS4" s="486"/>
      <c r="CT4" s="486"/>
      <c r="CU4" s="486"/>
      <c r="CV4" s="487"/>
      <c r="CW4" s="210"/>
      <c r="CX4" s="486"/>
      <c r="CY4" s="486"/>
      <c r="CZ4" s="486"/>
      <c r="DA4" s="486"/>
      <c r="DB4" s="486"/>
      <c r="DC4" s="486"/>
      <c r="DD4" s="210"/>
      <c r="DE4" s="486"/>
      <c r="DF4" s="486"/>
      <c r="DG4" s="486"/>
      <c r="DH4" s="486"/>
      <c r="DI4" s="486"/>
      <c r="DJ4" s="486"/>
      <c r="DK4" s="210"/>
      <c r="DL4" s="486"/>
      <c r="DM4" s="486"/>
      <c r="DN4" s="486"/>
      <c r="DO4" s="486"/>
      <c r="DP4" s="486"/>
      <c r="DQ4" s="487"/>
      <c r="DR4" s="210"/>
      <c r="DS4" s="486"/>
      <c r="DT4" s="486"/>
      <c r="DU4" s="486"/>
      <c r="DV4" s="486"/>
      <c r="DW4" s="486"/>
      <c r="DX4" s="486"/>
      <c r="DY4" s="210"/>
    </row>
    <row r="5" spans="1:129" ht="17.25" customHeight="1">
      <c r="A5" s="466">
        <v>1</v>
      </c>
      <c r="B5" s="489">
        <v>343000000049</v>
      </c>
      <c r="C5" s="212" t="s">
        <v>354</v>
      </c>
      <c r="D5" s="224">
        <v>116.6</v>
      </c>
      <c r="E5" s="224">
        <v>79</v>
      </c>
      <c r="F5" s="224">
        <v>79</v>
      </c>
      <c r="G5" s="224">
        <v>0</v>
      </c>
      <c r="H5" s="224">
        <v>6679</v>
      </c>
      <c r="I5" s="224">
        <v>0</v>
      </c>
      <c r="J5" s="225"/>
      <c r="K5" s="224">
        <v>116.6</v>
      </c>
      <c r="L5" s="224">
        <v>79</v>
      </c>
      <c r="M5" s="224">
        <v>79</v>
      </c>
      <c r="N5" s="224">
        <v>0.78620000000000001</v>
      </c>
      <c r="O5" s="224">
        <v>4324</v>
      </c>
      <c r="P5" s="224">
        <v>0</v>
      </c>
      <c r="Q5" s="225">
        <v>9.3573445043926201E-2</v>
      </c>
      <c r="R5" s="224">
        <v>116.6</v>
      </c>
      <c r="S5" s="224">
        <v>79</v>
      </c>
      <c r="T5" s="224">
        <v>93.28</v>
      </c>
      <c r="U5" s="224">
        <v>0.78369999999999995</v>
      </c>
      <c r="V5" s="224">
        <v>2869</v>
      </c>
      <c r="W5" s="224">
        <v>0</v>
      </c>
      <c r="X5" s="225">
        <v>5.4507927252961094E-2</v>
      </c>
      <c r="Y5" s="224">
        <v>116.6</v>
      </c>
      <c r="Z5" s="224">
        <v>79</v>
      </c>
      <c r="AA5" s="224">
        <v>93.28</v>
      </c>
      <c r="AB5" s="224">
        <v>0.78520000000000001</v>
      </c>
      <c r="AC5" s="224">
        <v>4269</v>
      </c>
      <c r="AD5" s="224">
        <v>0</v>
      </c>
      <c r="AE5" s="225">
        <v>7.8340148583464608E-2</v>
      </c>
      <c r="AF5" s="224">
        <v>116.6</v>
      </c>
      <c r="AG5" s="224">
        <v>79</v>
      </c>
      <c r="AH5" s="224">
        <v>93.28</v>
      </c>
      <c r="AI5" s="224">
        <v>0.76449999999999996</v>
      </c>
      <c r="AJ5" s="224">
        <v>3140</v>
      </c>
      <c r="AK5" s="224">
        <v>0</v>
      </c>
      <c r="AL5" s="225">
        <v>5.9182142774384799E-2</v>
      </c>
      <c r="AM5" s="224">
        <v>116.6</v>
      </c>
      <c r="AN5" s="224">
        <v>79</v>
      </c>
      <c r="AO5" s="224">
        <v>93.28</v>
      </c>
      <c r="AP5" s="224">
        <v>0.78590000000000004</v>
      </c>
      <c r="AQ5" s="224">
        <v>3567</v>
      </c>
      <c r="AR5" s="224">
        <v>0</v>
      </c>
      <c r="AS5" s="225">
        <v>6.7579470820437193E-2</v>
      </c>
      <c r="AT5" s="224">
        <v>116.6</v>
      </c>
      <c r="AU5" s="224">
        <v>79</v>
      </c>
      <c r="AV5" s="224">
        <v>93.28</v>
      </c>
      <c r="AW5" s="224">
        <v>0.75239999999999996</v>
      </c>
      <c r="AX5" s="224">
        <v>3999</v>
      </c>
      <c r="AY5" s="224">
        <v>0</v>
      </c>
      <c r="AZ5" s="225">
        <v>7.6584546375554785E-2</v>
      </c>
      <c r="BA5" s="224">
        <v>116.6</v>
      </c>
      <c r="BB5" s="224">
        <v>79</v>
      </c>
      <c r="BC5" s="224">
        <v>93.28</v>
      </c>
      <c r="BD5" s="224">
        <v>0.74409999999999998</v>
      </c>
      <c r="BE5" s="224">
        <v>1925</v>
      </c>
      <c r="BF5" s="224">
        <v>0</v>
      </c>
      <c r="BG5" s="225">
        <v>3.8519300819838634E-2</v>
      </c>
      <c r="BH5" s="224">
        <v>116.6</v>
      </c>
      <c r="BI5" s="224">
        <v>79</v>
      </c>
      <c r="BJ5" s="224">
        <v>93.28</v>
      </c>
      <c r="BK5" s="224">
        <v>0.72450000000000003</v>
      </c>
      <c r="BL5" s="224">
        <v>1678</v>
      </c>
      <c r="BM5" s="224">
        <v>0</v>
      </c>
      <c r="BN5" s="225">
        <v>3.3372757578214195E-2</v>
      </c>
      <c r="BO5" s="224">
        <v>116.6</v>
      </c>
      <c r="BP5" s="224">
        <v>79</v>
      </c>
      <c r="BQ5" s="224">
        <v>93.28</v>
      </c>
      <c r="BR5" s="224">
        <v>0.73870000000000002</v>
      </c>
      <c r="BS5" s="224">
        <v>2109</v>
      </c>
      <c r="BT5" s="311">
        <v>0</v>
      </c>
      <c r="BU5" s="225">
        <v>4.1138363164457112E-2</v>
      </c>
      <c r="BV5" s="224">
        <v>116.6</v>
      </c>
      <c r="BW5" s="224">
        <v>79</v>
      </c>
      <c r="BX5" s="224">
        <v>93.28</v>
      </c>
      <c r="BY5" s="224">
        <v>0.75270000000000004</v>
      </c>
      <c r="BZ5" s="224">
        <v>3422</v>
      </c>
      <c r="CA5" s="311">
        <v>0</v>
      </c>
      <c r="CB5" s="225">
        <v>7.2527094352297206E-2</v>
      </c>
      <c r="CC5" s="224">
        <v>116.6</v>
      </c>
      <c r="CD5" s="224"/>
      <c r="CE5" s="224">
        <v>93.28</v>
      </c>
      <c r="CF5" s="224">
        <v>0.74399999999999999</v>
      </c>
      <c r="CG5" s="224">
        <v>1765</v>
      </c>
      <c r="CH5" s="224">
        <v>0</v>
      </c>
      <c r="CI5" s="225">
        <v>3.4183009933628397E-2</v>
      </c>
      <c r="CJ5" s="224">
        <v>116.6</v>
      </c>
      <c r="CK5" s="224"/>
      <c r="CL5" s="224">
        <v>93.28</v>
      </c>
      <c r="CM5" s="224">
        <v>0.75739999999999996</v>
      </c>
      <c r="CN5" s="224">
        <v>2370</v>
      </c>
      <c r="CO5" s="224">
        <v>0</v>
      </c>
      <c r="CP5" s="225">
        <v>4.6590997790732731E-2</v>
      </c>
      <c r="CQ5" s="224">
        <v>116.6</v>
      </c>
      <c r="CR5" s="224"/>
      <c r="CS5" s="224">
        <v>93.28</v>
      </c>
      <c r="CT5" s="224">
        <v>0.82809999999999995</v>
      </c>
      <c r="CU5" s="224">
        <v>1715</v>
      </c>
      <c r="CV5" s="311">
        <v>0</v>
      </c>
      <c r="CW5" s="225">
        <v>2.9841446223299307E-2</v>
      </c>
      <c r="CX5" s="224">
        <v>116.6</v>
      </c>
      <c r="CY5" s="224"/>
      <c r="CZ5" s="224">
        <v>93.28</v>
      </c>
      <c r="DA5" s="224">
        <v>0.77700000000000002</v>
      </c>
      <c r="DB5" s="224">
        <v>2492</v>
      </c>
      <c r="DC5" s="224">
        <v>0</v>
      </c>
      <c r="DD5" s="225">
        <v>4.775358548943455E-2</v>
      </c>
      <c r="DE5" s="224">
        <v>116.6</v>
      </c>
      <c r="DF5" s="224"/>
      <c r="DG5" s="224">
        <v>93.28</v>
      </c>
      <c r="DH5" s="224">
        <v>0.77070000000000005</v>
      </c>
      <c r="DI5" s="224">
        <v>2290</v>
      </c>
      <c r="DJ5" s="224">
        <v>0</v>
      </c>
      <c r="DK5" s="225">
        <v>4.2814280534872053E-2</v>
      </c>
      <c r="DL5" s="224">
        <v>116.6</v>
      </c>
      <c r="DM5" s="224"/>
      <c r="DN5" s="224">
        <v>93.28</v>
      </c>
      <c r="DO5" s="224">
        <v>0.76580000000000004</v>
      </c>
      <c r="DP5" s="224">
        <v>909.8</v>
      </c>
      <c r="DQ5" s="311">
        <v>0</v>
      </c>
      <c r="DR5" s="225">
        <v>1.711863363727513E-2</v>
      </c>
      <c r="DS5" s="224">
        <v>116.6</v>
      </c>
      <c r="DT5" s="224"/>
      <c r="DU5" s="224">
        <v>93.28</v>
      </c>
      <c r="DV5" s="224">
        <v>0.78169999999999995</v>
      </c>
      <c r="DW5" s="224">
        <v>1830</v>
      </c>
      <c r="DX5" s="224">
        <v>0</v>
      </c>
      <c r="DY5" s="225">
        <v>3.4856994983811E-2</v>
      </c>
    </row>
    <row r="6" spans="1:129" ht="17.25" customHeight="1">
      <c r="A6" s="466">
        <v>2</v>
      </c>
      <c r="B6" s="489">
        <v>211000000040</v>
      </c>
      <c r="C6" s="212" t="s">
        <v>817</v>
      </c>
      <c r="D6" s="224">
        <v>178</v>
      </c>
      <c r="E6" s="224">
        <v>105</v>
      </c>
      <c r="F6" s="224">
        <v>227.84</v>
      </c>
      <c r="G6" s="224">
        <v>0.94079999999999997</v>
      </c>
      <c r="H6" s="224">
        <v>20460</v>
      </c>
      <c r="I6" s="224">
        <v>0</v>
      </c>
      <c r="J6" s="225">
        <v>0.13257018192342479</v>
      </c>
      <c r="K6" s="224">
        <v>178</v>
      </c>
      <c r="L6" s="224">
        <v>67.56</v>
      </c>
      <c r="M6" s="224">
        <v>67.56</v>
      </c>
      <c r="N6" s="224">
        <v>0.91379999999999995</v>
      </c>
      <c r="O6" s="224">
        <v>8238</v>
      </c>
      <c r="P6" s="224">
        <v>0</v>
      </c>
      <c r="Q6" s="225">
        <v>0.17935275718311738</v>
      </c>
      <c r="R6" s="224">
        <v>178</v>
      </c>
      <c r="S6" s="224">
        <v>85.8</v>
      </c>
      <c r="T6" s="224">
        <v>142.4</v>
      </c>
      <c r="U6" s="224">
        <v>0.91759999999999997</v>
      </c>
      <c r="V6" s="224">
        <v>14808</v>
      </c>
      <c r="W6" s="224">
        <v>0</v>
      </c>
      <c r="X6" s="225">
        <v>0.15739847313787148</v>
      </c>
      <c r="Y6" s="224">
        <v>178</v>
      </c>
      <c r="Z6" s="224">
        <v>69</v>
      </c>
      <c r="AA6" s="224">
        <v>142.4</v>
      </c>
      <c r="AB6" s="224">
        <v>0.90680000000000005</v>
      </c>
      <c r="AC6" s="224">
        <v>16494</v>
      </c>
      <c r="AD6" s="224">
        <v>0</v>
      </c>
      <c r="AE6" s="225">
        <v>0.17168468418631697</v>
      </c>
      <c r="AF6" s="224">
        <v>178</v>
      </c>
      <c r="AG6" s="224">
        <v>48.84</v>
      </c>
      <c r="AH6" s="224">
        <v>142.4</v>
      </c>
      <c r="AI6" s="224">
        <v>0.89529999999999998</v>
      </c>
      <c r="AJ6" s="224">
        <v>8619</v>
      </c>
      <c r="AK6" s="224">
        <v>0</v>
      </c>
      <c r="AL6" s="225">
        <v>9.0866828733533231E-2</v>
      </c>
      <c r="AM6" s="224">
        <v>178</v>
      </c>
      <c r="AN6" s="224">
        <v>94.68</v>
      </c>
      <c r="AO6" s="224">
        <v>142.4</v>
      </c>
      <c r="AP6" s="224">
        <v>0.89490000000000003</v>
      </c>
      <c r="AQ6" s="224">
        <v>23157</v>
      </c>
      <c r="AR6" s="224">
        <v>0</v>
      </c>
      <c r="AS6" s="225">
        <v>0.25238602392333082</v>
      </c>
      <c r="AT6" s="224">
        <v>178</v>
      </c>
      <c r="AU6" s="224">
        <v>37.08</v>
      </c>
      <c r="AV6" s="224">
        <v>142.4</v>
      </c>
      <c r="AW6" s="224">
        <v>0.89949999999999997</v>
      </c>
      <c r="AX6" s="224">
        <v>9207</v>
      </c>
      <c r="AY6" s="224">
        <v>0</v>
      </c>
      <c r="AZ6" s="225">
        <v>9.6612662465414625E-2</v>
      </c>
      <c r="BA6" s="224">
        <v>178</v>
      </c>
      <c r="BB6" s="224">
        <v>13.92</v>
      </c>
      <c r="BC6" s="224">
        <v>142.4</v>
      </c>
      <c r="BD6" s="224">
        <v>0.89470000000000005</v>
      </c>
      <c r="BE6" s="224">
        <v>2510</v>
      </c>
      <c r="BF6" s="224">
        <v>0</v>
      </c>
      <c r="BG6" s="225">
        <v>2.7362375492688454E-2</v>
      </c>
      <c r="BH6" s="224">
        <v>178</v>
      </c>
      <c r="BI6" s="224">
        <v>113.76</v>
      </c>
      <c r="BJ6" s="224">
        <v>142.4</v>
      </c>
      <c r="BK6" s="224">
        <v>0.89259999999999995</v>
      </c>
      <c r="BL6" s="224">
        <v>6560</v>
      </c>
      <c r="BM6" s="224">
        <v>0</v>
      </c>
      <c r="BN6" s="225">
        <v>6.9368776081137076E-2</v>
      </c>
      <c r="BO6" s="224">
        <v>178</v>
      </c>
      <c r="BP6" s="224">
        <v>126</v>
      </c>
      <c r="BQ6" s="224">
        <v>142.4</v>
      </c>
      <c r="BR6" s="224">
        <v>0.9274</v>
      </c>
      <c r="BS6" s="224">
        <v>34812</v>
      </c>
      <c r="BT6" s="311">
        <v>0</v>
      </c>
      <c r="BU6" s="225">
        <v>0.35430636832831219</v>
      </c>
      <c r="BV6" s="224">
        <v>178</v>
      </c>
      <c r="BW6" s="224">
        <v>77.88</v>
      </c>
      <c r="BX6" s="224">
        <v>142.4</v>
      </c>
      <c r="BY6" s="224">
        <v>0.88629999999999998</v>
      </c>
      <c r="BZ6" s="224">
        <v>10338</v>
      </c>
      <c r="CA6" s="311">
        <v>0</v>
      </c>
      <c r="CB6" s="225">
        <v>0.12189236856598454</v>
      </c>
      <c r="CC6" s="224">
        <v>178</v>
      </c>
      <c r="CD6" s="224"/>
      <c r="CE6" s="224">
        <v>178</v>
      </c>
      <c r="CF6" s="224">
        <v>0.94089999999999996</v>
      </c>
      <c r="CG6" s="224">
        <v>29643</v>
      </c>
      <c r="CH6" s="224">
        <v>0</v>
      </c>
      <c r="CI6" s="225">
        <v>0.23789523738020296</v>
      </c>
      <c r="CJ6" s="224">
        <v>178</v>
      </c>
      <c r="CK6" s="224"/>
      <c r="CL6" s="224">
        <v>178</v>
      </c>
      <c r="CM6" s="224">
        <v>0.92400000000000004</v>
      </c>
      <c r="CN6" s="224">
        <v>20393</v>
      </c>
      <c r="CO6" s="224">
        <v>0</v>
      </c>
      <c r="CP6" s="225">
        <v>0.1722093189789819</v>
      </c>
      <c r="CQ6" s="224">
        <v>178</v>
      </c>
      <c r="CR6" s="224"/>
      <c r="CS6" s="224">
        <v>178</v>
      </c>
      <c r="CT6" s="224">
        <v>0.90480000000000005</v>
      </c>
      <c r="CU6" s="224">
        <v>8367</v>
      </c>
      <c r="CV6" s="311">
        <v>0</v>
      </c>
      <c r="CW6" s="225">
        <v>6.982713755063806E-2</v>
      </c>
      <c r="CX6" s="224">
        <v>178</v>
      </c>
      <c r="CY6" s="224"/>
      <c r="CZ6" s="224">
        <v>178</v>
      </c>
      <c r="DA6" s="224">
        <v>0.93110000000000004</v>
      </c>
      <c r="DB6" s="224">
        <v>17312</v>
      </c>
      <c r="DC6" s="224">
        <v>0</v>
      </c>
      <c r="DD6" s="225">
        <v>0.14507695045032182</v>
      </c>
      <c r="DE6" s="224">
        <v>178</v>
      </c>
      <c r="DF6" s="224"/>
      <c r="DG6" s="224">
        <v>178</v>
      </c>
      <c r="DH6" s="224">
        <v>0.9123</v>
      </c>
      <c r="DI6" s="224">
        <v>13144</v>
      </c>
      <c r="DJ6" s="224">
        <v>0</v>
      </c>
      <c r="DK6" s="225">
        <v>0.10879199422293985</v>
      </c>
      <c r="DL6" s="224">
        <v>178</v>
      </c>
      <c r="DM6" s="224"/>
      <c r="DN6" s="224">
        <v>178</v>
      </c>
      <c r="DO6" s="224">
        <v>0.92010000000000003</v>
      </c>
      <c r="DP6" s="224">
        <v>20456</v>
      </c>
      <c r="DQ6" s="311">
        <v>0</v>
      </c>
      <c r="DR6" s="225">
        <v>0.16787759791567586</v>
      </c>
      <c r="DS6" s="224">
        <v>178</v>
      </c>
      <c r="DT6" s="224"/>
      <c r="DU6" s="224">
        <v>178</v>
      </c>
      <c r="DV6" s="224">
        <v>0.98939999999999995</v>
      </c>
      <c r="DW6" s="224">
        <v>4458</v>
      </c>
      <c r="DX6" s="224">
        <v>0</v>
      </c>
      <c r="DY6" s="225">
        <v>3.5157311698763453E-2</v>
      </c>
    </row>
    <row r="7" spans="1:129" ht="17.25" customHeight="1">
      <c r="A7" s="466">
        <v>3</v>
      </c>
      <c r="B7" s="489">
        <v>351000000012</v>
      </c>
      <c r="C7" s="212" t="s">
        <v>635</v>
      </c>
      <c r="D7" s="224">
        <v>140</v>
      </c>
      <c r="E7" s="224">
        <v>150.63999999999999</v>
      </c>
      <c r="F7" s="224">
        <v>150.63999999999999</v>
      </c>
      <c r="G7" s="224">
        <v>0.54220000000000002</v>
      </c>
      <c r="H7" s="224">
        <v>3678</v>
      </c>
      <c r="I7" s="224">
        <v>0</v>
      </c>
      <c r="J7" s="225">
        <v>6.2543100664673376E-2</v>
      </c>
      <c r="K7" s="224">
        <v>140</v>
      </c>
      <c r="L7" s="224">
        <v>158.63999999999999</v>
      </c>
      <c r="M7" s="224">
        <v>158.63999999999999</v>
      </c>
      <c r="N7" s="224">
        <v>0.56140000000000001</v>
      </c>
      <c r="O7" s="224">
        <v>12292</v>
      </c>
      <c r="P7" s="224">
        <v>0</v>
      </c>
      <c r="Q7" s="225">
        <v>0.1855087959126579</v>
      </c>
      <c r="R7" s="224">
        <v>140</v>
      </c>
      <c r="S7" s="224">
        <v>163.36000000000001</v>
      </c>
      <c r="T7" s="224">
        <v>163.36000000000001</v>
      </c>
      <c r="U7" s="224">
        <v>0.55420000000000003</v>
      </c>
      <c r="V7" s="224">
        <v>12002</v>
      </c>
      <c r="W7" s="224">
        <v>0</v>
      </c>
      <c r="X7" s="225">
        <v>0.18412335501169375</v>
      </c>
      <c r="Y7" s="224">
        <v>140</v>
      </c>
      <c r="Z7" s="224">
        <v>154.19999999999999</v>
      </c>
      <c r="AA7" s="224">
        <v>154.19999999999999</v>
      </c>
      <c r="AB7" s="224">
        <v>0.56520000000000004</v>
      </c>
      <c r="AC7" s="224">
        <v>11356</v>
      </c>
      <c r="AD7" s="224">
        <v>0</v>
      </c>
      <c r="AE7" s="225">
        <v>0.1751321669844387</v>
      </c>
      <c r="AF7" s="224">
        <v>140</v>
      </c>
      <c r="AG7" s="224">
        <v>129.19999999999999</v>
      </c>
      <c r="AH7" s="224">
        <v>129.19999999999999</v>
      </c>
      <c r="AI7" s="224">
        <v>0.53600000000000003</v>
      </c>
      <c r="AJ7" s="224">
        <v>5090</v>
      </c>
      <c r="AK7" s="224">
        <v>0</v>
      </c>
      <c r="AL7" s="225">
        <v>9.8791036826255216E-2</v>
      </c>
      <c r="AM7" s="224">
        <v>140</v>
      </c>
      <c r="AN7" s="224">
        <v>146.16</v>
      </c>
      <c r="AO7" s="224">
        <v>146.16</v>
      </c>
      <c r="AP7" s="224">
        <v>0.5474</v>
      </c>
      <c r="AQ7" s="224">
        <v>11986</v>
      </c>
      <c r="AR7" s="224">
        <v>0</v>
      </c>
      <c r="AS7" s="225">
        <v>0.20806951244043626</v>
      </c>
      <c r="AT7" s="224">
        <v>140</v>
      </c>
      <c r="AU7" s="224">
        <v>155.84</v>
      </c>
      <c r="AV7" s="224">
        <v>155.84</v>
      </c>
      <c r="AW7" s="224">
        <v>0.52929999999999999</v>
      </c>
      <c r="AX7" s="224">
        <v>3376</v>
      </c>
      <c r="AY7" s="224">
        <v>0</v>
      </c>
      <c r="AZ7" s="225">
        <v>5.5010889695008898E-2</v>
      </c>
      <c r="BA7" s="224">
        <v>140</v>
      </c>
      <c r="BB7" s="224">
        <v>0</v>
      </c>
      <c r="BC7" s="224">
        <v>112</v>
      </c>
      <c r="BD7" s="224">
        <v>0.48709999999999998</v>
      </c>
      <c r="BE7" s="224">
        <v>4242</v>
      </c>
      <c r="BF7" s="224">
        <v>0</v>
      </c>
      <c r="BG7" s="225">
        <v>0.10799459385478684</v>
      </c>
      <c r="BH7" s="224">
        <v>140</v>
      </c>
      <c r="BI7" s="224">
        <v>154.96</v>
      </c>
      <c r="BJ7" s="224">
        <v>154.96</v>
      </c>
      <c r="BK7" s="224">
        <v>0.47520000000000001</v>
      </c>
      <c r="BL7" s="224">
        <v>8996</v>
      </c>
      <c r="BM7" s="224">
        <v>0</v>
      </c>
      <c r="BN7" s="225">
        <v>0.16420276712908596</v>
      </c>
      <c r="BO7" s="224">
        <v>140</v>
      </c>
      <c r="BP7" s="224">
        <v>180.96</v>
      </c>
      <c r="BQ7" s="224">
        <v>180.96</v>
      </c>
      <c r="BR7" s="224">
        <v>0.56140000000000001</v>
      </c>
      <c r="BS7" s="224">
        <v>7824</v>
      </c>
      <c r="BT7" s="311">
        <v>0</v>
      </c>
      <c r="BU7" s="225">
        <v>0.10351443365127176</v>
      </c>
      <c r="BV7" s="224">
        <v>140</v>
      </c>
      <c r="BW7" s="224">
        <v>163.04</v>
      </c>
      <c r="BX7" s="224">
        <v>163.04</v>
      </c>
      <c r="BY7" s="224">
        <v>0.58909999999999996</v>
      </c>
      <c r="BZ7" s="224">
        <v>11778</v>
      </c>
      <c r="CA7" s="311">
        <v>0</v>
      </c>
      <c r="CB7" s="225">
        <v>0.18248160308790212</v>
      </c>
      <c r="CC7" s="224">
        <v>140</v>
      </c>
      <c r="CD7" s="224"/>
      <c r="CE7" s="224">
        <v>172.4</v>
      </c>
      <c r="CF7" s="224">
        <v>0.61570000000000003</v>
      </c>
      <c r="CG7" s="224">
        <v>10483</v>
      </c>
      <c r="CH7" s="224">
        <v>0</v>
      </c>
      <c r="CI7" s="225">
        <v>0.13274135152828953</v>
      </c>
      <c r="CJ7" s="224">
        <v>140</v>
      </c>
      <c r="CK7" s="224"/>
      <c r="CL7" s="224">
        <v>150.88</v>
      </c>
      <c r="CM7" s="224">
        <v>0.66820000000000002</v>
      </c>
      <c r="CN7" s="224">
        <v>6336</v>
      </c>
      <c r="CO7" s="224">
        <v>0</v>
      </c>
      <c r="CP7" s="225">
        <v>8.7285986663336035E-2</v>
      </c>
      <c r="CQ7" s="224">
        <v>140</v>
      </c>
      <c r="CR7" s="224"/>
      <c r="CS7" s="224">
        <v>156.08000000000001</v>
      </c>
      <c r="CT7" s="224">
        <v>0.64359999999999995</v>
      </c>
      <c r="CU7" s="224">
        <v>9354</v>
      </c>
      <c r="CV7" s="311">
        <v>0</v>
      </c>
      <c r="CW7" s="225">
        <v>0.12515872727736643</v>
      </c>
      <c r="CX7" s="224">
        <v>140</v>
      </c>
      <c r="CY7" s="224"/>
      <c r="CZ7" s="224">
        <v>155.91999999999999</v>
      </c>
      <c r="DA7" s="224">
        <v>0.64400000000000002</v>
      </c>
      <c r="DB7" s="224">
        <v>8464</v>
      </c>
      <c r="DC7" s="224">
        <v>0</v>
      </c>
      <c r="DD7" s="225">
        <v>0.11707265427121764</v>
      </c>
      <c r="DE7" s="224">
        <v>140</v>
      </c>
      <c r="DF7" s="224"/>
      <c r="DG7" s="224">
        <v>153.12</v>
      </c>
      <c r="DH7" s="224">
        <v>0.6532</v>
      </c>
      <c r="DI7" s="224">
        <v>9592</v>
      </c>
      <c r="DJ7" s="224">
        <v>0</v>
      </c>
      <c r="DK7" s="225">
        <v>0.12890154952812857</v>
      </c>
      <c r="DL7" s="224">
        <v>140</v>
      </c>
      <c r="DM7" s="224"/>
      <c r="DN7" s="224">
        <v>157.6</v>
      </c>
      <c r="DO7" s="224">
        <v>0.6482</v>
      </c>
      <c r="DP7" s="224">
        <v>5361</v>
      </c>
      <c r="DQ7" s="311">
        <v>0</v>
      </c>
      <c r="DR7" s="225">
        <v>7.0535480930502617E-2</v>
      </c>
      <c r="DS7" s="224">
        <v>140</v>
      </c>
      <c r="DT7" s="224"/>
      <c r="DU7" s="224">
        <v>132.80000000000001</v>
      </c>
      <c r="DV7" s="224">
        <v>0.62129999999999996</v>
      </c>
      <c r="DW7" s="224">
        <v>4427</v>
      </c>
      <c r="DX7" s="224">
        <v>0</v>
      </c>
      <c r="DY7" s="225">
        <v>7.452081516688569E-2</v>
      </c>
    </row>
    <row r="8" spans="1:129" ht="17.25" customHeight="1">
      <c r="A8" s="466">
        <v>4</v>
      </c>
      <c r="B8" s="489">
        <v>713000000008</v>
      </c>
      <c r="C8" s="212" t="s">
        <v>409</v>
      </c>
      <c r="D8" s="224">
        <v>455</v>
      </c>
      <c r="E8" s="224">
        <v>477.5</v>
      </c>
      <c r="F8" s="224">
        <v>477.5</v>
      </c>
      <c r="G8" s="224">
        <v>0.75370000000000004</v>
      </c>
      <c r="H8" s="224">
        <v>13280</v>
      </c>
      <c r="I8" s="224">
        <v>0</v>
      </c>
      <c r="J8" s="225">
        <v>5.1249978485042917E-2</v>
      </c>
      <c r="K8" s="224">
        <v>455</v>
      </c>
      <c r="L8" s="224">
        <v>455.5</v>
      </c>
      <c r="M8" s="224">
        <v>455.5</v>
      </c>
      <c r="N8" s="224">
        <v>0.72060000000000002</v>
      </c>
      <c r="O8" s="224">
        <v>42330</v>
      </c>
      <c r="P8" s="224">
        <v>0</v>
      </c>
      <c r="Q8" s="225">
        <v>0.17333756596397312</v>
      </c>
      <c r="R8" s="224">
        <v>455</v>
      </c>
      <c r="S8" s="224">
        <v>498.5</v>
      </c>
      <c r="T8" s="224">
        <v>498.5</v>
      </c>
      <c r="U8" s="224">
        <v>0.75270000000000004</v>
      </c>
      <c r="V8" s="224">
        <v>42785</v>
      </c>
      <c r="W8" s="224">
        <v>0</v>
      </c>
      <c r="X8" s="225">
        <v>0.15836965156426128</v>
      </c>
      <c r="Y8" s="224">
        <v>455</v>
      </c>
      <c r="Z8" s="224">
        <v>451.5</v>
      </c>
      <c r="AA8" s="224">
        <v>451.5</v>
      </c>
      <c r="AB8" s="224">
        <v>0.86080000000000001</v>
      </c>
      <c r="AC8" s="224">
        <v>44290</v>
      </c>
      <c r="AD8" s="224">
        <v>0</v>
      </c>
      <c r="AE8" s="225">
        <v>0.1531696541589814</v>
      </c>
      <c r="AF8" s="224">
        <v>455</v>
      </c>
      <c r="AG8" s="224">
        <v>448</v>
      </c>
      <c r="AH8" s="224">
        <v>448</v>
      </c>
      <c r="AI8" s="224">
        <v>0.85509999999999997</v>
      </c>
      <c r="AJ8" s="224">
        <v>28810</v>
      </c>
      <c r="AK8" s="224">
        <v>0</v>
      </c>
      <c r="AL8" s="225">
        <v>0.10108236682731839</v>
      </c>
      <c r="AM8" s="224">
        <v>455</v>
      </c>
      <c r="AN8" s="224">
        <v>394.5</v>
      </c>
      <c r="AO8" s="224">
        <v>394.5</v>
      </c>
      <c r="AP8" s="224">
        <v>0.84330000000000005</v>
      </c>
      <c r="AQ8" s="224">
        <v>33780</v>
      </c>
      <c r="AR8" s="224">
        <v>0</v>
      </c>
      <c r="AS8" s="225">
        <v>0.14102562753774114</v>
      </c>
      <c r="AT8" s="224">
        <v>455</v>
      </c>
      <c r="AU8" s="224">
        <v>462</v>
      </c>
      <c r="AV8" s="224">
        <v>462</v>
      </c>
      <c r="AW8" s="224">
        <v>0.8367</v>
      </c>
      <c r="AX8" s="224">
        <v>36100</v>
      </c>
      <c r="AY8" s="224">
        <v>0</v>
      </c>
      <c r="AZ8" s="225">
        <v>0.12552277209513585</v>
      </c>
      <c r="BA8" s="224">
        <v>455</v>
      </c>
      <c r="BB8" s="224">
        <v>46</v>
      </c>
      <c r="BC8" s="224">
        <v>364</v>
      </c>
      <c r="BD8" s="224">
        <v>0.83</v>
      </c>
      <c r="BE8" s="224">
        <v>49865</v>
      </c>
      <c r="BF8" s="224">
        <v>0</v>
      </c>
      <c r="BG8" s="225">
        <v>0.22923654324256734</v>
      </c>
      <c r="BH8" s="224">
        <v>455</v>
      </c>
      <c r="BI8" s="224">
        <v>461.5</v>
      </c>
      <c r="BJ8" s="224">
        <v>461.5</v>
      </c>
      <c r="BK8" s="224">
        <v>0.81779999999999997</v>
      </c>
      <c r="BL8" s="224">
        <v>48015</v>
      </c>
      <c r="BM8" s="224">
        <v>0</v>
      </c>
      <c r="BN8" s="225">
        <v>0.17099569869054027</v>
      </c>
      <c r="BO8" s="224">
        <v>455</v>
      </c>
      <c r="BP8" s="224">
        <v>487.5</v>
      </c>
      <c r="BQ8" s="224">
        <v>487.5</v>
      </c>
      <c r="BR8" s="224">
        <v>0.80220000000000002</v>
      </c>
      <c r="BS8" s="224">
        <v>52950</v>
      </c>
      <c r="BT8" s="311">
        <v>0</v>
      </c>
      <c r="BU8" s="225">
        <v>0.18198506629514904</v>
      </c>
      <c r="BV8" s="224">
        <v>455</v>
      </c>
      <c r="BW8" s="224">
        <v>468</v>
      </c>
      <c r="BX8" s="224">
        <v>468</v>
      </c>
      <c r="BY8" s="224">
        <v>0.83909999999999996</v>
      </c>
      <c r="BZ8" s="224">
        <v>25550</v>
      </c>
      <c r="CA8" s="311">
        <v>0</v>
      </c>
      <c r="CB8" s="225">
        <v>9.6819326499936686E-2</v>
      </c>
      <c r="CC8" s="224">
        <v>455</v>
      </c>
      <c r="CD8" s="224"/>
      <c r="CE8" s="224">
        <v>492.5</v>
      </c>
      <c r="CF8" s="224">
        <v>0.88049999999999995</v>
      </c>
      <c r="CG8" s="224">
        <v>40890</v>
      </c>
      <c r="CH8" s="224">
        <v>0</v>
      </c>
      <c r="CI8" s="225">
        <v>0.12673850498961964</v>
      </c>
      <c r="CJ8" s="224">
        <v>455</v>
      </c>
      <c r="CK8" s="224"/>
      <c r="CL8" s="224">
        <v>417.35</v>
      </c>
      <c r="CM8" s="224">
        <v>0.88349999999999995</v>
      </c>
      <c r="CN8" s="224">
        <v>15895</v>
      </c>
      <c r="CO8" s="224">
        <v>0</v>
      </c>
      <c r="CP8" s="225">
        <v>5.987162754648119E-2</v>
      </c>
      <c r="CQ8" s="224">
        <v>455</v>
      </c>
      <c r="CR8" s="224"/>
      <c r="CS8" s="224">
        <v>364</v>
      </c>
      <c r="CT8" s="224">
        <v>0.99619999999999997</v>
      </c>
      <c r="CU8" s="224">
        <v>1335</v>
      </c>
      <c r="CV8" s="311">
        <v>0</v>
      </c>
      <c r="CW8" s="225">
        <v>4.9483499901540069E-3</v>
      </c>
      <c r="CX8" s="224">
        <v>455</v>
      </c>
      <c r="CY8" s="224"/>
      <c r="CZ8" s="224">
        <v>364</v>
      </c>
      <c r="DA8" s="224">
        <v>1</v>
      </c>
      <c r="DB8" s="224">
        <v>1250</v>
      </c>
      <c r="DC8" s="224">
        <v>0</v>
      </c>
      <c r="DD8" s="225">
        <v>4.7695360195360199E-3</v>
      </c>
      <c r="DE8" s="224">
        <v>455</v>
      </c>
      <c r="DF8" s="224"/>
      <c r="DG8" s="224">
        <v>364</v>
      </c>
      <c r="DH8" s="224">
        <v>0.99429999999999996</v>
      </c>
      <c r="DI8" s="224">
        <v>1750</v>
      </c>
      <c r="DJ8" s="224">
        <v>0</v>
      </c>
      <c r="DK8" s="225">
        <v>6.4989963054089871E-3</v>
      </c>
      <c r="DL8" s="224">
        <v>455</v>
      </c>
      <c r="DM8" s="224"/>
      <c r="DN8" s="224">
        <v>364</v>
      </c>
      <c r="DO8" s="224">
        <v>0.997</v>
      </c>
      <c r="DP8" s="224">
        <v>1665</v>
      </c>
      <c r="DQ8" s="311">
        <v>0</v>
      </c>
      <c r="DR8" s="225">
        <v>6.1665855418079826E-3</v>
      </c>
      <c r="DS8" s="224">
        <v>455</v>
      </c>
      <c r="DT8" s="224"/>
      <c r="DU8" s="224">
        <v>364</v>
      </c>
      <c r="DV8" s="224">
        <v>0.99339999999999995</v>
      </c>
      <c r="DW8" s="224">
        <v>1515</v>
      </c>
      <c r="DX8" s="224">
        <v>0</v>
      </c>
      <c r="DY8" s="225">
        <v>5.8190836074870703E-3</v>
      </c>
    </row>
    <row r="9" spans="1:129" ht="17.25" customHeight="1">
      <c r="A9" s="466">
        <v>5</v>
      </c>
      <c r="B9" s="489">
        <v>312000000016</v>
      </c>
      <c r="C9" s="212" t="s">
        <v>780</v>
      </c>
      <c r="D9" s="224">
        <v>858</v>
      </c>
      <c r="E9" s="224">
        <v>0</v>
      </c>
      <c r="F9" s="224">
        <v>686</v>
      </c>
      <c r="G9" s="224">
        <v>5.1299999999999998E-2</v>
      </c>
      <c r="H9" s="224">
        <v>1200</v>
      </c>
      <c r="I9" s="224">
        <v>0</v>
      </c>
      <c r="J9" s="225">
        <v>4.7359517463348468E-2</v>
      </c>
      <c r="K9" s="224">
        <v>858</v>
      </c>
      <c r="L9" s="224">
        <v>0</v>
      </c>
      <c r="M9" s="224">
        <v>0</v>
      </c>
      <c r="N9" s="224">
        <v>9.0499999999999997E-2</v>
      </c>
      <c r="O9" s="224">
        <v>300</v>
      </c>
      <c r="P9" s="224">
        <v>0</v>
      </c>
      <c r="Q9" s="225">
        <v>0</v>
      </c>
      <c r="R9" s="224">
        <v>858</v>
      </c>
      <c r="S9" s="224">
        <v>0</v>
      </c>
      <c r="T9" s="224">
        <v>686.4</v>
      </c>
      <c r="U9" s="224">
        <v>0</v>
      </c>
      <c r="V9" s="224">
        <v>0</v>
      </c>
      <c r="W9" s="224">
        <v>0</v>
      </c>
      <c r="X9" s="225">
        <v>0</v>
      </c>
      <c r="Y9" s="224">
        <v>858</v>
      </c>
      <c r="Z9" s="224">
        <v>0</v>
      </c>
      <c r="AA9" s="224">
        <v>686.4</v>
      </c>
      <c r="AB9" s="224">
        <v>0</v>
      </c>
      <c r="AC9" s="224">
        <v>0</v>
      </c>
      <c r="AD9" s="224">
        <v>0</v>
      </c>
      <c r="AE9" s="225">
        <v>0</v>
      </c>
      <c r="AF9" s="224">
        <v>858</v>
      </c>
      <c r="AG9" s="224">
        <v>0</v>
      </c>
      <c r="AH9" s="224">
        <v>686.4</v>
      </c>
      <c r="AI9" s="224">
        <v>0</v>
      </c>
      <c r="AJ9" s="224">
        <v>0</v>
      </c>
      <c r="AK9" s="224">
        <v>0</v>
      </c>
      <c r="AL9" s="225">
        <v>0</v>
      </c>
      <c r="AM9" s="224">
        <v>858</v>
      </c>
      <c r="AN9" s="224">
        <v>300</v>
      </c>
      <c r="AO9" s="224">
        <v>686.4</v>
      </c>
      <c r="AP9" s="224">
        <v>0.84619999999999995</v>
      </c>
      <c r="AQ9" s="224">
        <v>108900</v>
      </c>
      <c r="AR9" s="224">
        <v>0</v>
      </c>
      <c r="AS9" s="225">
        <v>0.2604024628959633</v>
      </c>
      <c r="AT9" s="224">
        <v>858</v>
      </c>
      <c r="AU9" s="224">
        <v>300</v>
      </c>
      <c r="AV9" s="224">
        <v>686.4</v>
      </c>
      <c r="AW9" s="224">
        <v>0</v>
      </c>
      <c r="AX9" s="224">
        <v>0</v>
      </c>
      <c r="AY9" s="224">
        <v>0</v>
      </c>
      <c r="AZ9" s="225">
        <v>0</v>
      </c>
      <c r="BA9" s="224">
        <v>858</v>
      </c>
      <c r="BB9" s="224">
        <v>420</v>
      </c>
      <c r="BC9" s="224">
        <v>686.4</v>
      </c>
      <c r="BD9" s="224">
        <v>0.6341</v>
      </c>
      <c r="BE9" s="224">
        <v>45750</v>
      </c>
      <c r="BF9" s="224">
        <v>0</v>
      </c>
      <c r="BG9" s="225">
        <v>0.14599015643803531</v>
      </c>
      <c r="BH9" s="224">
        <v>858</v>
      </c>
      <c r="BI9" s="224">
        <v>0</v>
      </c>
      <c r="BJ9" s="224">
        <v>686.4</v>
      </c>
      <c r="BK9" s="224">
        <v>9.0899999999999995E-2</v>
      </c>
      <c r="BL9" s="224">
        <v>1050</v>
      </c>
      <c r="BM9" s="224">
        <v>0</v>
      </c>
      <c r="BN9" s="225">
        <v>2.261909400203875E-2</v>
      </c>
      <c r="BO9" s="224">
        <v>858</v>
      </c>
      <c r="BP9" s="224">
        <v>0</v>
      </c>
      <c r="BQ9" s="224">
        <v>686.4</v>
      </c>
      <c r="BR9" s="224">
        <v>0</v>
      </c>
      <c r="BS9" s="224">
        <v>0</v>
      </c>
      <c r="BT9" s="311">
        <v>0</v>
      </c>
      <c r="BU9" s="225">
        <v>0</v>
      </c>
      <c r="BV9" s="224">
        <v>858</v>
      </c>
      <c r="BW9" s="224">
        <v>0</v>
      </c>
      <c r="BX9" s="224">
        <v>686.4</v>
      </c>
      <c r="BY9" s="224">
        <v>0</v>
      </c>
      <c r="BZ9" s="224">
        <v>1200</v>
      </c>
      <c r="CA9" s="311">
        <v>0</v>
      </c>
      <c r="CB9" s="225">
        <v>0</v>
      </c>
      <c r="CC9" s="224">
        <v>858</v>
      </c>
      <c r="CD9" s="224"/>
      <c r="CE9" s="224">
        <v>858</v>
      </c>
      <c r="CF9" s="224">
        <v>0</v>
      </c>
      <c r="CG9" s="224">
        <v>0</v>
      </c>
      <c r="CH9" s="224">
        <v>0</v>
      </c>
      <c r="CI9" s="225">
        <v>0</v>
      </c>
      <c r="CJ9" s="224">
        <v>858</v>
      </c>
      <c r="CK9" s="224"/>
      <c r="CL9" s="224">
        <v>858</v>
      </c>
      <c r="CM9" s="224">
        <v>0</v>
      </c>
      <c r="CN9" s="224">
        <v>0</v>
      </c>
      <c r="CO9" s="224">
        <v>0</v>
      </c>
      <c r="CP9" s="225">
        <v>0</v>
      </c>
      <c r="CQ9" s="224">
        <v>858</v>
      </c>
      <c r="CR9" s="224"/>
      <c r="CS9" s="224">
        <v>858</v>
      </c>
      <c r="CT9" s="224">
        <v>0</v>
      </c>
      <c r="CU9" s="224">
        <v>0</v>
      </c>
      <c r="CV9" s="311">
        <v>0</v>
      </c>
      <c r="CW9" s="225">
        <v>0</v>
      </c>
      <c r="CX9" s="224">
        <v>858</v>
      </c>
      <c r="CY9" s="224"/>
      <c r="CZ9" s="224">
        <v>858</v>
      </c>
      <c r="DA9" s="224">
        <v>4.87E-2</v>
      </c>
      <c r="DB9" s="224">
        <v>300</v>
      </c>
      <c r="DC9" s="224">
        <v>0</v>
      </c>
      <c r="DD9" s="225">
        <v>9.9717758855335861E-3</v>
      </c>
      <c r="DE9" s="224">
        <v>858</v>
      </c>
      <c r="DF9" s="224"/>
      <c r="DG9" s="224">
        <v>858</v>
      </c>
      <c r="DH9" s="224">
        <v>0.81499999999999995</v>
      </c>
      <c r="DI9" s="224">
        <v>42300</v>
      </c>
      <c r="DJ9" s="224">
        <v>0</v>
      </c>
      <c r="DK9" s="225">
        <v>8.1305988687742095E-2</v>
      </c>
      <c r="DL9" s="224">
        <v>858</v>
      </c>
      <c r="DM9" s="224"/>
      <c r="DN9" s="224">
        <v>858</v>
      </c>
      <c r="DO9" s="224">
        <v>0.89649999999999996</v>
      </c>
      <c r="DP9" s="224">
        <v>105300</v>
      </c>
      <c r="DQ9" s="311">
        <v>0</v>
      </c>
      <c r="DR9" s="225">
        <v>0.18400001308444539</v>
      </c>
      <c r="DS9" s="224">
        <v>858</v>
      </c>
      <c r="DT9" s="224"/>
      <c r="DU9" s="224">
        <v>858</v>
      </c>
      <c r="DV9" s="224">
        <v>0.95340000000000003</v>
      </c>
      <c r="DW9" s="224">
        <v>73500</v>
      </c>
      <c r="DX9" s="224">
        <v>0</v>
      </c>
      <c r="DY9" s="225">
        <v>0.12479362699627018</v>
      </c>
    </row>
    <row r="10" spans="1:129" ht="17.25" customHeight="1">
      <c r="A10" s="466">
        <v>6</v>
      </c>
      <c r="B10" s="489">
        <v>343000000091</v>
      </c>
      <c r="C10" s="212" t="s">
        <v>903</v>
      </c>
      <c r="D10" s="224">
        <v>0</v>
      </c>
      <c r="E10" s="224">
        <v>0</v>
      </c>
      <c r="F10" s="224">
        <v>0</v>
      </c>
      <c r="G10" s="224">
        <v>0</v>
      </c>
      <c r="H10" s="224">
        <v>0</v>
      </c>
      <c r="I10" s="224">
        <v>0</v>
      </c>
      <c r="J10" s="225"/>
      <c r="K10" s="224">
        <v>0</v>
      </c>
      <c r="L10" s="224">
        <v>0</v>
      </c>
      <c r="M10" s="224">
        <v>0</v>
      </c>
      <c r="N10" s="224">
        <v>0</v>
      </c>
      <c r="O10" s="224">
        <v>0</v>
      </c>
      <c r="P10" s="224">
        <v>0</v>
      </c>
      <c r="Q10" s="225">
        <v>0</v>
      </c>
      <c r="R10" s="224">
        <v>0</v>
      </c>
      <c r="S10" s="224">
        <v>0</v>
      </c>
      <c r="T10" s="224">
        <v>0</v>
      </c>
      <c r="U10" s="224">
        <v>0</v>
      </c>
      <c r="V10" s="224">
        <v>0</v>
      </c>
      <c r="W10" s="224">
        <v>0</v>
      </c>
      <c r="X10" s="225">
        <v>0</v>
      </c>
      <c r="Y10" s="224">
        <v>0</v>
      </c>
      <c r="Z10" s="224">
        <v>0</v>
      </c>
      <c r="AA10" s="224">
        <v>0</v>
      </c>
      <c r="AB10" s="224">
        <v>0</v>
      </c>
      <c r="AC10" s="224">
        <v>0</v>
      </c>
      <c r="AD10" s="224">
        <v>0</v>
      </c>
      <c r="AE10" s="225">
        <v>0</v>
      </c>
      <c r="AF10" s="224">
        <v>0</v>
      </c>
      <c r="AG10" s="224">
        <v>0</v>
      </c>
      <c r="AH10" s="224">
        <v>0</v>
      </c>
      <c r="AI10" s="224">
        <v>0</v>
      </c>
      <c r="AJ10" s="224">
        <v>0</v>
      </c>
      <c r="AK10" s="224">
        <v>0</v>
      </c>
      <c r="AL10" s="225">
        <v>0</v>
      </c>
      <c r="AM10" s="224">
        <v>0</v>
      </c>
      <c r="AN10" s="224">
        <v>0</v>
      </c>
      <c r="AO10" s="224">
        <v>0</v>
      </c>
      <c r="AP10" s="224">
        <v>0</v>
      </c>
      <c r="AQ10" s="224">
        <v>0</v>
      </c>
      <c r="AR10" s="224">
        <v>0</v>
      </c>
      <c r="AS10" s="225">
        <v>0</v>
      </c>
      <c r="AT10" s="224">
        <v>0</v>
      </c>
      <c r="AU10" s="224">
        <v>0</v>
      </c>
      <c r="AV10" s="224">
        <v>0</v>
      </c>
      <c r="AW10" s="224">
        <v>0</v>
      </c>
      <c r="AX10" s="224">
        <v>0</v>
      </c>
      <c r="AY10" s="224">
        <v>0</v>
      </c>
      <c r="AZ10" s="225">
        <v>0</v>
      </c>
      <c r="BA10" s="224">
        <v>0</v>
      </c>
      <c r="BB10" s="224">
        <v>0</v>
      </c>
      <c r="BC10" s="224">
        <v>0</v>
      </c>
      <c r="BD10" s="224">
        <v>0</v>
      </c>
      <c r="BE10" s="224">
        <v>0</v>
      </c>
      <c r="BF10" s="224">
        <v>0</v>
      </c>
      <c r="BG10" s="225">
        <v>0</v>
      </c>
      <c r="BH10" s="224">
        <v>0</v>
      </c>
      <c r="BI10" s="224">
        <v>0</v>
      </c>
      <c r="BJ10" s="224">
        <v>0</v>
      </c>
      <c r="BK10" s="224">
        <v>0</v>
      </c>
      <c r="BL10" s="224">
        <v>0</v>
      </c>
      <c r="BM10" s="224">
        <v>0</v>
      </c>
      <c r="BN10" s="225">
        <v>0</v>
      </c>
      <c r="BO10" s="224">
        <v>0</v>
      </c>
      <c r="BP10" s="224">
        <v>0</v>
      </c>
      <c r="BQ10" s="224">
        <v>0</v>
      </c>
      <c r="BR10" s="224">
        <v>0</v>
      </c>
      <c r="BS10" s="224">
        <v>0</v>
      </c>
      <c r="BT10" s="311">
        <v>0</v>
      </c>
      <c r="BU10" s="225">
        <v>0</v>
      </c>
      <c r="BV10" s="224">
        <v>0</v>
      </c>
      <c r="BW10" s="224">
        <v>0</v>
      </c>
      <c r="BX10" s="224">
        <v>0</v>
      </c>
      <c r="BY10" s="224">
        <v>0</v>
      </c>
      <c r="BZ10" s="224">
        <v>0</v>
      </c>
      <c r="CA10" s="311">
        <v>0</v>
      </c>
      <c r="CB10" s="225">
        <v>0</v>
      </c>
      <c r="CC10" s="224">
        <v>120</v>
      </c>
      <c r="CD10" s="224"/>
      <c r="CE10" s="224">
        <v>0</v>
      </c>
      <c r="CF10" s="224">
        <v>0</v>
      </c>
      <c r="CG10" s="224">
        <v>0</v>
      </c>
      <c r="CH10" s="224">
        <v>0</v>
      </c>
      <c r="CI10" s="225">
        <v>0</v>
      </c>
      <c r="CJ10" s="224">
        <v>0</v>
      </c>
      <c r="CK10" s="224"/>
      <c r="CL10" s="224">
        <v>0</v>
      </c>
      <c r="CM10" s="224">
        <v>0</v>
      </c>
      <c r="CN10" s="224">
        <v>0</v>
      </c>
      <c r="CO10" s="224">
        <v>0</v>
      </c>
      <c r="CP10" s="225">
        <v>0</v>
      </c>
      <c r="CQ10" s="224">
        <v>0</v>
      </c>
      <c r="CR10" s="224"/>
      <c r="CS10" s="224">
        <v>0</v>
      </c>
      <c r="CT10" s="224">
        <v>0</v>
      </c>
      <c r="CU10" s="224">
        <v>0</v>
      </c>
      <c r="CV10" s="311">
        <v>0</v>
      </c>
      <c r="CW10" s="225">
        <v>0</v>
      </c>
      <c r="CX10" s="224">
        <v>120</v>
      </c>
      <c r="CY10" s="224"/>
      <c r="CZ10" s="224">
        <v>0</v>
      </c>
      <c r="DA10" s="224">
        <v>0</v>
      </c>
      <c r="DB10" s="224">
        <v>0</v>
      </c>
      <c r="DC10" s="224">
        <v>0</v>
      </c>
      <c r="DD10" s="225">
        <v>0</v>
      </c>
      <c r="DE10" s="224">
        <v>120</v>
      </c>
      <c r="DF10" s="224"/>
      <c r="DG10" s="224">
        <v>106.667</v>
      </c>
      <c r="DH10" s="224">
        <v>0.21</v>
      </c>
      <c r="DI10" s="224">
        <v>21</v>
      </c>
      <c r="DJ10" s="224">
        <v>0</v>
      </c>
      <c r="DK10" s="225">
        <v>1.2600767074215796E-3</v>
      </c>
      <c r="DL10" s="224">
        <v>120</v>
      </c>
      <c r="DM10" s="224"/>
      <c r="DN10" s="224">
        <v>139.84</v>
      </c>
      <c r="DO10" s="224">
        <v>0.76029999999999998</v>
      </c>
      <c r="DP10" s="224">
        <v>8977</v>
      </c>
      <c r="DQ10" s="311">
        <v>0</v>
      </c>
      <c r="DR10" s="225">
        <v>0.11348589416872665</v>
      </c>
      <c r="DS10" s="224">
        <v>120</v>
      </c>
      <c r="DT10" s="224"/>
      <c r="DU10" s="224">
        <v>137.28</v>
      </c>
      <c r="DV10" s="224">
        <v>0.81799999999999995</v>
      </c>
      <c r="DW10" s="224">
        <v>13390</v>
      </c>
      <c r="DX10" s="224">
        <v>0</v>
      </c>
      <c r="DY10" s="225">
        <v>0.16561036197344267</v>
      </c>
    </row>
    <row r="11" spans="1:129" ht="17.25" customHeight="1">
      <c r="A11" s="466">
        <v>7</v>
      </c>
      <c r="B11" s="489">
        <v>311000000013</v>
      </c>
      <c r="C11" s="212" t="s">
        <v>233</v>
      </c>
      <c r="D11" s="224">
        <v>250</v>
      </c>
      <c r="E11" s="224">
        <v>126</v>
      </c>
      <c r="F11" s="224">
        <v>126</v>
      </c>
      <c r="G11" s="224">
        <v>0.90049999999999997</v>
      </c>
      <c r="H11" s="224">
        <v>41820</v>
      </c>
      <c r="I11" s="224">
        <v>0</v>
      </c>
      <c r="J11" s="225">
        <v>0.51191430980437092</v>
      </c>
      <c r="K11" s="224">
        <v>250</v>
      </c>
      <c r="L11" s="224">
        <v>132</v>
      </c>
      <c r="M11" s="224">
        <v>132</v>
      </c>
      <c r="N11" s="224">
        <v>0.89480000000000004</v>
      </c>
      <c r="O11" s="224">
        <v>49404</v>
      </c>
      <c r="P11" s="224">
        <v>0</v>
      </c>
      <c r="Q11" s="225">
        <v>0.5621979670965207</v>
      </c>
      <c r="R11" s="224">
        <v>250</v>
      </c>
      <c r="S11" s="224">
        <v>126</v>
      </c>
      <c r="T11" s="224">
        <v>200</v>
      </c>
      <c r="U11" s="224">
        <v>0.90349999999999997</v>
      </c>
      <c r="V11" s="224">
        <v>57456</v>
      </c>
      <c r="W11" s="224">
        <v>0</v>
      </c>
      <c r="X11" s="225">
        <v>0.44161593801881582</v>
      </c>
      <c r="Y11" s="224">
        <v>250</v>
      </c>
      <c r="Z11" s="224">
        <v>126</v>
      </c>
      <c r="AA11" s="224">
        <v>200</v>
      </c>
      <c r="AB11" s="224">
        <v>0.89270000000000005</v>
      </c>
      <c r="AC11" s="224">
        <v>41052</v>
      </c>
      <c r="AD11" s="224">
        <v>0</v>
      </c>
      <c r="AE11" s="225">
        <v>0.30904794082468184</v>
      </c>
      <c r="AF11" s="224">
        <v>250</v>
      </c>
      <c r="AG11" s="224">
        <v>132</v>
      </c>
      <c r="AH11" s="224">
        <v>200</v>
      </c>
      <c r="AI11" s="224">
        <v>0.87870000000000004</v>
      </c>
      <c r="AJ11" s="224">
        <v>50580</v>
      </c>
      <c r="AK11" s="224">
        <v>0</v>
      </c>
      <c r="AL11" s="225">
        <v>0.38684346743906867</v>
      </c>
      <c r="AM11" s="224">
        <v>250</v>
      </c>
      <c r="AN11" s="224">
        <v>126</v>
      </c>
      <c r="AO11" s="224">
        <v>200</v>
      </c>
      <c r="AP11" s="224">
        <v>0.90590000000000004</v>
      </c>
      <c r="AQ11" s="224">
        <v>46578</v>
      </c>
      <c r="AR11" s="224">
        <v>0</v>
      </c>
      <c r="AS11" s="225">
        <v>0.35705743827501196</v>
      </c>
      <c r="AT11" s="224">
        <v>250</v>
      </c>
      <c r="AU11" s="224">
        <v>132</v>
      </c>
      <c r="AV11" s="224">
        <v>200</v>
      </c>
      <c r="AW11" s="224">
        <v>0.86029999999999995</v>
      </c>
      <c r="AX11" s="224">
        <v>46560</v>
      </c>
      <c r="AY11" s="224">
        <v>0</v>
      </c>
      <c r="AZ11" s="225">
        <v>0.36371408323428056</v>
      </c>
      <c r="BA11" s="224">
        <v>250</v>
      </c>
      <c r="BB11" s="224">
        <v>126</v>
      </c>
      <c r="BC11" s="224">
        <v>200</v>
      </c>
      <c r="BD11" s="224">
        <v>0.85399999999999998</v>
      </c>
      <c r="BE11" s="224">
        <v>44598</v>
      </c>
      <c r="BF11" s="224">
        <v>0</v>
      </c>
      <c r="BG11" s="225">
        <v>0.36265612802498048</v>
      </c>
      <c r="BH11" s="224">
        <v>250</v>
      </c>
      <c r="BI11" s="224">
        <v>120</v>
      </c>
      <c r="BJ11" s="224">
        <v>200</v>
      </c>
      <c r="BK11" s="224">
        <v>0.85780000000000001</v>
      </c>
      <c r="BL11" s="224">
        <v>44964</v>
      </c>
      <c r="BM11" s="224">
        <v>0</v>
      </c>
      <c r="BN11" s="225">
        <v>0.3522702487232906</v>
      </c>
      <c r="BO11" s="224">
        <v>250</v>
      </c>
      <c r="BP11" s="224">
        <v>120</v>
      </c>
      <c r="BQ11" s="224">
        <v>200</v>
      </c>
      <c r="BR11" s="224">
        <v>0.84399999999999997</v>
      </c>
      <c r="BS11" s="224">
        <v>57180</v>
      </c>
      <c r="BT11" s="311">
        <v>0</v>
      </c>
      <c r="BU11" s="225">
        <v>0.4553011771900321</v>
      </c>
      <c r="BV11" s="224">
        <v>250</v>
      </c>
      <c r="BW11" s="224">
        <v>120</v>
      </c>
      <c r="BX11" s="224">
        <v>200</v>
      </c>
      <c r="BY11" s="224">
        <v>0.88429999999999997</v>
      </c>
      <c r="BZ11" s="224">
        <v>31608</v>
      </c>
      <c r="CA11" s="311">
        <v>0</v>
      </c>
      <c r="CB11" s="225">
        <v>0.26594885381496264</v>
      </c>
      <c r="CC11" s="224">
        <v>250</v>
      </c>
      <c r="CD11" s="224"/>
      <c r="CE11" s="224">
        <v>200</v>
      </c>
      <c r="CF11" s="224">
        <v>0.89659999999999995</v>
      </c>
      <c r="CG11" s="224">
        <v>57750</v>
      </c>
      <c r="CH11" s="224">
        <v>0</v>
      </c>
      <c r="CI11" s="225">
        <v>0.43286285825304188</v>
      </c>
      <c r="CJ11" s="224">
        <v>250</v>
      </c>
      <c r="CK11" s="224"/>
      <c r="CL11" s="224">
        <v>200</v>
      </c>
      <c r="CM11" s="224">
        <v>0.90939999999999999</v>
      </c>
      <c r="CN11" s="224">
        <v>47289</v>
      </c>
      <c r="CO11" s="224">
        <v>0</v>
      </c>
      <c r="CP11" s="225">
        <v>0.36111263836962104</v>
      </c>
      <c r="CQ11" s="224">
        <v>250</v>
      </c>
      <c r="CR11" s="224"/>
      <c r="CS11" s="224">
        <v>200</v>
      </c>
      <c r="CT11" s="224">
        <v>0.91180000000000005</v>
      </c>
      <c r="CU11" s="224">
        <v>44040</v>
      </c>
      <c r="CV11" s="311">
        <v>0</v>
      </c>
      <c r="CW11" s="225">
        <v>0.32459721642408851</v>
      </c>
      <c r="CX11" s="224">
        <v>250</v>
      </c>
      <c r="CY11" s="224"/>
      <c r="CZ11" s="224">
        <v>200</v>
      </c>
      <c r="DA11" s="224">
        <v>0.89339999999999997</v>
      </c>
      <c r="DB11" s="224">
        <v>42954</v>
      </c>
      <c r="DC11" s="224">
        <v>0</v>
      </c>
      <c r="DD11" s="225">
        <v>0.33388366539810466</v>
      </c>
      <c r="DE11" s="224">
        <v>250</v>
      </c>
      <c r="DF11" s="224"/>
      <c r="DG11" s="224">
        <v>200</v>
      </c>
      <c r="DH11" s="224">
        <v>0.89729999999999999</v>
      </c>
      <c r="DI11" s="224">
        <v>43938</v>
      </c>
      <c r="DJ11" s="224">
        <v>0</v>
      </c>
      <c r="DK11" s="225">
        <v>0.32907863375071456</v>
      </c>
      <c r="DL11" s="224">
        <v>250</v>
      </c>
      <c r="DM11" s="224"/>
      <c r="DN11" s="224">
        <v>200</v>
      </c>
      <c r="DO11" s="224">
        <v>0.98780000000000001</v>
      </c>
      <c r="DP11" s="224">
        <v>46869</v>
      </c>
      <c r="DQ11" s="311">
        <v>0</v>
      </c>
      <c r="DR11" s="225">
        <v>0.31887005336067764</v>
      </c>
      <c r="DS11" s="224">
        <v>250</v>
      </c>
      <c r="DT11" s="224"/>
      <c r="DU11" s="224">
        <v>200</v>
      </c>
      <c r="DV11" s="224">
        <v>0.91739999999999999</v>
      </c>
      <c r="DW11" s="224">
        <v>41658</v>
      </c>
      <c r="DX11" s="224">
        <v>0</v>
      </c>
      <c r="DY11" s="225">
        <v>0.31533863818036478</v>
      </c>
    </row>
    <row r="12" spans="1:129" ht="17.25" customHeight="1">
      <c r="A12" s="466">
        <v>8</v>
      </c>
      <c r="B12" s="489">
        <v>351000000006</v>
      </c>
      <c r="C12" s="212" t="s">
        <v>367</v>
      </c>
      <c r="D12" s="224">
        <v>250</v>
      </c>
      <c r="E12" s="224">
        <v>311.12</v>
      </c>
      <c r="F12" s="224">
        <v>311.12</v>
      </c>
      <c r="G12" s="224">
        <v>0.81599999999999995</v>
      </c>
      <c r="H12" s="224">
        <v>18752</v>
      </c>
      <c r="I12" s="224">
        <v>0</v>
      </c>
      <c r="J12" s="225">
        <v>0.10258810532584223</v>
      </c>
      <c r="K12" s="224">
        <v>250</v>
      </c>
      <c r="L12" s="224">
        <v>92</v>
      </c>
      <c r="M12" s="224">
        <v>92</v>
      </c>
      <c r="N12" s="224">
        <v>0.88449999999999995</v>
      </c>
      <c r="O12" s="224">
        <v>14180</v>
      </c>
      <c r="P12" s="224">
        <v>0</v>
      </c>
      <c r="Q12" s="225">
        <v>0.23421657759169071</v>
      </c>
      <c r="R12" s="224">
        <v>250</v>
      </c>
      <c r="S12" s="224">
        <v>100.6</v>
      </c>
      <c r="T12" s="224">
        <v>200</v>
      </c>
      <c r="U12" s="224">
        <v>0.99439999999999995</v>
      </c>
      <c r="V12" s="224">
        <v>14208</v>
      </c>
      <c r="W12" s="224">
        <v>0</v>
      </c>
      <c r="X12" s="225">
        <v>9.9222311611692135E-2</v>
      </c>
      <c r="Y12" s="224">
        <v>250</v>
      </c>
      <c r="Z12" s="224">
        <v>90.8</v>
      </c>
      <c r="AA12" s="224">
        <v>200</v>
      </c>
      <c r="AB12" s="224">
        <v>0.996</v>
      </c>
      <c r="AC12" s="224">
        <v>14908</v>
      </c>
      <c r="AD12" s="224">
        <v>0</v>
      </c>
      <c r="AE12" s="225">
        <v>0.10059053417972968</v>
      </c>
      <c r="AF12" s="224">
        <v>250</v>
      </c>
      <c r="AG12" s="224">
        <v>87.88</v>
      </c>
      <c r="AH12" s="224">
        <v>200</v>
      </c>
      <c r="AI12" s="224">
        <v>0.98699999999999999</v>
      </c>
      <c r="AJ12" s="224">
        <v>22096</v>
      </c>
      <c r="AK12" s="224">
        <v>0</v>
      </c>
      <c r="AL12" s="225">
        <v>0.15045047989454302</v>
      </c>
      <c r="AM12" s="224">
        <v>250</v>
      </c>
      <c r="AN12" s="224">
        <v>87.24</v>
      </c>
      <c r="AO12" s="224">
        <v>200</v>
      </c>
      <c r="AP12" s="224">
        <v>0.99260000000000004</v>
      </c>
      <c r="AQ12" s="224">
        <v>20384</v>
      </c>
      <c r="AR12" s="224">
        <v>0</v>
      </c>
      <c r="AS12" s="225">
        <v>0.14261087603823849</v>
      </c>
      <c r="AT12" s="224">
        <v>250</v>
      </c>
      <c r="AU12" s="224">
        <v>79.760000000000005</v>
      </c>
      <c r="AV12" s="224">
        <v>200</v>
      </c>
      <c r="AW12" s="224">
        <v>0.98939999999999995</v>
      </c>
      <c r="AX12" s="224">
        <v>14960</v>
      </c>
      <c r="AY12" s="224">
        <v>0</v>
      </c>
      <c r="AZ12" s="225">
        <v>0.10161475076672949</v>
      </c>
      <c r="BA12" s="224">
        <v>250</v>
      </c>
      <c r="BB12" s="224">
        <v>70.88</v>
      </c>
      <c r="BC12" s="224">
        <v>200</v>
      </c>
      <c r="BD12" s="224">
        <v>0.97529999999999994</v>
      </c>
      <c r="BE12" s="224">
        <v>16904</v>
      </c>
      <c r="BF12" s="224">
        <v>0</v>
      </c>
      <c r="BG12" s="225">
        <v>0.1203618259908632</v>
      </c>
      <c r="BH12" s="224">
        <v>250</v>
      </c>
      <c r="BI12" s="224">
        <v>205.52</v>
      </c>
      <c r="BJ12" s="224">
        <v>205.52</v>
      </c>
      <c r="BK12" s="224">
        <v>0.97889999999999999</v>
      </c>
      <c r="BL12" s="224">
        <v>14860</v>
      </c>
      <c r="BM12" s="224">
        <v>0</v>
      </c>
      <c r="BN12" s="225">
        <v>9.9278099346035403E-2</v>
      </c>
      <c r="BO12" s="224">
        <v>250</v>
      </c>
      <c r="BP12" s="224">
        <v>415.88</v>
      </c>
      <c r="BQ12" s="224">
        <v>415.88</v>
      </c>
      <c r="BR12" s="224">
        <v>0.93789999999999996</v>
      </c>
      <c r="BS12" s="224">
        <v>20040</v>
      </c>
      <c r="BT12" s="311">
        <v>0</v>
      </c>
      <c r="BU12" s="225">
        <v>6.9055807891285084E-2</v>
      </c>
      <c r="BV12" s="224">
        <v>250</v>
      </c>
      <c r="BW12" s="224">
        <v>426.4</v>
      </c>
      <c r="BX12" s="224">
        <v>426.4</v>
      </c>
      <c r="BY12" s="224">
        <v>0.87219999999999998</v>
      </c>
      <c r="BZ12" s="224">
        <v>14828</v>
      </c>
      <c r="CA12" s="311">
        <v>0</v>
      </c>
      <c r="CB12" s="225">
        <v>5.9330775636892499E-2</v>
      </c>
      <c r="CC12" s="224">
        <v>250</v>
      </c>
      <c r="CD12" s="224"/>
      <c r="CE12" s="224">
        <v>215.88</v>
      </c>
      <c r="CF12" s="224">
        <v>0.96020000000000005</v>
      </c>
      <c r="CG12" s="224">
        <v>8404</v>
      </c>
      <c r="CH12" s="224">
        <v>0</v>
      </c>
      <c r="CI12" s="225">
        <v>5.4492784109827878E-2</v>
      </c>
      <c r="CJ12" s="224">
        <v>250</v>
      </c>
      <c r="CK12" s="224"/>
      <c r="CL12" s="224">
        <v>205.24</v>
      </c>
      <c r="CM12" s="224">
        <v>0.82620000000000005</v>
      </c>
      <c r="CN12" s="224">
        <v>17724</v>
      </c>
      <c r="CO12" s="224">
        <v>0</v>
      </c>
      <c r="CP12" s="225">
        <v>0.14517172866036132</v>
      </c>
      <c r="CQ12" s="224">
        <v>250</v>
      </c>
      <c r="CR12" s="224"/>
      <c r="CS12" s="224">
        <v>200</v>
      </c>
      <c r="CT12" s="224">
        <v>0.94679999999999997</v>
      </c>
      <c r="CU12" s="224">
        <v>19292</v>
      </c>
      <c r="CV12" s="311">
        <v>0</v>
      </c>
      <c r="CW12" s="225">
        <v>0.13693550658471548</v>
      </c>
      <c r="CX12" s="224">
        <v>250</v>
      </c>
      <c r="CY12" s="224"/>
      <c r="CZ12" s="224">
        <v>200</v>
      </c>
      <c r="DA12" s="224">
        <v>0.96860000000000002</v>
      </c>
      <c r="DB12" s="224">
        <v>19800</v>
      </c>
      <c r="DC12" s="224">
        <v>0</v>
      </c>
      <c r="DD12" s="225">
        <v>0.14195746438158166</v>
      </c>
      <c r="DE12" s="224">
        <v>250</v>
      </c>
      <c r="DF12" s="224"/>
      <c r="DG12" s="224">
        <v>200</v>
      </c>
      <c r="DH12" s="224">
        <v>0.98209999999999997</v>
      </c>
      <c r="DI12" s="224">
        <v>22472</v>
      </c>
      <c r="DJ12" s="224">
        <v>0</v>
      </c>
      <c r="DK12" s="225">
        <v>0.15377406106948791</v>
      </c>
      <c r="DL12" s="224">
        <v>250</v>
      </c>
      <c r="DM12" s="224"/>
      <c r="DN12" s="224">
        <v>200</v>
      </c>
      <c r="DO12" s="224">
        <v>0.97299999999999998</v>
      </c>
      <c r="DP12" s="224">
        <v>21528</v>
      </c>
      <c r="DQ12" s="311">
        <v>0</v>
      </c>
      <c r="DR12" s="225">
        <v>0.14869210622285584</v>
      </c>
      <c r="DS12" s="224">
        <v>250</v>
      </c>
      <c r="DT12" s="224"/>
      <c r="DU12" s="224">
        <v>200</v>
      </c>
      <c r="DV12" s="224">
        <v>0.95469999999999999</v>
      </c>
      <c r="DW12" s="224">
        <v>22936</v>
      </c>
      <c r="DX12" s="224">
        <v>0</v>
      </c>
      <c r="DY12" s="225">
        <v>0.16683542241309079</v>
      </c>
    </row>
    <row r="13" spans="1:129" ht="17.25" customHeight="1">
      <c r="A13" s="466">
        <v>9</v>
      </c>
      <c r="B13" s="489">
        <v>341000000071</v>
      </c>
      <c r="C13" s="212" t="s">
        <v>786</v>
      </c>
      <c r="D13" s="224">
        <v>167</v>
      </c>
      <c r="E13" s="224">
        <v>100</v>
      </c>
      <c r="F13" s="224">
        <v>106.3</v>
      </c>
      <c r="G13" s="224">
        <v>0.8599</v>
      </c>
      <c r="H13" s="224">
        <v>7410</v>
      </c>
      <c r="I13" s="224">
        <v>0</v>
      </c>
      <c r="J13" s="225">
        <v>0.11259121301342186</v>
      </c>
      <c r="K13" s="224">
        <v>167</v>
      </c>
      <c r="L13" s="224">
        <v>33</v>
      </c>
      <c r="M13" s="224">
        <v>39.299999999999997</v>
      </c>
      <c r="N13" s="224">
        <v>0.90590000000000004</v>
      </c>
      <c r="O13" s="224">
        <v>6640</v>
      </c>
      <c r="P13" s="224">
        <v>0</v>
      </c>
      <c r="Q13" s="225">
        <v>0.25068152832409363</v>
      </c>
      <c r="R13" s="224">
        <v>167</v>
      </c>
      <c r="S13" s="224">
        <v>30</v>
      </c>
      <c r="T13" s="224">
        <v>133.6</v>
      </c>
      <c r="U13" s="224">
        <v>0.91610000000000003</v>
      </c>
      <c r="V13" s="224">
        <v>6390</v>
      </c>
      <c r="W13" s="224">
        <v>0</v>
      </c>
      <c r="X13" s="225">
        <v>7.2513525508746735E-2</v>
      </c>
      <c r="Y13" s="224">
        <v>167</v>
      </c>
      <c r="Z13" s="224">
        <v>30</v>
      </c>
      <c r="AA13" s="224">
        <v>133.6</v>
      </c>
      <c r="AB13" s="224">
        <v>0.90749999999999997</v>
      </c>
      <c r="AC13" s="224">
        <v>6450</v>
      </c>
      <c r="AD13" s="224">
        <v>0</v>
      </c>
      <c r="AE13" s="225">
        <v>7.1504551547398404E-2</v>
      </c>
      <c r="AF13" s="224">
        <v>167</v>
      </c>
      <c r="AG13" s="224">
        <v>30</v>
      </c>
      <c r="AH13" s="224">
        <v>133.6</v>
      </c>
      <c r="AI13" s="224">
        <v>0.93430000000000002</v>
      </c>
      <c r="AJ13" s="224">
        <v>6270</v>
      </c>
      <c r="AK13" s="224">
        <v>0</v>
      </c>
      <c r="AL13" s="225">
        <v>6.7515237278082521E-2</v>
      </c>
      <c r="AM13" s="224">
        <v>167</v>
      </c>
      <c r="AN13" s="224">
        <v>30</v>
      </c>
      <c r="AO13" s="224">
        <v>133.6</v>
      </c>
      <c r="AP13" s="224">
        <v>0.93120000000000003</v>
      </c>
      <c r="AQ13" s="224">
        <v>5890</v>
      </c>
      <c r="AR13" s="224">
        <v>0</v>
      </c>
      <c r="AS13" s="225">
        <v>6.57556950817723E-2</v>
      </c>
      <c r="AT13" s="224">
        <v>167</v>
      </c>
      <c r="AU13" s="224">
        <v>30</v>
      </c>
      <c r="AV13" s="224">
        <v>133.6</v>
      </c>
      <c r="AW13" s="224">
        <v>0.91059999999999997</v>
      </c>
      <c r="AX13" s="224">
        <v>5630</v>
      </c>
      <c r="AY13" s="224">
        <v>0</v>
      </c>
      <c r="AZ13" s="225">
        <v>6.2201571223974766E-2</v>
      </c>
      <c r="BA13" s="224">
        <v>167</v>
      </c>
      <c r="BB13" s="224">
        <v>20</v>
      </c>
      <c r="BC13" s="224">
        <v>133.6</v>
      </c>
      <c r="BD13" s="224">
        <v>0.9022</v>
      </c>
      <c r="BE13" s="224">
        <v>4840</v>
      </c>
      <c r="BF13" s="224">
        <v>0</v>
      </c>
      <c r="BG13" s="225">
        <v>5.5770377518811483E-2</v>
      </c>
      <c r="BH13" s="224">
        <v>167</v>
      </c>
      <c r="BI13" s="224">
        <v>10</v>
      </c>
      <c r="BJ13" s="224">
        <v>133.6</v>
      </c>
      <c r="BK13" s="224">
        <v>0.84379999999999999</v>
      </c>
      <c r="BL13" s="224">
        <v>4390</v>
      </c>
      <c r="BM13" s="224">
        <v>0</v>
      </c>
      <c r="BN13" s="225">
        <v>5.2341432633742371E-2</v>
      </c>
      <c r="BO13" s="224">
        <v>167</v>
      </c>
      <c r="BP13" s="224">
        <v>10</v>
      </c>
      <c r="BQ13" s="224">
        <v>133.6</v>
      </c>
      <c r="BR13" s="224">
        <v>0.8478</v>
      </c>
      <c r="BS13" s="224">
        <v>3990</v>
      </c>
      <c r="BT13" s="311">
        <v>0</v>
      </c>
      <c r="BU13" s="225">
        <v>4.7347831105362281E-2</v>
      </c>
      <c r="BV13" s="224">
        <v>167</v>
      </c>
      <c r="BW13" s="224">
        <v>20</v>
      </c>
      <c r="BX13" s="224">
        <v>133.6</v>
      </c>
      <c r="BY13" s="224">
        <v>0.8508</v>
      </c>
      <c r="BZ13" s="224">
        <v>4400</v>
      </c>
      <c r="CA13" s="311">
        <v>0</v>
      </c>
      <c r="CB13" s="225">
        <v>5.7603578523656572E-2</v>
      </c>
      <c r="CC13" s="224">
        <v>167</v>
      </c>
      <c r="CD13" s="224"/>
      <c r="CE13" s="224">
        <v>133.6</v>
      </c>
      <c r="CF13" s="224">
        <v>0.91249999999999998</v>
      </c>
      <c r="CG13" s="224">
        <v>5530</v>
      </c>
      <c r="CH13" s="224">
        <v>0</v>
      </c>
      <c r="CI13" s="225">
        <v>6.0969532433145193E-2</v>
      </c>
      <c r="CJ13" s="224">
        <v>167</v>
      </c>
      <c r="CK13" s="224"/>
      <c r="CL13" s="224">
        <v>133.6</v>
      </c>
      <c r="CM13" s="224">
        <v>0.92569999999999997</v>
      </c>
      <c r="CN13" s="224">
        <v>4610</v>
      </c>
      <c r="CO13" s="224">
        <v>0</v>
      </c>
      <c r="CP13" s="225">
        <v>5.177161430981974E-2</v>
      </c>
      <c r="CQ13" s="224">
        <v>167</v>
      </c>
      <c r="CR13" s="224"/>
      <c r="CS13" s="224">
        <v>133.6</v>
      </c>
      <c r="CT13" s="224">
        <v>0.92710000000000004</v>
      </c>
      <c r="CU13" s="224">
        <v>4070</v>
      </c>
      <c r="CV13" s="311">
        <v>0</v>
      </c>
      <c r="CW13" s="225">
        <v>4.4166037256144181E-2</v>
      </c>
      <c r="CX13" s="224">
        <v>167</v>
      </c>
      <c r="CY13" s="224"/>
      <c r="CZ13" s="224">
        <v>133.6</v>
      </c>
      <c r="DA13" s="224">
        <v>0.93069999999999997</v>
      </c>
      <c r="DB13" s="224">
        <v>4300</v>
      </c>
      <c r="DC13" s="224">
        <v>0</v>
      </c>
      <c r="DD13" s="225">
        <v>4.803079632790578E-2</v>
      </c>
      <c r="DE13" s="224">
        <v>167</v>
      </c>
      <c r="DF13" s="224"/>
      <c r="DG13" s="224">
        <v>133.6</v>
      </c>
      <c r="DH13" s="224">
        <v>0.95</v>
      </c>
      <c r="DI13" s="224">
        <v>3990</v>
      </c>
      <c r="DJ13" s="224">
        <v>0</v>
      </c>
      <c r="DK13" s="225">
        <v>4.2254201274869618E-2</v>
      </c>
      <c r="DL13" s="224">
        <v>167</v>
      </c>
      <c r="DM13" s="224"/>
      <c r="DN13" s="224">
        <v>133.6</v>
      </c>
      <c r="DO13" s="224">
        <v>0.95479999999999998</v>
      </c>
      <c r="DP13" s="224">
        <v>4230</v>
      </c>
      <c r="DQ13" s="311">
        <v>0</v>
      </c>
      <c r="DR13" s="225">
        <v>4.4570608502578074E-2</v>
      </c>
      <c r="DS13" s="224">
        <v>167</v>
      </c>
      <c r="DT13" s="224"/>
      <c r="DU13" s="224">
        <v>133.6</v>
      </c>
      <c r="DV13" s="224">
        <v>0.9476</v>
      </c>
      <c r="DW13" s="224">
        <v>3980</v>
      </c>
      <c r="DX13" s="224">
        <v>0</v>
      </c>
      <c r="DY13" s="225">
        <v>4.3663552310041522E-2</v>
      </c>
    </row>
    <row r="14" spans="1:129" ht="17.25" customHeight="1">
      <c r="A14" s="466">
        <v>10</v>
      </c>
      <c r="B14" s="489">
        <v>714000000043</v>
      </c>
      <c r="C14" s="212" t="s">
        <v>854</v>
      </c>
      <c r="D14" s="224">
        <v>184.44</v>
      </c>
      <c r="E14" s="224">
        <v>116.4</v>
      </c>
      <c r="F14" s="224">
        <v>116.4</v>
      </c>
      <c r="G14" s="224">
        <v>0.30590000000000001</v>
      </c>
      <c r="H14" s="224">
        <v>2445</v>
      </c>
      <c r="I14" s="224">
        <v>0</v>
      </c>
      <c r="J14" s="225">
        <v>9.5370467106058884E-2</v>
      </c>
      <c r="K14" s="224">
        <v>184.44</v>
      </c>
      <c r="L14" s="224">
        <v>125.4</v>
      </c>
      <c r="M14" s="224">
        <v>125.4</v>
      </c>
      <c r="N14" s="224">
        <v>0.30590000000000001</v>
      </c>
      <c r="O14" s="224">
        <v>2439</v>
      </c>
      <c r="P14" s="224">
        <v>0</v>
      </c>
      <c r="Q14" s="225">
        <v>8.545979590258182E-2</v>
      </c>
      <c r="R14" s="224">
        <v>184.44</v>
      </c>
      <c r="S14" s="224">
        <v>138.6</v>
      </c>
      <c r="T14" s="224">
        <v>147.55000000000001</v>
      </c>
      <c r="U14" s="224">
        <v>0.64129999999999998</v>
      </c>
      <c r="V14" s="224">
        <v>12350</v>
      </c>
      <c r="W14" s="224">
        <v>0</v>
      </c>
      <c r="X14" s="225">
        <v>0.1812733694765718</v>
      </c>
      <c r="Y14" s="224">
        <v>184.44</v>
      </c>
      <c r="Z14" s="224">
        <v>124.2</v>
      </c>
      <c r="AA14" s="224">
        <v>147.55000000000001</v>
      </c>
      <c r="AB14" s="224">
        <v>0.49480000000000002</v>
      </c>
      <c r="AC14" s="224">
        <v>4412</v>
      </c>
      <c r="AD14" s="224">
        <v>0</v>
      </c>
      <c r="AE14" s="225">
        <v>8.12257375297704E-2</v>
      </c>
      <c r="AF14" s="224">
        <v>184.44</v>
      </c>
      <c r="AG14" s="224">
        <v>127.8</v>
      </c>
      <c r="AH14" s="224">
        <v>147.55000000000001</v>
      </c>
      <c r="AI14" s="224">
        <v>0.48630000000000001</v>
      </c>
      <c r="AJ14" s="224">
        <v>3374</v>
      </c>
      <c r="AK14" s="224">
        <v>0</v>
      </c>
      <c r="AL14" s="225">
        <v>6.3201685331720298E-2</v>
      </c>
      <c r="AM14" s="224">
        <v>184.44</v>
      </c>
      <c r="AN14" s="224">
        <v>125.4</v>
      </c>
      <c r="AO14" s="224">
        <v>147.55000000000001</v>
      </c>
      <c r="AP14" s="224">
        <v>0.6472</v>
      </c>
      <c r="AQ14" s="224">
        <v>5147</v>
      </c>
      <c r="AR14" s="224">
        <v>0</v>
      </c>
      <c r="AS14" s="225">
        <v>7.4858987600012319E-2</v>
      </c>
      <c r="AT14" s="224">
        <v>184.44</v>
      </c>
      <c r="AU14" s="224">
        <v>82.8</v>
      </c>
      <c r="AV14" s="224">
        <v>147.55000000000001</v>
      </c>
      <c r="AW14" s="224">
        <v>0.75860000000000005</v>
      </c>
      <c r="AX14" s="224">
        <v>6707</v>
      </c>
      <c r="AY14" s="224">
        <v>0</v>
      </c>
      <c r="AZ14" s="225">
        <v>8.0538459539349738E-2</v>
      </c>
      <c r="BA14" s="224">
        <v>184.44</v>
      </c>
      <c r="BB14" s="224">
        <v>86.4</v>
      </c>
      <c r="BC14" s="224">
        <v>147.55000000000001</v>
      </c>
      <c r="BD14" s="224">
        <v>0.58479999999999999</v>
      </c>
      <c r="BE14" s="224">
        <v>2983</v>
      </c>
      <c r="BF14" s="224">
        <v>0</v>
      </c>
      <c r="BG14" s="225">
        <v>4.801469551645822E-2</v>
      </c>
      <c r="BH14" s="224">
        <v>184.44</v>
      </c>
      <c r="BI14" s="224">
        <v>137.4</v>
      </c>
      <c r="BJ14" s="224">
        <v>147.55000000000001</v>
      </c>
      <c r="BK14" s="224">
        <v>0.41039999999999999</v>
      </c>
      <c r="BL14" s="224">
        <v>4823</v>
      </c>
      <c r="BM14" s="224">
        <v>0</v>
      </c>
      <c r="BN14" s="225">
        <v>0.10705273333386887</v>
      </c>
      <c r="BO14" s="224">
        <v>184.44</v>
      </c>
      <c r="BP14" s="224">
        <v>50.4</v>
      </c>
      <c r="BQ14" s="224">
        <v>147.55000000000001</v>
      </c>
      <c r="BR14" s="224">
        <v>0.29920000000000002</v>
      </c>
      <c r="BS14" s="224">
        <v>2915</v>
      </c>
      <c r="BT14" s="311">
        <v>0</v>
      </c>
      <c r="BU14" s="225">
        <v>8.8749276341749728E-2</v>
      </c>
      <c r="BV14" s="224">
        <v>184.44</v>
      </c>
      <c r="BW14" s="224">
        <v>132</v>
      </c>
      <c r="BX14" s="224">
        <v>147.55000000000001</v>
      </c>
      <c r="BY14" s="224">
        <v>0.60880000000000001</v>
      </c>
      <c r="BZ14" s="224">
        <v>7119</v>
      </c>
      <c r="CA14" s="311">
        <v>0</v>
      </c>
      <c r="CB14" s="225">
        <v>0.11793314010573931</v>
      </c>
      <c r="CC14" s="224">
        <v>184.44</v>
      </c>
      <c r="CD14" s="224"/>
      <c r="CE14" s="224">
        <v>147.55199999999999</v>
      </c>
      <c r="CF14" s="224">
        <v>0.21629999999999999</v>
      </c>
      <c r="CG14" s="224">
        <v>812</v>
      </c>
      <c r="CH14" s="224">
        <v>0</v>
      </c>
      <c r="CI14" s="225">
        <v>3.4196485454839519E-2</v>
      </c>
      <c r="CJ14" s="224">
        <v>184.44</v>
      </c>
      <c r="CK14" s="224"/>
      <c r="CL14" s="224">
        <v>147.55199999999999</v>
      </c>
      <c r="CM14" s="224">
        <v>0.70620000000000005</v>
      </c>
      <c r="CN14" s="224">
        <v>4105</v>
      </c>
      <c r="CO14" s="224">
        <v>0</v>
      </c>
      <c r="CP14" s="225">
        <v>5.4715182390114539E-2</v>
      </c>
      <c r="CQ14" s="224">
        <v>184.44</v>
      </c>
      <c r="CR14" s="224"/>
      <c r="CS14" s="224">
        <v>147.55199999999999</v>
      </c>
      <c r="CT14" s="224">
        <v>0.44479999999999997</v>
      </c>
      <c r="CU14" s="224">
        <v>3770</v>
      </c>
      <c r="CV14" s="311">
        <v>0</v>
      </c>
      <c r="CW14" s="225">
        <v>7.7207330301309787E-2</v>
      </c>
      <c r="CX14" s="224">
        <v>184.44</v>
      </c>
      <c r="CY14" s="224"/>
      <c r="CZ14" s="224">
        <v>147.55199999999999</v>
      </c>
      <c r="DA14" s="224">
        <v>0.53410000000000002</v>
      </c>
      <c r="DB14" s="224">
        <v>2228</v>
      </c>
      <c r="DC14" s="224">
        <v>0</v>
      </c>
      <c r="DD14" s="225">
        <v>3.9265850756294851E-2</v>
      </c>
      <c r="DE14" s="224">
        <v>184.44</v>
      </c>
      <c r="DF14" s="224"/>
      <c r="DG14" s="224">
        <v>147.55199999999999</v>
      </c>
      <c r="DH14" s="224">
        <v>0.48159999999999997</v>
      </c>
      <c r="DI14" s="224">
        <v>2371</v>
      </c>
      <c r="DJ14" s="224">
        <v>0</v>
      </c>
      <c r="DK14" s="225">
        <v>4.4846343558734132E-2</v>
      </c>
      <c r="DL14" s="224">
        <v>184.44</v>
      </c>
      <c r="DM14" s="224"/>
      <c r="DN14" s="224">
        <v>147.55199999999999</v>
      </c>
      <c r="DO14" s="224">
        <v>0.26150000000000001</v>
      </c>
      <c r="DP14" s="224">
        <v>949</v>
      </c>
      <c r="DQ14" s="311">
        <v>0</v>
      </c>
      <c r="DR14" s="225">
        <v>3.3057992982338615E-2</v>
      </c>
      <c r="DS14" s="224">
        <v>184.44</v>
      </c>
      <c r="DT14" s="224"/>
      <c r="DU14" s="224">
        <v>147.55199999999999</v>
      </c>
      <c r="DV14" s="224">
        <v>0.2291</v>
      </c>
      <c r="DW14" s="224">
        <v>881</v>
      </c>
      <c r="DX14" s="224">
        <v>0</v>
      </c>
      <c r="DY14" s="225">
        <v>3.6197053714115045E-2</v>
      </c>
    </row>
    <row r="15" spans="1:129" ht="17.25" customHeight="1">
      <c r="A15" s="466">
        <v>11</v>
      </c>
      <c r="B15" s="489">
        <v>711000000048</v>
      </c>
      <c r="C15" s="212" t="s">
        <v>392</v>
      </c>
      <c r="D15" s="224">
        <v>115</v>
      </c>
      <c r="E15" s="224">
        <v>7.4</v>
      </c>
      <c r="F15" s="224">
        <v>7.4</v>
      </c>
      <c r="G15" s="224">
        <v>0.78290000000000004</v>
      </c>
      <c r="H15" s="224">
        <v>1331</v>
      </c>
      <c r="I15" s="224">
        <v>0</v>
      </c>
      <c r="J15" s="225">
        <v>0.31908585044362281</v>
      </c>
      <c r="K15" s="224">
        <v>115</v>
      </c>
      <c r="L15" s="224">
        <v>9</v>
      </c>
      <c r="M15" s="224">
        <v>9</v>
      </c>
      <c r="N15" s="224">
        <v>0.96260000000000001</v>
      </c>
      <c r="O15" s="224">
        <v>1801</v>
      </c>
      <c r="P15" s="224">
        <v>0</v>
      </c>
      <c r="Q15" s="225">
        <v>0.2794167330068083</v>
      </c>
      <c r="R15" s="224">
        <v>115</v>
      </c>
      <c r="S15" s="224">
        <v>27.3</v>
      </c>
      <c r="T15" s="224">
        <v>92</v>
      </c>
      <c r="U15" s="224">
        <v>0.99119999999999997</v>
      </c>
      <c r="V15" s="224">
        <v>3272</v>
      </c>
      <c r="W15" s="224">
        <v>0</v>
      </c>
      <c r="X15" s="225">
        <v>4.9834680453692992E-2</v>
      </c>
      <c r="Y15" s="224">
        <v>115</v>
      </c>
      <c r="Z15" s="224">
        <v>37.5</v>
      </c>
      <c r="AA15" s="224">
        <v>92</v>
      </c>
      <c r="AB15" s="224">
        <v>0.93840000000000001</v>
      </c>
      <c r="AC15" s="224">
        <v>8896</v>
      </c>
      <c r="AD15" s="224">
        <v>0</v>
      </c>
      <c r="AE15" s="225">
        <v>0.13849880054060368</v>
      </c>
      <c r="AF15" s="224">
        <v>115</v>
      </c>
      <c r="AG15" s="224">
        <v>28.1</v>
      </c>
      <c r="AH15" s="224">
        <v>92</v>
      </c>
      <c r="AI15" s="224">
        <v>0.99350000000000005</v>
      </c>
      <c r="AJ15" s="224">
        <v>8595</v>
      </c>
      <c r="AK15" s="224">
        <v>0</v>
      </c>
      <c r="AL15" s="225">
        <v>0.12639131917068236</v>
      </c>
      <c r="AM15" s="224">
        <v>115</v>
      </c>
      <c r="AN15" s="224">
        <v>51.2</v>
      </c>
      <c r="AO15" s="224">
        <v>92</v>
      </c>
      <c r="AP15" s="224">
        <v>0.93610000000000004</v>
      </c>
      <c r="AQ15" s="224">
        <v>12282</v>
      </c>
      <c r="AR15" s="224">
        <v>0</v>
      </c>
      <c r="AS15" s="225">
        <v>0.19807356763878503</v>
      </c>
      <c r="AT15" s="224">
        <v>115</v>
      </c>
      <c r="AU15" s="224">
        <v>53.7</v>
      </c>
      <c r="AV15" s="224">
        <v>92</v>
      </c>
      <c r="AW15" s="224">
        <v>0.93149999999999999</v>
      </c>
      <c r="AX15" s="224">
        <v>14906</v>
      </c>
      <c r="AY15" s="224">
        <v>0</v>
      </c>
      <c r="AZ15" s="225">
        <v>0.2337854586636694</v>
      </c>
      <c r="BA15" s="224">
        <v>115</v>
      </c>
      <c r="BB15" s="224">
        <v>40.4</v>
      </c>
      <c r="BC15" s="224">
        <v>92</v>
      </c>
      <c r="BD15" s="224">
        <v>0.9395</v>
      </c>
      <c r="BE15" s="224">
        <v>12801</v>
      </c>
      <c r="BF15" s="224">
        <v>0</v>
      </c>
      <c r="BG15" s="225">
        <v>0.20569644661437242</v>
      </c>
      <c r="BH15" s="224">
        <v>115</v>
      </c>
      <c r="BI15" s="224">
        <v>42.2</v>
      </c>
      <c r="BJ15" s="224">
        <v>92</v>
      </c>
      <c r="BK15" s="224">
        <v>0.90659999999999996</v>
      </c>
      <c r="BL15" s="224">
        <v>10288</v>
      </c>
      <c r="BM15" s="224">
        <v>0</v>
      </c>
      <c r="BN15" s="225">
        <v>0.16578852891893398</v>
      </c>
      <c r="BO15" s="224">
        <v>115</v>
      </c>
      <c r="BP15" s="224">
        <v>41.1</v>
      </c>
      <c r="BQ15" s="224">
        <v>92</v>
      </c>
      <c r="BR15" s="224">
        <v>0.95369999999999999</v>
      </c>
      <c r="BS15" s="224">
        <v>8367</v>
      </c>
      <c r="BT15" s="311">
        <v>0</v>
      </c>
      <c r="BU15" s="225">
        <v>0.12817319891333395</v>
      </c>
      <c r="BV15" s="224">
        <v>115</v>
      </c>
      <c r="BW15" s="224">
        <v>33.799999999999997</v>
      </c>
      <c r="BX15" s="224">
        <v>92</v>
      </c>
      <c r="BY15" s="224">
        <v>0.89759999999999995</v>
      </c>
      <c r="BZ15" s="224">
        <v>7143</v>
      </c>
      <c r="CA15" s="311">
        <v>0</v>
      </c>
      <c r="CB15" s="225">
        <v>0.12871842165720043</v>
      </c>
      <c r="CC15" s="224">
        <v>115</v>
      </c>
      <c r="CD15" s="224"/>
      <c r="CE15" s="224">
        <v>92</v>
      </c>
      <c r="CF15" s="224">
        <v>0.97609999999999997</v>
      </c>
      <c r="CG15" s="224">
        <v>6722</v>
      </c>
      <c r="CH15" s="224">
        <v>0</v>
      </c>
      <c r="CI15" s="225">
        <v>0.10061052899693033</v>
      </c>
      <c r="CJ15" s="224">
        <v>115</v>
      </c>
      <c r="CK15" s="224"/>
      <c r="CL15" s="224">
        <v>92</v>
      </c>
      <c r="CM15" s="224">
        <v>0.88249999999999995</v>
      </c>
      <c r="CN15" s="224">
        <v>4822.5</v>
      </c>
      <c r="CO15" s="224">
        <v>0</v>
      </c>
      <c r="CP15" s="225">
        <v>8.2496818163156391E-2</v>
      </c>
      <c r="CQ15" s="224">
        <v>115</v>
      </c>
      <c r="CR15" s="224"/>
      <c r="CS15" s="224">
        <v>92</v>
      </c>
      <c r="CT15" s="224">
        <v>0.31879999999999997</v>
      </c>
      <c r="CU15" s="224">
        <v>2604</v>
      </c>
      <c r="CV15" s="311">
        <v>0</v>
      </c>
      <c r="CW15" s="225">
        <v>0.11933336970159839</v>
      </c>
      <c r="CX15" s="224">
        <v>115</v>
      </c>
      <c r="CY15" s="224"/>
      <c r="CZ15" s="224">
        <v>92</v>
      </c>
      <c r="DA15" s="224">
        <v>0.69269999999999998</v>
      </c>
      <c r="DB15" s="224">
        <v>1317</v>
      </c>
      <c r="DC15" s="224">
        <v>0</v>
      </c>
      <c r="DD15" s="225">
        <v>2.8702535551915105E-2</v>
      </c>
      <c r="DE15" s="224">
        <v>115</v>
      </c>
      <c r="DF15" s="224"/>
      <c r="DG15" s="224">
        <v>92</v>
      </c>
      <c r="DH15" s="224">
        <v>0.83050000000000002</v>
      </c>
      <c r="DI15" s="224">
        <v>1774</v>
      </c>
      <c r="DJ15" s="224">
        <v>0</v>
      </c>
      <c r="DK15" s="225">
        <v>3.1207085859101868E-2</v>
      </c>
      <c r="DL15" s="224">
        <v>115</v>
      </c>
      <c r="DM15" s="224"/>
      <c r="DN15" s="224">
        <v>92</v>
      </c>
      <c r="DO15" s="224">
        <v>0.88060000000000005</v>
      </c>
      <c r="DP15" s="224">
        <v>3461</v>
      </c>
      <c r="DQ15" s="311">
        <v>0</v>
      </c>
      <c r="DR15" s="225">
        <v>5.7419863438343759E-2</v>
      </c>
      <c r="DS15" s="224">
        <v>115</v>
      </c>
      <c r="DT15" s="224"/>
      <c r="DU15" s="224">
        <v>92</v>
      </c>
      <c r="DV15" s="224">
        <v>0.91739999999999999</v>
      </c>
      <c r="DW15" s="224">
        <v>4213</v>
      </c>
      <c r="DX15" s="224">
        <v>0</v>
      </c>
      <c r="DY15" s="225">
        <v>6.9328595094938536E-2</v>
      </c>
    </row>
    <row r="16" spans="1:129" ht="17.25" customHeight="1">
      <c r="A16" s="466">
        <v>12</v>
      </c>
      <c r="B16" s="489">
        <v>311000000038</v>
      </c>
      <c r="C16" s="212" t="s">
        <v>263</v>
      </c>
      <c r="D16" s="224">
        <v>140</v>
      </c>
      <c r="E16" s="224">
        <v>156</v>
      </c>
      <c r="F16" s="224">
        <v>156</v>
      </c>
      <c r="G16" s="224">
        <v>0.9859</v>
      </c>
      <c r="H16" s="224">
        <v>18484</v>
      </c>
      <c r="I16" s="224">
        <v>0</v>
      </c>
      <c r="J16" s="225">
        <v>0.16691908618067458</v>
      </c>
      <c r="K16" s="224">
        <v>140</v>
      </c>
      <c r="L16" s="224">
        <v>176</v>
      </c>
      <c r="M16" s="224">
        <v>176</v>
      </c>
      <c r="N16" s="224">
        <v>0.97489999999999999</v>
      </c>
      <c r="O16" s="224">
        <v>32272</v>
      </c>
      <c r="P16" s="224">
        <v>0</v>
      </c>
      <c r="Q16" s="225">
        <v>0.25280182632963233</v>
      </c>
      <c r="R16" s="224">
        <v>140</v>
      </c>
      <c r="S16" s="224">
        <v>172</v>
      </c>
      <c r="T16" s="224">
        <v>172</v>
      </c>
      <c r="U16" s="224">
        <v>0.97929999999999995</v>
      </c>
      <c r="V16" s="224">
        <v>23312</v>
      </c>
      <c r="W16" s="224">
        <v>0</v>
      </c>
      <c r="X16" s="225">
        <v>0.19222188712023647</v>
      </c>
      <c r="Y16" s="224">
        <v>140</v>
      </c>
      <c r="Z16" s="224">
        <v>148</v>
      </c>
      <c r="AA16" s="224">
        <v>148</v>
      </c>
      <c r="AB16" s="224">
        <v>0.98480000000000001</v>
      </c>
      <c r="AC16" s="224">
        <v>20012</v>
      </c>
      <c r="AD16" s="224">
        <v>0</v>
      </c>
      <c r="AE16" s="225">
        <v>0.18454734575250284</v>
      </c>
      <c r="AF16" s="224">
        <v>140</v>
      </c>
      <c r="AG16" s="224">
        <v>140</v>
      </c>
      <c r="AH16" s="224">
        <v>140</v>
      </c>
      <c r="AI16" s="224">
        <v>0.98319999999999996</v>
      </c>
      <c r="AJ16" s="224">
        <v>20572</v>
      </c>
      <c r="AK16" s="224">
        <v>0</v>
      </c>
      <c r="AL16" s="225">
        <v>0.20087860073817712</v>
      </c>
      <c r="AM16" s="224">
        <v>140</v>
      </c>
      <c r="AN16" s="224">
        <v>160</v>
      </c>
      <c r="AO16" s="224">
        <v>160</v>
      </c>
      <c r="AP16" s="224">
        <v>0.97899999999999998</v>
      </c>
      <c r="AQ16" s="224">
        <v>28324</v>
      </c>
      <c r="AR16" s="224">
        <v>0</v>
      </c>
      <c r="AS16" s="225">
        <v>0.25114203836113952</v>
      </c>
      <c r="AT16" s="224">
        <v>140</v>
      </c>
      <c r="AU16" s="224">
        <v>168</v>
      </c>
      <c r="AV16" s="224">
        <v>168</v>
      </c>
      <c r="AW16" s="224">
        <v>0.97840000000000005</v>
      </c>
      <c r="AX16" s="224">
        <v>34000</v>
      </c>
      <c r="AY16" s="224">
        <v>0</v>
      </c>
      <c r="AZ16" s="225">
        <v>0.27802269942169183</v>
      </c>
      <c r="BA16" s="224">
        <v>140</v>
      </c>
      <c r="BB16" s="224">
        <v>200</v>
      </c>
      <c r="BC16" s="224">
        <v>200</v>
      </c>
      <c r="BD16" s="224">
        <v>0.94699999999999995</v>
      </c>
      <c r="BE16" s="224">
        <v>27016</v>
      </c>
      <c r="BF16" s="224">
        <v>0</v>
      </c>
      <c r="BG16" s="225">
        <v>0.19811099378153238</v>
      </c>
      <c r="BH16" s="224">
        <v>140</v>
      </c>
      <c r="BI16" s="224">
        <v>192</v>
      </c>
      <c r="BJ16" s="224">
        <v>192</v>
      </c>
      <c r="BK16" s="224">
        <v>0.95199999999999996</v>
      </c>
      <c r="BL16" s="224">
        <v>33264</v>
      </c>
      <c r="BM16" s="224">
        <v>0</v>
      </c>
      <c r="BN16" s="225">
        <v>0.244603889943074</v>
      </c>
      <c r="BO16" s="224">
        <v>140</v>
      </c>
      <c r="BP16" s="224">
        <v>184</v>
      </c>
      <c r="BQ16" s="224">
        <v>184</v>
      </c>
      <c r="BR16" s="224">
        <v>0.94399999999999995</v>
      </c>
      <c r="BS16" s="224">
        <v>42456</v>
      </c>
      <c r="BT16" s="311">
        <v>0</v>
      </c>
      <c r="BU16" s="225">
        <v>0.32853097439798418</v>
      </c>
      <c r="BV16" s="224">
        <v>140</v>
      </c>
      <c r="BW16" s="224">
        <v>156</v>
      </c>
      <c r="BX16" s="224">
        <v>156</v>
      </c>
      <c r="BY16" s="224">
        <v>0.96450000000000002</v>
      </c>
      <c r="BZ16" s="224">
        <v>26224</v>
      </c>
      <c r="CA16" s="311">
        <v>0</v>
      </c>
      <c r="CB16" s="225">
        <v>0.25935990166161232</v>
      </c>
      <c r="CC16" s="224">
        <v>140</v>
      </c>
      <c r="CD16" s="224"/>
      <c r="CE16" s="224">
        <v>149.28</v>
      </c>
      <c r="CF16" s="224">
        <v>0.95030000000000003</v>
      </c>
      <c r="CG16" s="224">
        <v>32914</v>
      </c>
      <c r="CH16" s="224">
        <v>0</v>
      </c>
      <c r="CI16" s="225">
        <v>0.31184973087296597</v>
      </c>
      <c r="CJ16" s="224">
        <v>140</v>
      </c>
      <c r="CK16" s="224"/>
      <c r="CL16" s="224">
        <v>137.6</v>
      </c>
      <c r="CM16" s="224">
        <v>0.96040000000000003</v>
      </c>
      <c r="CN16" s="224">
        <v>27848</v>
      </c>
      <c r="CO16" s="224">
        <v>0</v>
      </c>
      <c r="CP16" s="225">
        <v>0.29267857277383347</v>
      </c>
      <c r="CQ16" s="224">
        <v>140</v>
      </c>
      <c r="CR16" s="224"/>
      <c r="CS16" s="224">
        <v>141.44</v>
      </c>
      <c r="CT16" s="224">
        <v>0.95889999999999997</v>
      </c>
      <c r="CU16" s="224">
        <v>25448</v>
      </c>
      <c r="CV16" s="311">
        <v>0</v>
      </c>
      <c r="CW16" s="225">
        <v>0.25219423476894731</v>
      </c>
      <c r="CX16" s="224">
        <v>140</v>
      </c>
      <c r="CY16" s="224"/>
      <c r="CZ16" s="224">
        <v>143.52000000000001</v>
      </c>
      <c r="DA16" s="224">
        <v>0.94740000000000002</v>
      </c>
      <c r="DB16" s="224">
        <v>21544</v>
      </c>
      <c r="DC16" s="224">
        <v>0</v>
      </c>
      <c r="DD16" s="225">
        <v>0.22006351113013739</v>
      </c>
      <c r="DE16" s="224">
        <v>140</v>
      </c>
      <c r="DF16" s="224"/>
      <c r="DG16" s="224">
        <v>155.68</v>
      </c>
      <c r="DH16" s="224">
        <v>0.96160000000000001</v>
      </c>
      <c r="DI16" s="224">
        <v>28406</v>
      </c>
      <c r="DJ16" s="224">
        <v>0</v>
      </c>
      <c r="DK16" s="225">
        <v>0.25504092190795696</v>
      </c>
      <c r="DL16" s="224">
        <v>140</v>
      </c>
      <c r="DM16" s="224"/>
      <c r="DN16" s="224">
        <v>158.4</v>
      </c>
      <c r="DO16" s="224">
        <v>0.97409999999999997</v>
      </c>
      <c r="DP16" s="224">
        <v>26404</v>
      </c>
      <c r="DQ16" s="311">
        <v>0</v>
      </c>
      <c r="DR16" s="225">
        <v>0.23000541883149817</v>
      </c>
      <c r="DS16" s="224">
        <v>140</v>
      </c>
      <c r="DT16" s="224"/>
      <c r="DU16" s="224">
        <v>143.52000000000001</v>
      </c>
      <c r="DV16" s="224">
        <v>0.98619999999999997</v>
      </c>
      <c r="DW16" s="224">
        <v>26998</v>
      </c>
      <c r="DX16" s="224">
        <v>0</v>
      </c>
      <c r="DY16" s="225">
        <v>0.26492422508531771</v>
      </c>
    </row>
    <row r="17" spans="1:129" ht="17.25" customHeight="1">
      <c r="A17" s="466">
        <v>13</v>
      </c>
      <c r="B17" s="489">
        <v>311000000059</v>
      </c>
      <c r="C17" s="212" t="s">
        <v>685</v>
      </c>
      <c r="D17" s="224">
        <v>147</v>
      </c>
      <c r="E17" s="224">
        <v>102</v>
      </c>
      <c r="F17" s="224">
        <v>102</v>
      </c>
      <c r="G17" s="224">
        <v>0.74119999999999997</v>
      </c>
      <c r="H17" s="224">
        <v>35520</v>
      </c>
      <c r="I17" s="311">
        <v>2859.7632000000012</v>
      </c>
      <c r="J17" s="225">
        <v>0.65253660377624689</v>
      </c>
      <c r="K17" s="224">
        <v>147</v>
      </c>
      <c r="L17" s="224">
        <v>102</v>
      </c>
      <c r="M17" s="224">
        <v>102</v>
      </c>
      <c r="N17" s="224">
        <v>0.75560000000000005</v>
      </c>
      <c r="O17" s="224">
        <v>40644</v>
      </c>
      <c r="P17" s="311">
        <v>6239.4163199999966</v>
      </c>
      <c r="Q17" s="225">
        <v>0.70881252994717237</v>
      </c>
      <c r="R17" s="224">
        <v>147</v>
      </c>
      <c r="S17" s="224">
        <v>90</v>
      </c>
      <c r="T17" s="224">
        <v>117.6</v>
      </c>
      <c r="U17" s="224">
        <v>0.68669999999999998</v>
      </c>
      <c r="V17" s="224">
        <v>9231</v>
      </c>
      <c r="W17" s="224">
        <v>0</v>
      </c>
      <c r="X17" s="225">
        <v>0.15876029068003109</v>
      </c>
      <c r="Y17" s="224">
        <v>147</v>
      </c>
      <c r="Z17" s="224">
        <v>24</v>
      </c>
      <c r="AA17" s="224">
        <v>117.6</v>
      </c>
      <c r="AB17" s="224">
        <v>0.56869999999999998</v>
      </c>
      <c r="AC17" s="224">
        <v>3861</v>
      </c>
      <c r="AD17" s="224">
        <v>0</v>
      </c>
      <c r="AE17" s="225">
        <v>7.7595460721257364E-2</v>
      </c>
      <c r="AF17" s="224">
        <v>147</v>
      </c>
      <c r="AG17" s="224">
        <v>33</v>
      </c>
      <c r="AH17" s="224">
        <v>117.6</v>
      </c>
      <c r="AI17" s="224">
        <v>0.30399999999999999</v>
      </c>
      <c r="AJ17" s="224">
        <v>5169</v>
      </c>
      <c r="AK17" s="224">
        <v>0</v>
      </c>
      <c r="AL17" s="225">
        <v>0.19433574575840523</v>
      </c>
      <c r="AM17" s="224">
        <v>147</v>
      </c>
      <c r="AN17" s="224">
        <v>33</v>
      </c>
      <c r="AO17" s="224">
        <v>117.6</v>
      </c>
      <c r="AP17" s="224">
        <v>0.1152</v>
      </c>
      <c r="AQ17" s="224">
        <v>1548</v>
      </c>
      <c r="AR17" s="224">
        <v>0</v>
      </c>
      <c r="AS17" s="225">
        <v>0.15870063303099019</v>
      </c>
      <c r="AT17" s="224">
        <v>147</v>
      </c>
      <c r="AU17" s="224">
        <v>30</v>
      </c>
      <c r="AV17" s="224">
        <v>117.6</v>
      </c>
      <c r="AW17" s="224">
        <v>0.14319999999999999</v>
      </c>
      <c r="AX17" s="224">
        <v>2310</v>
      </c>
      <c r="AY17" s="224">
        <v>0</v>
      </c>
      <c r="AZ17" s="225">
        <v>0.18436934153729975</v>
      </c>
      <c r="BA17" s="224">
        <v>147</v>
      </c>
      <c r="BB17" s="224">
        <v>111</v>
      </c>
      <c r="BC17" s="224">
        <v>117.6</v>
      </c>
      <c r="BD17" s="224">
        <v>0.1404</v>
      </c>
      <c r="BE17" s="224">
        <v>2607</v>
      </c>
      <c r="BF17" s="224">
        <v>0</v>
      </c>
      <c r="BG17" s="225">
        <v>0.21929771433739692</v>
      </c>
      <c r="BH17" s="224">
        <v>147</v>
      </c>
      <c r="BI17" s="224">
        <v>147</v>
      </c>
      <c r="BJ17" s="224">
        <v>147</v>
      </c>
      <c r="BK17" s="224">
        <v>0.34079999999999999</v>
      </c>
      <c r="BL17" s="224">
        <v>9213</v>
      </c>
      <c r="BM17" s="224">
        <v>0</v>
      </c>
      <c r="BN17" s="225">
        <v>0.2471787973102311</v>
      </c>
      <c r="BO17" s="224">
        <v>147</v>
      </c>
      <c r="BP17" s="224">
        <v>177</v>
      </c>
      <c r="BQ17" s="224">
        <v>177</v>
      </c>
      <c r="BR17" s="224">
        <v>0.7329</v>
      </c>
      <c r="BS17" s="224">
        <v>42783</v>
      </c>
      <c r="BT17" s="311">
        <v>0</v>
      </c>
      <c r="BU17" s="225">
        <v>0.44328221883088481</v>
      </c>
      <c r="BV17" s="224">
        <v>147</v>
      </c>
      <c r="BW17" s="224">
        <v>117</v>
      </c>
      <c r="BX17" s="224">
        <v>117.6</v>
      </c>
      <c r="BY17" s="224">
        <v>0.81640000000000001</v>
      </c>
      <c r="BZ17" s="224">
        <v>36477</v>
      </c>
      <c r="CA17" s="311">
        <v>0</v>
      </c>
      <c r="CB17" s="225">
        <v>0.56537880340769331</v>
      </c>
      <c r="CC17" s="224">
        <v>147</v>
      </c>
      <c r="CD17" s="224"/>
      <c r="CE17" s="224">
        <v>117.6</v>
      </c>
      <c r="CF17" s="224">
        <v>0.61439999999999995</v>
      </c>
      <c r="CG17" s="224">
        <v>29492</v>
      </c>
      <c r="CH17" s="224">
        <v>0</v>
      </c>
      <c r="CI17" s="225">
        <v>0.54862142129477254</v>
      </c>
      <c r="CJ17" s="224">
        <v>147</v>
      </c>
      <c r="CK17" s="224"/>
      <c r="CL17" s="224">
        <v>117.6</v>
      </c>
      <c r="CM17" s="224">
        <v>8.8099999999999998E-2</v>
      </c>
      <c r="CN17" s="224">
        <v>1883</v>
      </c>
      <c r="CO17" s="224">
        <v>0</v>
      </c>
      <c r="CP17" s="225">
        <v>0.2524262952753305</v>
      </c>
      <c r="CQ17" s="224">
        <v>147</v>
      </c>
      <c r="CR17" s="224"/>
      <c r="CS17" s="224">
        <v>117.6</v>
      </c>
      <c r="CT17" s="224">
        <v>0.18959999999999999</v>
      </c>
      <c r="CU17" s="224">
        <v>1806</v>
      </c>
      <c r="CV17" s="311">
        <v>0</v>
      </c>
      <c r="CW17" s="225">
        <v>0.10886772702820069</v>
      </c>
      <c r="CX17" s="224">
        <v>147</v>
      </c>
      <c r="CY17" s="224"/>
      <c r="CZ17" s="224">
        <v>117.6</v>
      </c>
      <c r="DA17" s="224">
        <v>0.3992</v>
      </c>
      <c r="DB17" s="224">
        <v>101</v>
      </c>
      <c r="DC17" s="224">
        <v>0</v>
      </c>
      <c r="DD17" s="225">
        <v>2.9880717595432739E-3</v>
      </c>
      <c r="DE17" s="224">
        <v>147</v>
      </c>
      <c r="DF17" s="224"/>
      <c r="DG17" s="224">
        <v>117.6</v>
      </c>
      <c r="DH17" s="224">
        <v>0.39250000000000002</v>
      </c>
      <c r="DI17" s="224">
        <v>42</v>
      </c>
      <c r="DJ17" s="224">
        <v>0</v>
      </c>
      <c r="DK17" s="225">
        <v>1.2230082088310979E-3</v>
      </c>
      <c r="DL17" s="224">
        <v>147</v>
      </c>
      <c r="DM17" s="224"/>
      <c r="DN17" s="224">
        <v>117.6</v>
      </c>
      <c r="DO17" s="224">
        <v>0.51670000000000005</v>
      </c>
      <c r="DP17" s="224">
        <v>908</v>
      </c>
      <c r="DQ17" s="311">
        <v>0</v>
      </c>
      <c r="DR17" s="225">
        <v>2.0084782343319549E-2</v>
      </c>
      <c r="DS17" s="224">
        <v>147</v>
      </c>
      <c r="DT17" s="224"/>
      <c r="DU17" s="224">
        <v>117.6</v>
      </c>
      <c r="DV17" s="224">
        <v>0.97689999999999999</v>
      </c>
      <c r="DW17" s="224">
        <v>1074</v>
      </c>
      <c r="DX17" s="224">
        <v>0</v>
      </c>
      <c r="DY17" s="225">
        <v>1.298417480070815E-2</v>
      </c>
    </row>
    <row r="18" spans="1:129" ht="17.25" customHeight="1">
      <c r="A18" s="466">
        <v>14</v>
      </c>
      <c r="B18" s="489">
        <v>211000000048</v>
      </c>
      <c r="C18" s="212" t="s">
        <v>904</v>
      </c>
      <c r="D18" s="224">
        <v>0</v>
      </c>
      <c r="E18" s="224">
        <v>0</v>
      </c>
      <c r="F18" s="224">
        <v>0</v>
      </c>
      <c r="G18" s="224">
        <v>0</v>
      </c>
      <c r="H18" s="224">
        <v>0</v>
      </c>
      <c r="I18" s="224">
        <v>0</v>
      </c>
      <c r="J18" s="225"/>
      <c r="K18" s="224">
        <v>0</v>
      </c>
      <c r="L18" s="224">
        <v>0</v>
      </c>
      <c r="M18" s="224">
        <v>0</v>
      </c>
      <c r="N18" s="224">
        <v>0</v>
      </c>
      <c r="O18" s="224">
        <v>0</v>
      </c>
      <c r="P18" s="224">
        <v>0</v>
      </c>
      <c r="Q18" s="225">
        <v>0</v>
      </c>
      <c r="R18" s="224">
        <v>0</v>
      </c>
      <c r="S18" s="224">
        <v>0</v>
      </c>
      <c r="T18" s="224">
        <v>0</v>
      </c>
      <c r="U18" s="224">
        <v>0</v>
      </c>
      <c r="V18" s="224">
        <v>0</v>
      </c>
      <c r="W18" s="224">
        <v>0</v>
      </c>
      <c r="X18" s="225">
        <v>0</v>
      </c>
      <c r="Y18" s="224">
        <v>0</v>
      </c>
      <c r="Z18" s="224">
        <v>0</v>
      </c>
      <c r="AA18" s="224">
        <v>0</v>
      </c>
      <c r="AB18" s="224">
        <v>0</v>
      </c>
      <c r="AC18" s="224">
        <v>0</v>
      </c>
      <c r="AD18" s="224">
        <v>0</v>
      </c>
      <c r="AE18" s="225">
        <v>0</v>
      </c>
      <c r="AF18" s="224">
        <v>0</v>
      </c>
      <c r="AG18" s="224">
        <v>0</v>
      </c>
      <c r="AH18" s="224">
        <v>0</v>
      </c>
      <c r="AI18" s="224">
        <v>0</v>
      </c>
      <c r="AJ18" s="224">
        <v>0</v>
      </c>
      <c r="AK18" s="224">
        <v>0</v>
      </c>
      <c r="AL18" s="225">
        <v>0</v>
      </c>
      <c r="AM18" s="224">
        <v>0</v>
      </c>
      <c r="AN18" s="224">
        <v>0</v>
      </c>
      <c r="AO18" s="224">
        <v>0</v>
      </c>
      <c r="AP18" s="224">
        <v>0</v>
      </c>
      <c r="AQ18" s="224">
        <v>0</v>
      </c>
      <c r="AR18" s="224">
        <v>0</v>
      </c>
      <c r="AS18" s="225">
        <v>0</v>
      </c>
      <c r="AT18" s="224">
        <v>0</v>
      </c>
      <c r="AU18" s="224">
        <v>0</v>
      </c>
      <c r="AV18" s="224">
        <v>0</v>
      </c>
      <c r="AW18" s="224">
        <v>0</v>
      </c>
      <c r="AX18" s="224">
        <v>0</v>
      </c>
      <c r="AY18" s="224">
        <v>0</v>
      </c>
      <c r="AZ18" s="225">
        <v>0</v>
      </c>
      <c r="BA18" s="224">
        <v>0</v>
      </c>
      <c r="BB18" s="224">
        <v>0</v>
      </c>
      <c r="BC18" s="224">
        <v>0</v>
      </c>
      <c r="BD18" s="224">
        <v>0</v>
      </c>
      <c r="BE18" s="224">
        <v>0</v>
      </c>
      <c r="BF18" s="224">
        <v>0</v>
      </c>
      <c r="BG18" s="225">
        <v>0</v>
      </c>
      <c r="BH18" s="224">
        <v>145</v>
      </c>
      <c r="BI18" s="224">
        <v>32.479999999999997</v>
      </c>
      <c r="BJ18" s="224">
        <v>116</v>
      </c>
      <c r="BK18" s="224">
        <v>0.45469999999999999</v>
      </c>
      <c r="BL18" s="224">
        <v>2652</v>
      </c>
      <c r="BM18" s="224">
        <v>0</v>
      </c>
      <c r="BN18" s="225">
        <v>6.7579914931259311E-2</v>
      </c>
      <c r="BO18" s="224">
        <v>145</v>
      </c>
      <c r="BP18" s="224">
        <v>34</v>
      </c>
      <c r="BQ18" s="224">
        <v>116</v>
      </c>
      <c r="BR18" s="224">
        <v>0.41220000000000001</v>
      </c>
      <c r="BS18" s="224">
        <v>2732</v>
      </c>
      <c r="BT18" s="311">
        <v>0</v>
      </c>
      <c r="BU18" s="225">
        <v>7.6796562824220913E-2</v>
      </c>
      <c r="BV18" s="224">
        <v>145</v>
      </c>
      <c r="BW18" s="224">
        <v>96.64</v>
      </c>
      <c r="BX18" s="224">
        <v>116</v>
      </c>
      <c r="BY18" s="224">
        <v>0.63080000000000003</v>
      </c>
      <c r="BZ18" s="224">
        <v>7200</v>
      </c>
      <c r="CA18" s="311">
        <v>0</v>
      </c>
      <c r="CB18" s="225">
        <v>0.14642443249794612</v>
      </c>
      <c r="CC18" s="224">
        <v>145</v>
      </c>
      <c r="CD18" s="224"/>
      <c r="CE18" s="224">
        <v>166.96</v>
      </c>
      <c r="CF18" s="224">
        <v>0.78969999999999996</v>
      </c>
      <c r="CG18" s="224">
        <v>31827</v>
      </c>
      <c r="CH18" s="224">
        <v>0</v>
      </c>
      <c r="CI18" s="225">
        <v>0.3244503107969377</v>
      </c>
      <c r="CJ18" s="224">
        <v>145</v>
      </c>
      <c r="CK18" s="224"/>
      <c r="CL18" s="224">
        <v>158.80000000000001</v>
      </c>
      <c r="CM18" s="224">
        <v>0.81699999999999995</v>
      </c>
      <c r="CN18" s="224">
        <v>35033</v>
      </c>
      <c r="CO18" s="224">
        <v>0</v>
      </c>
      <c r="CP18" s="225">
        <v>0.37503541281493424</v>
      </c>
      <c r="CQ18" s="224">
        <v>145</v>
      </c>
      <c r="CR18" s="224"/>
      <c r="CS18" s="224">
        <v>167.84</v>
      </c>
      <c r="CT18" s="224">
        <v>0.80289999999999995</v>
      </c>
      <c r="CU18" s="224">
        <v>42683</v>
      </c>
      <c r="CV18" s="311">
        <v>0</v>
      </c>
      <c r="CW18" s="225">
        <v>0.42572099856972517</v>
      </c>
      <c r="CX18" s="224">
        <v>145</v>
      </c>
      <c r="CY18" s="224"/>
      <c r="CZ18" s="224">
        <v>148</v>
      </c>
      <c r="DA18" s="224">
        <v>0.77990000000000004</v>
      </c>
      <c r="DB18" s="224">
        <v>27965</v>
      </c>
      <c r="DC18" s="224">
        <v>0</v>
      </c>
      <c r="DD18" s="225">
        <v>0.33649738339442148</v>
      </c>
      <c r="DE18" s="224">
        <v>145</v>
      </c>
      <c r="DF18" s="224"/>
      <c r="DG18" s="224">
        <v>145</v>
      </c>
      <c r="DH18" s="224">
        <v>0.70079999999999998</v>
      </c>
      <c r="DI18" s="224">
        <v>7784</v>
      </c>
      <c r="DJ18" s="224">
        <v>0</v>
      </c>
      <c r="DK18" s="225">
        <v>0.1029598251397206</v>
      </c>
      <c r="DL18" s="224">
        <v>145</v>
      </c>
      <c r="DM18" s="224"/>
      <c r="DN18" s="224">
        <v>145</v>
      </c>
      <c r="DO18" s="224">
        <v>0.75629999999999997</v>
      </c>
      <c r="DP18" s="224">
        <v>20266</v>
      </c>
      <c r="DQ18" s="311">
        <v>0</v>
      </c>
      <c r="DR18" s="225">
        <v>0.24838936667011319</v>
      </c>
      <c r="DS18" s="224">
        <v>145</v>
      </c>
      <c r="DT18" s="224"/>
      <c r="DU18" s="224">
        <v>145</v>
      </c>
      <c r="DV18" s="224">
        <v>0.7762</v>
      </c>
      <c r="DW18" s="224">
        <v>36704</v>
      </c>
      <c r="DX18" s="224">
        <v>0</v>
      </c>
      <c r="DY18" s="225">
        <v>0.45293852257930128</v>
      </c>
    </row>
    <row r="19" spans="1:129" s="490" customFormat="1" ht="17.25" customHeight="1">
      <c r="A19" s="466">
        <v>15</v>
      </c>
      <c r="B19" s="489">
        <v>713000000013</v>
      </c>
      <c r="C19" s="212" t="s">
        <v>702</v>
      </c>
      <c r="D19" s="224">
        <v>285.56</v>
      </c>
      <c r="E19" s="224">
        <v>202</v>
      </c>
      <c r="F19" s="224">
        <v>212</v>
      </c>
      <c r="G19" s="224">
        <v>0.79390000000000005</v>
      </c>
      <c r="H19" s="224">
        <v>3905</v>
      </c>
      <c r="I19" s="224">
        <v>0</v>
      </c>
      <c r="J19" s="225">
        <v>3.2224551302211857E-2</v>
      </c>
      <c r="K19" s="224">
        <v>285.56</v>
      </c>
      <c r="L19" s="224">
        <v>209</v>
      </c>
      <c r="M19" s="224">
        <v>219</v>
      </c>
      <c r="N19" s="224">
        <v>0.58499999999999996</v>
      </c>
      <c r="O19" s="224">
        <v>11905</v>
      </c>
      <c r="P19" s="224">
        <v>0</v>
      </c>
      <c r="Q19" s="225">
        <v>0.12489828736698676</v>
      </c>
      <c r="R19" s="224">
        <v>285.56</v>
      </c>
      <c r="S19" s="224">
        <v>206</v>
      </c>
      <c r="T19" s="224">
        <v>228.45</v>
      </c>
      <c r="U19" s="224">
        <v>0.55400000000000005</v>
      </c>
      <c r="V19" s="224">
        <v>10345</v>
      </c>
      <c r="W19" s="224">
        <v>0</v>
      </c>
      <c r="X19" s="225">
        <v>0.11352645362804867</v>
      </c>
      <c r="Y19" s="224">
        <v>285.56</v>
      </c>
      <c r="Z19" s="224">
        <v>200</v>
      </c>
      <c r="AA19" s="224">
        <v>228.45</v>
      </c>
      <c r="AB19" s="224">
        <v>0.55779999999999996</v>
      </c>
      <c r="AC19" s="224">
        <v>6845</v>
      </c>
      <c r="AD19" s="224">
        <v>0</v>
      </c>
      <c r="AE19" s="225">
        <v>7.2198943848239591E-2</v>
      </c>
      <c r="AF19" s="224">
        <v>285.56</v>
      </c>
      <c r="AG19" s="224">
        <v>183</v>
      </c>
      <c r="AH19" s="224">
        <v>228.45</v>
      </c>
      <c r="AI19" s="224">
        <v>0.80469999999999997</v>
      </c>
      <c r="AJ19" s="224">
        <v>2855</v>
      </c>
      <c r="AK19" s="224">
        <v>0</v>
      </c>
      <c r="AL19" s="225">
        <v>2.0874112190997444E-2</v>
      </c>
      <c r="AM19" s="224">
        <v>285.56</v>
      </c>
      <c r="AN19" s="224">
        <v>179</v>
      </c>
      <c r="AO19" s="224">
        <v>228.45</v>
      </c>
      <c r="AP19" s="224">
        <v>0.58220000000000005</v>
      </c>
      <c r="AQ19" s="224">
        <v>4445</v>
      </c>
      <c r="AR19" s="224">
        <v>0</v>
      </c>
      <c r="AS19" s="225">
        <v>4.6416875748324621E-2</v>
      </c>
      <c r="AT19" s="224">
        <v>285.56</v>
      </c>
      <c r="AU19" s="224">
        <v>30</v>
      </c>
      <c r="AV19" s="224">
        <v>228.45</v>
      </c>
      <c r="AW19" s="224">
        <v>0.96230000000000004</v>
      </c>
      <c r="AX19" s="224">
        <v>2335</v>
      </c>
      <c r="AY19" s="224">
        <v>0</v>
      </c>
      <c r="AZ19" s="225">
        <v>1.4276189404298017E-2</v>
      </c>
      <c r="BA19" s="224">
        <v>285.56</v>
      </c>
      <c r="BB19" s="224">
        <v>2</v>
      </c>
      <c r="BC19" s="224">
        <v>228.45</v>
      </c>
      <c r="BD19" s="224">
        <v>1</v>
      </c>
      <c r="BE19" s="224">
        <v>2265</v>
      </c>
      <c r="BF19" s="224">
        <v>0</v>
      </c>
      <c r="BG19" s="225">
        <v>1.3770336324505729E-2</v>
      </c>
      <c r="BH19" s="224">
        <v>285.56</v>
      </c>
      <c r="BI19" s="224">
        <v>134</v>
      </c>
      <c r="BJ19" s="224">
        <v>228.45</v>
      </c>
      <c r="BK19" s="224">
        <v>0.78790000000000004</v>
      </c>
      <c r="BL19" s="224">
        <v>2345</v>
      </c>
      <c r="BM19" s="224">
        <v>0</v>
      </c>
      <c r="BN19" s="225">
        <v>1.7510866967002124E-2</v>
      </c>
      <c r="BO19" s="224">
        <v>285.56</v>
      </c>
      <c r="BP19" s="224">
        <v>190</v>
      </c>
      <c r="BQ19" s="224">
        <v>228.45</v>
      </c>
      <c r="BR19" s="224">
        <v>0.55830000000000002</v>
      </c>
      <c r="BS19" s="224">
        <v>5035</v>
      </c>
      <c r="BT19" s="311">
        <v>0</v>
      </c>
      <c r="BU19" s="225">
        <v>5.3060061509769343E-2</v>
      </c>
      <c r="BV19" s="224">
        <v>285.56</v>
      </c>
      <c r="BW19" s="224">
        <v>178</v>
      </c>
      <c r="BX19" s="224">
        <v>228.45</v>
      </c>
      <c r="BY19" s="224">
        <v>0.5</v>
      </c>
      <c r="BZ19" s="224">
        <v>5545</v>
      </c>
      <c r="CA19" s="311">
        <v>0</v>
      </c>
      <c r="CB19" s="225">
        <v>7.2238897747761849E-2</v>
      </c>
      <c r="CC19" s="224">
        <v>285.56</v>
      </c>
      <c r="CD19" s="224"/>
      <c r="CE19" s="224">
        <v>228.44800000000001</v>
      </c>
      <c r="CF19" s="224">
        <v>0.56479999999999997</v>
      </c>
      <c r="CG19" s="224">
        <v>5135</v>
      </c>
      <c r="CH19" s="224">
        <v>0</v>
      </c>
      <c r="CI19" s="225">
        <v>5.3491584688879518E-2</v>
      </c>
      <c r="CJ19" s="224">
        <v>285.56</v>
      </c>
      <c r="CK19" s="224"/>
      <c r="CL19" s="224">
        <v>228.44800000000001</v>
      </c>
      <c r="CM19" s="224">
        <v>0.58699999999999997</v>
      </c>
      <c r="CN19" s="224">
        <v>2800</v>
      </c>
      <c r="CO19" s="224">
        <v>0</v>
      </c>
      <c r="CP19" s="225">
        <v>2.9000138590833752E-2</v>
      </c>
      <c r="CQ19" s="224">
        <v>285.56</v>
      </c>
      <c r="CR19" s="224"/>
      <c r="CS19" s="224">
        <v>228.44800000000001</v>
      </c>
      <c r="CT19" s="224">
        <v>0.58160000000000001</v>
      </c>
      <c r="CU19" s="224">
        <v>3920</v>
      </c>
      <c r="CV19" s="311">
        <v>0</v>
      </c>
      <c r="CW19" s="225">
        <v>3.9655312198740696E-2</v>
      </c>
      <c r="CX19" s="224">
        <v>285.56</v>
      </c>
      <c r="CY19" s="224"/>
      <c r="CZ19" s="224">
        <v>228.44800000000001</v>
      </c>
      <c r="DA19" s="224">
        <v>0.51600000000000001</v>
      </c>
      <c r="DB19" s="224">
        <v>1930</v>
      </c>
      <c r="DC19" s="224">
        <v>0</v>
      </c>
      <c r="DD19" s="225">
        <v>2.2739858119422387E-2</v>
      </c>
      <c r="DE19" s="224">
        <v>285.56</v>
      </c>
      <c r="DF19" s="224"/>
      <c r="DG19" s="224">
        <v>228.44800000000001</v>
      </c>
      <c r="DH19" s="224">
        <v>0.4955</v>
      </c>
      <c r="DI19" s="224">
        <v>1660</v>
      </c>
      <c r="DJ19" s="224">
        <v>0</v>
      </c>
      <c r="DK19" s="225">
        <v>1.9710794648853662E-2</v>
      </c>
      <c r="DL19" s="224">
        <v>285.56</v>
      </c>
      <c r="DM19" s="224"/>
      <c r="DN19" s="224">
        <v>228.44800000000001</v>
      </c>
      <c r="DO19" s="224">
        <v>0.94230000000000003</v>
      </c>
      <c r="DP19" s="224">
        <v>490</v>
      </c>
      <c r="DQ19" s="311">
        <v>0</v>
      </c>
      <c r="DR19" s="225">
        <v>3.0594727760250968E-3</v>
      </c>
      <c r="DS19" s="224">
        <v>285.56</v>
      </c>
      <c r="DT19" s="224"/>
      <c r="DU19" s="224">
        <v>228.44800000000001</v>
      </c>
      <c r="DV19" s="224">
        <v>0.95650000000000002</v>
      </c>
      <c r="DW19" s="224">
        <v>220</v>
      </c>
      <c r="DX19" s="224">
        <v>0</v>
      </c>
      <c r="DY19" s="225">
        <v>1.3983563205213466E-3</v>
      </c>
    </row>
    <row r="20" spans="1:129" s="490" customFormat="1" ht="17.25" customHeight="1">
      <c r="A20" s="466">
        <v>16</v>
      </c>
      <c r="B20" s="489">
        <v>714000000026</v>
      </c>
      <c r="C20" s="212" t="s">
        <v>428</v>
      </c>
      <c r="D20" s="224">
        <v>156</v>
      </c>
      <c r="E20" s="224">
        <v>186</v>
      </c>
      <c r="F20" s="224">
        <v>192.3</v>
      </c>
      <c r="G20" s="224">
        <v>0.8105</v>
      </c>
      <c r="H20" s="224">
        <v>2690</v>
      </c>
      <c r="I20" s="224">
        <v>0</v>
      </c>
      <c r="J20" s="225">
        <v>2.3971073312738529E-2</v>
      </c>
      <c r="K20" s="224">
        <v>156</v>
      </c>
      <c r="L20" s="224">
        <v>182</v>
      </c>
      <c r="M20" s="224">
        <v>188.3</v>
      </c>
      <c r="N20" s="224">
        <v>1</v>
      </c>
      <c r="O20" s="224">
        <v>3580</v>
      </c>
      <c r="P20" s="224">
        <v>0</v>
      </c>
      <c r="Q20" s="225">
        <v>2.5554051816193558E-2</v>
      </c>
      <c r="R20" s="224">
        <v>156</v>
      </c>
      <c r="S20" s="224">
        <v>166</v>
      </c>
      <c r="T20" s="224">
        <v>172.3</v>
      </c>
      <c r="U20" s="224">
        <v>0.57769999999999999</v>
      </c>
      <c r="V20" s="224">
        <v>16980</v>
      </c>
      <c r="W20" s="224">
        <v>0</v>
      </c>
      <c r="X20" s="225">
        <v>0.23692863070019726</v>
      </c>
      <c r="Y20" s="224">
        <v>156</v>
      </c>
      <c r="Z20" s="224">
        <v>162</v>
      </c>
      <c r="AA20" s="224">
        <v>168.3</v>
      </c>
      <c r="AB20" s="224">
        <v>0.6361</v>
      </c>
      <c r="AC20" s="224">
        <v>9540</v>
      </c>
      <c r="AD20" s="224">
        <v>0</v>
      </c>
      <c r="AE20" s="225">
        <v>0.11977493052127469</v>
      </c>
      <c r="AF20" s="224">
        <v>156</v>
      </c>
      <c r="AG20" s="224">
        <v>201</v>
      </c>
      <c r="AH20" s="224">
        <v>207.3</v>
      </c>
      <c r="AI20" s="224">
        <v>0.60960000000000003</v>
      </c>
      <c r="AJ20" s="224">
        <v>6490</v>
      </c>
      <c r="AK20" s="224">
        <v>0</v>
      </c>
      <c r="AL20" s="225">
        <v>6.9028351327860935E-2</v>
      </c>
      <c r="AM20" s="224">
        <v>156</v>
      </c>
      <c r="AN20" s="224">
        <v>158</v>
      </c>
      <c r="AO20" s="224">
        <v>164.3</v>
      </c>
      <c r="AP20" s="224">
        <v>0.59489999999999998</v>
      </c>
      <c r="AQ20" s="224">
        <v>12120</v>
      </c>
      <c r="AR20" s="224">
        <v>0</v>
      </c>
      <c r="AS20" s="225">
        <v>0.17222198520384654</v>
      </c>
      <c r="AT20" s="224">
        <v>156</v>
      </c>
      <c r="AU20" s="224">
        <v>158</v>
      </c>
      <c r="AV20" s="224">
        <v>164.3</v>
      </c>
      <c r="AW20" s="224">
        <v>0.56920000000000004</v>
      </c>
      <c r="AX20" s="224">
        <v>5960</v>
      </c>
      <c r="AY20" s="224">
        <v>0</v>
      </c>
      <c r="AZ20" s="225">
        <v>8.5658579747082242E-2</v>
      </c>
      <c r="BA20" s="224">
        <v>156</v>
      </c>
      <c r="BB20" s="224">
        <v>159</v>
      </c>
      <c r="BC20" s="224">
        <v>165.3</v>
      </c>
      <c r="BD20" s="224">
        <v>0.5827</v>
      </c>
      <c r="BE20" s="224">
        <v>9290</v>
      </c>
      <c r="BF20" s="224">
        <v>0</v>
      </c>
      <c r="BG20" s="225">
        <v>0.13395697935126846</v>
      </c>
      <c r="BH20" s="224">
        <v>156</v>
      </c>
      <c r="BI20" s="224">
        <v>141</v>
      </c>
      <c r="BJ20" s="224">
        <v>147.30000000000001</v>
      </c>
      <c r="BK20" s="224">
        <v>0.55279999999999996</v>
      </c>
      <c r="BL20" s="224">
        <v>12410</v>
      </c>
      <c r="BM20" s="224">
        <v>0</v>
      </c>
      <c r="BN20" s="225">
        <v>0.20484627205376613</v>
      </c>
      <c r="BO20" s="224">
        <v>156</v>
      </c>
      <c r="BP20" s="224">
        <v>117</v>
      </c>
      <c r="BQ20" s="224">
        <v>124.8</v>
      </c>
      <c r="BR20" s="224">
        <v>0.5746</v>
      </c>
      <c r="BS20" s="224">
        <v>11630</v>
      </c>
      <c r="BT20" s="311">
        <v>0</v>
      </c>
      <c r="BU20" s="225">
        <v>0.21798498105297787</v>
      </c>
      <c r="BV20" s="224">
        <v>156</v>
      </c>
      <c r="BW20" s="224">
        <v>149</v>
      </c>
      <c r="BX20" s="224">
        <v>150.58000000000001</v>
      </c>
      <c r="BY20" s="224">
        <v>0.56379999999999997</v>
      </c>
      <c r="BZ20" s="224">
        <v>11230</v>
      </c>
      <c r="CA20" s="311">
        <v>0</v>
      </c>
      <c r="CB20" s="225">
        <v>0.19684215857381168</v>
      </c>
      <c r="CC20" s="224">
        <v>156</v>
      </c>
      <c r="CD20" s="224"/>
      <c r="CE20" s="224">
        <v>157.38</v>
      </c>
      <c r="CF20" s="224">
        <v>0.56779999999999997</v>
      </c>
      <c r="CG20" s="224">
        <v>10990</v>
      </c>
      <c r="CH20" s="224">
        <v>0</v>
      </c>
      <c r="CI20" s="225">
        <v>0.16530265450064741</v>
      </c>
      <c r="CJ20" s="224">
        <v>156</v>
      </c>
      <c r="CK20" s="224"/>
      <c r="CL20" s="224">
        <v>161.80000000000001</v>
      </c>
      <c r="CM20" s="224">
        <v>0.64059999999999995</v>
      </c>
      <c r="CN20" s="224">
        <v>9770</v>
      </c>
      <c r="CO20" s="224">
        <v>0</v>
      </c>
      <c r="CP20" s="225">
        <v>0.13091717210075038</v>
      </c>
      <c r="CQ20" s="224">
        <v>156</v>
      </c>
      <c r="CR20" s="224"/>
      <c r="CS20" s="224">
        <v>170.4</v>
      </c>
      <c r="CT20" s="224">
        <v>0.59899999999999998</v>
      </c>
      <c r="CU20" s="224">
        <v>8590</v>
      </c>
      <c r="CV20" s="311">
        <v>0</v>
      </c>
      <c r="CW20" s="225">
        <v>0.11311594171752591</v>
      </c>
      <c r="CX20" s="224">
        <v>156</v>
      </c>
      <c r="CY20" s="224"/>
      <c r="CZ20" s="224">
        <v>174.36</v>
      </c>
      <c r="DA20" s="224">
        <v>0.56130000000000002</v>
      </c>
      <c r="DB20" s="224">
        <v>1914</v>
      </c>
      <c r="DC20" s="224">
        <v>0</v>
      </c>
      <c r="DD20" s="225">
        <v>2.7162362098135148E-2</v>
      </c>
      <c r="DE20" s="224">
        <v>156</v>
      </c>
      <c r="DF20" s="224"/>
      <c r="DG20" s="224">
        <v>166.68</v>
      </c>
      <c r="DH20" s="224">
        <v>0.67510000000000003</v>
      </c>
      <c r="DI20" s="224">
        <v>2226</v>
      </c>
      <c r="DJ20" s="224">
        <v>0</v>
      </c>
      <c r="DK20" s="225">
        <v>2.6588915551880726E-2</v>
      </c>
      <c r="DL20" s="224">
        <v>156</v>
      </c>
      <c r="DM20" s="224"/>
      <c r="DN20" s="224">
        <v>126.3</v>
      </c>
      <c r="DO20" s="224">
        <v>0.82599999999999996</v>
      </c>
      <c r="DP20" s="224">
        <v>5399</v>
      </c>
      <c r="DQ20" s="311">
        <v>0</v>
      </c>
      <c r="DR20" s="225">
        <v>6.9559586883410379E-2</v>
      </c>
      <c r="DS20" s="224">
        <v>156</v>
      </c>
      <c r="DT20" s="224"/>
      <c r="DU20" s="224">
        <v>126</v>
      </c>
      <c r="DV20" s="224">
        <v>0.90600000000000003</v>
      </c>
      <c r="DW20" s="224">
        <v>6064</v>
      </c>
      <c r="DX20" s="224">
        <v>0</v>
      </c>
      <c r="DY20" s="225">
        <v>7.3778182681788262E-2</v>
      </c>
    </row>
    <row r="21" spans="1:129" ht="17.25" customHeight="1">
      <c r="A21" s="466">
        <v>17</v>
      </c>
      <c r="B21" s="489">
        <v>214000000010</v>
      </c>
      <c r="C21" s="212" t="s">
        <v>825</v>
      </c>
      <c r="D21" s="224">
        <v>0</v>
      </c>
      <c r="E21" s="224">
        <v>0</v>
      </c>
      <c r="F21" s="224">
        <v>0</v>
      </c>
      <c r="G21" s="224">
        <v>0</v>
      </c>
      <c r="H21" s="224">
        <v>0</v>
      </c>
      <c r="I21" s="224">
        <v>0</v>
      </c>
      <c r="J21" s="225"/>
      <c r="K21" s="224">
        <v>0</v>
      </c>
      <c r="L21" s="224">
        <v>0</v>
      </c>
      <c r="M21" s="224">
        <v>0</v>
      </c>
      <c r="N21" s="224">
        <v>0</v>
      </c>
      <c r="O21" s="224">
        <v>0</v>
      </c>
      <c r="P21" s="224">
        <v>0</v>
      </c>
      <c r="Q21" s="225">
        <v>0</v>
      </c>
      <c r="R21" s="224">
        <v>0</v>
      </c>
      <c r="S21" s="224">
        <v>0</v>
      </c>
      <c r="T21" s="224">
        <v>0</v>
      </c>
      <c r="U21" s="224">
        <v>0</v>
      </c>
      <c r="V21" s="224">
        <v>0</v>
      </c>
      <c r="W21" s="224">
        <v>0</v>
      </c>
      <c r="X21" s="225">
        <v>0</v>
      </c>
      <c r="Y21" s="224">
        <v>0</v>
      </c>
      <c r="Z21" s="224">
        <v>0</v>
      </c>
      <c r="AA21" s="224">
        <v>0</v>
      </c>
      <c r="AB21" s="224">
        <v>0</v>
      </c>
      <c r="AC21" s="224">
        <v>0</v>
      </c>
      <c r="AD21" s="224">
        <v>0</v>
      </c>
      <c r="AE21" s="225">
        <v>0</v>
      </c>
      <c r="AF21" s="224">
        <v>0</v>
      </c>
      <c r="AG21" s="224">
        <v>0</v>
      </c>
      <c r="AH21" s="224">
        <v>0</v>
      </c>
      <c r="AI21" s="224">
        <v>0</v>
      </c>
      <c r="AJ21" s="224">
        <v>0</v>
      </c>
      <c r="AK21" s="224">
        <v>0</v>
      </c>
      <c r="AL21" s="225">
        <v>0</v>
      </c>
      <c r="AM21" s="224">
        <v>200</v>
      </c>
      <c r="AN21" s="224">
        <v>0</v>
      </c>
      <c r="AO21" s="224">
        <v>43.2</v>
      </c>
      <c r="AP21" s="224">
        <v>0.90959999999999996</v>
      </c>
      <c r="AQ21" s="224">
        <v>3245</v>
      </c>
      <c r="AR21" s="224">
        <v>0</v>
      </c>
      <c r="AS21" s="225">
        <v>0.11469592974436374</v>
      </c>
      <c r="AT21" s="224">
        <v>200</v>
      </c>
      <c r="AU21" s="224">
        <v>84.4</v>
      </c>
      <c r="AV21" s="224">
        <v>180</v>
      </c>
      <c r="AW21" s="224">
        <v>0.93189999999999995</v>
      </c>
      <c r="AX21" s="224">
        <v>22580</v>
      </c>
      <c r="AY21" s="224">
        <v>0</v>
      </c>
      <c r="AZ21" s="225">
        <v>0.18092941759124964</v>
      </c>
      <c r="BA21" s="224">
        <v>200</v>
      </c>
      <c r="BB21" s="224">
        <v>79.400000000000006</v>
      </c>
      <c r="BC21" s="224">
        <v>180</v>
      </c>
      <c r="BD21" s="224">
        <v>0.87729999999999997</v>
      </c>
      <c r="BE21" s="224">
        <v>20440</v>
      </c>
      <c r="BF21" s="224">
        <v>0</v>
      </c>
      <c r="BG21" s="225">
        <v>0.17977436382390979</v>
      </c>
      <c r="BH21" s="224">
        <v>180</v>
      </c>
      <c r="BI21" s="224">
        <v>60.8</v>
      </c>
      <c r="BJ21" s="224">
        <v>144</v>
      </c>
      <c r="BK21" s="224">
        <v>0.84540000000000004</v>
      </c>
      <c r="BL21" s="224">
        <v>13630</v>
      </c>
      <c r="BM21" s="224">
        <v>0</v>
      </c>
      <c r="BN21" s="225">
        <v>0.15048672286227327</v>
      </c>
      <c r="BO21" s="224">
        <v>180</v>
      </c>
      <c r="BP21" s="224">
        <v>46.4</v>
      </c>
      <c r="BQ21" s="224">
        <v>144</v>
      </c>
      <c r="BR21" s="224">
        <v>0.75609999999999999</v>
      </c>
      <c r="BS21" s="224">
        <v>6865</v>
      </c>
      <c r="BT21" s="311">
        <v>0</v>
      </c>
      <c r="BU21" s="225">
        <v>8.4747301004004558E-2</v>
      </c>
      <c r="BV21" s="224">
        <v>180</v>
      </c>
      <c r="BW21" s="224">
        <v>112</v>
      </c>
      <c r="BX21" s="224">
        <v>144</v>
      </c>
      <c r="BY21" s="224">
        <v>0.91639999999999999</v>
      </c>
      <c r="BZ21" s="224">
        <v>24345</v>
      </c>
      <c r="CA21" s="311">
        <v>0</v>
      </c>
      <c r="CB21" s="225">
        <v>0.27453197423666098</v>
      </c>
      <c r="CC21" s="224">
        <v>180</v>
      </c>
      <c r="CD21" s="224"/>
      <c r="CE21" s="224">
        <v>180</v>
      </c>
      <c r="CF21" s="224">
        <v>0.84189999999999998</v>
      </c>
      <c r="CG21" s="224">
        <v>13820</v>
      </c>
      <c r="CH21" s="224">
        <v>0</v>
      </c>
      <c r="CI21" s="225">
        <v>0.12257505389399838</v>
      </c>
      <c r="CJ21" s="224">
        <v>180</v>
      </c>
      <c r="CK21" s="224"/>
      <c r="CL21" s="224">
        <v>180</v>
      </c>
      <c r="CM21" s="224">
        <v>0.98729999999999996</v>
      </c>
      <c r="CN21" s="224">
        <v>28288</v>
      </c>
      <c r="CO21" s="224">
        <v>0</v>
      </c>
      <c r="CP21" s="225">
        <v>0.22107931220325289</v>
      </c>
      <c r="CQ21" s="224">
        <v>180</v>
      </c>
      <c r="CR21" s="224"/>
      <c r="CS21" s="224">
        <v>180</v>
      </c>
      <c r="CT21" s="224">
        <v>0.98780000000000001</v>
      </c>
      <c r="CU21" s="224">
        <v>18175</v>
      </c>
      <c r="CV21" s="311">
        <v>0</v>
      </c>
      <c r="CW21" s="225">
        <v>0.13739152910429581</v>
      </c>
      <c r="CX21" s="224">
        <v>180</v>
      </c>
      <c r="CY21" s="224"/>
      <c r="CZ21" s="224">
        <v>180</v>
      </c>
      <c r="DA21" s="224">
        <v>0.99339999999999995</v>
      </c>
      <c r="DB21" s="224">
        <v>24585</v>
      </c>
      <c r="DC21" s="224">
        <v>0</v>
      </c>
      <c r="DD21" s="225">
        <v>0.19095940615469509</v>
      </c>
      <c r="DE21" s="224">
        <v>180</v>
      </c>
      <c r="DF21" s="224"/>
      <c r="DG21" s="224">
        <v>180</v>
      </c>
      <c r="DH21" s="224">
        <v>0.99390000000000001</v>
      </c>
      <c r="DI21" s="224">
        <v>24577</v>
      </c>
      <c r="DJ21" s="224">
        <v>0</v>
      </c>
      <c r="DK21" s="225">
        <v>0.18464635471116944</v>
      </c>
      <c r="DL21" s="224">
        <v>180</v>
      </c>
      <c r="DM21" s="224"/>
      <c r="DN21" s="224">
        <v>180</v>
      </c>
      <c r="DO21" s="224">
        <v>0.99309999999999998</v>
      </c>
      <c r="DP21" s="224">
        <v>21330</v>
      </c>
      <c r="DQ21" s="311">
        <v>0</v>
      </c>
      <c r="DR21" s="225">
        <v>0.16038082121476901</v>
      </c>
      <c r="DS21" s="224">
        <v>180</v>
      </c>
      <c r="DT21" s="224"/>
      <c r="DU21" s="224">
        <v>180</v>
      </c>
      <c r="DV21" s="224">
        <v>0.99990000000000001</v>
      </c>
      <c r="DW21" s="224">
        <v>18225</v>
      </c>
      <c r="DX21" s="224">
        <v>0</v>
      </c>
      <c r="DY21" s="225">
        <v>0.14063906390639064</v>
      </c>
    </row>
    <row r="22" spans="1:129" ht="17.25" customHeight="1">
      <c r="A22" s="466">
        <v>18</v>
      </c>
      <c r="B22" s="489">
        <v>353000000003</v>
      </c>
      <c r="C22" s="212" t="s">
        <v>370</v>
      </c>
      <c r="D22" s="224">
        <v>116.66</v>
      </c>
      <c r="E22" s="224">
        <v>95.6</v>
      </c>
      <c r="F22" s="224">
        <v>116.66</v>
      </c>
      <c r="G22" s="224">
        <v>0.42020000000000002</v>
      </c>
      <c r="H22" s="224">
        <v>10165</v>
      </c>
      <c r="I22" s="224">
        <v>0</v>
      </c>
      <c r="J22" s="225">
        <v>0.28800290367219095</v>
      </c>
      <c r="K22" s="224">
        <v>116.66</v>
      </c>
      <c r="L22" s="224">
        <v>84.6</v>
      </c>
      <c r="M22" s="224">
        <v>116.66</v>
      </c>
      <c r="N22" s="224">
        <v>0.51670000000000005</v>
      </c>
      <c r="O22" s="224">
        <v>8950</v>
      </c>
      <c r="P22" s="224">
        <v>0</v>
      </c>
      <c r="Q22" s="225">
        <v>0.19956743071275587</v>
      </c>
      <c r="R22" s="224">
        <v>116.66</v>
      </c>
      <c r="S22" s="224">
        <v>48.4</v>
      </c>
      <c r="T22" s="224">
        <v>116.66</v>
      </c>
      <c r="U22" s="224">
        <v>0.46650000000000003</v>
      </c>
      <c r="V22" s="224">
        <v>6853</v>
      </c>
      <c r="W22" s="224">
        <v>0</v>
      </c>
      <c r="X22" s="225">
        <v>0.17489388103859596</v>
      </c>
      <c r="Y22" s="224">
        <v>116.66</v>
      </c>
      <c r="Z22" s="224">
        <v>45</v>
      </c>
      <c r="AA22" s="224">
        <v>116.66</v>
      </c>
      <c r="AB22" s="224">
        <v>0.46560000000000001</v>
      </c>
      <c r="AC22" s="224">
        <v>5683</v>
      </c>
      <c r="AD22" s="224">
        <v>0</v>
      </c>
      <c r="AE22" s="225">
        <v>0.14062734476239314</v>
      </c>
      <c r="AF22" s="224">
        <v>116.66</v>
      </c>
      <c r="AG22" s="224">
        <v>46.4</v>
      </c>
      <c r="AH22" s="224">
        <v>116.66</v>
      </c>
      <c r="AI22" s="224">
        <v>0.48349999999999999</v>
      </c>
      <c r="AJ22" s="224">
        <v>7854</v>
      </c>
      <c r="AK22" s="224">
        <v>0</v>
      </c>
      <c r="AL22" s="225">
        <v>0.1871541711895115</v>
      </c>
      <c r="AM22" s="224">
        <v>116.66</v>
      </c>
      <c r="AN22" s="224">
        <v>44.4</v>
      </c>
      <c r="AO22" s="224">
        <v>116.66</v>
      </c>
      <c r="AP22" s="224">
        <v>0.6381</v>
      </c>
      <c r="AQ22" s="224">
        <v>10129</v>
      </c>
      <c r="AR22" s="224">
        <v>0</v>
      </c>
      <c r="AS22" s="225">
        <v>0.18898326939866447</v>
      </c>
      <c r="AT22" s="224">
        <v>116.66</v>
      </c>
      <c r="AU22" s="224">
        <v>58.8</v>
      </c>
      <c r="AV22" s="224">
        <v>116.66</v>
      </c>
      <c r="AW22" s="224">
        <v>0.55259999999999998</v>
      </c>
      <c r="AX22" s="224">
        <v>10612</v>
      </c>
      <c r="AY22" s="224">
        <v>0</v>
      </c>
      <c r="AZ22" s="225">
        <v>0.22125416411595564</v>
      </c>
      <c r="BA22" s="224">
        <v>116.66</v>
      </c>
      <c r="BB22" s="224">
        <v>47.2</v>
      </c>
      <c r="BC22" s="224">
        <v>116.66</v>
      </c>
      <c r="BD22" s="224">
        <v>0.42609999999999998</v>
      </c>
      <c r="BE22" s="224">
        <v>8676</v>
      </c>
      <c r="BF22" s="224">
        <v>0</v>
      </c>
      <c r="BG22" s="225">
        <v>0.2424116795677291</v>
      </c>
      <c r="BH22" s="224">
        <v>116.66</v>
      </c>
      <c r="BI22" s="224">
        <v>61.6</v>
      </c>
      <c r="BJ22" s="224">
        <v>116.66</v>
      </c>
      <c r="BK22" s="224">
        <v>0.37409999999999999</v>
      </c>
      <c r="BL22" s="224">
        <v>9552</v>
      </c>
      <c r="BM22" s="224">
        <v>0</v>
      </c>
      <c r="BN22" s="225">
        <v>0.29417902073312097</v>
      </c>
      <c r="BO22" s="224">
        <v>116.66</v>
      </c>
      <c r="BP22" s="224">
        <v>53.2</v>
      </c>
      <c r="BQ22" s="224">
        <v>116.66</v>
      </c>
      <c r="BR22" s="224">
        <v>0.40839999999999999</v>
      </c>
      <c r="BS22" s="224">
        <v>8610</v>
      </c>
      <c r="BT22" s="311">
        <v>0</v>
      </c>
      <c r="BU22" s="225">
        <v>0.24289720106213902</v>
      </c>
      <c r="BV22" s="224">
        <v>116.66</v>
      </c>
      <c r="BW22" s="224">
        <v>60.6</v>
      </c>
      <c r="BX22" s="224">
        <v>116.66</v>
      </c>
      <c r="BY22" s="224">
        <v>0.41660000000000003</v>
      </c>
      <c r="BZ22" s="224">
        <v>8995</v>
      </c>
      <c r="CA22" s="311">
        <v>0</v>
      </c>
      <c r="CB22" s="225">
        <v>0.27541694516142301</v>
      </c>
      <c r="CC22" s="224">
        <v>116.66</v>
      </c>
      <c r="CD22" s="224"/>
      <c r="CE22" s="224">
        <v>93.328000000000003</v>
      </c>
      <c r="CF22" s="224">
        <v>0.74360000000000004</v>
      </c>
      <c r="CG22" s="224">
        <v>18847</v>
      </c>
      <c r="CH22" s="224">
        <v>0</v>
      </c>
      <c r="CI22" s="225">
        <v>0.36502108764710228</v>
      </c>
      <c r="CJ22" s="224">
        <v>116.66</v>
      </c>
      <c r="CK22" s="224"/>
      <c r="CL22" s="224">
        <v>93.328000000000003</v>
      </c>
      <c r="CM22" s="224">
        <v>0.82299999999999995</v>
      </c>
      <c r="CN22" s="224">
        <v>16387</v>
      </c>
      <c r="CO22" s="224">
        <v>0</v>
      </c>
      <c r="CP22" s="225">
        <v>0.29631604129620925</v>
      </c>
      <c r="CQ22" s="224">
        <v>116.66</v>
      </c>
      <c r="CR22" s="224"/>
      <c r="CS22" s="224">
        <v>93.328000000000003</v>
      </c>
      <c r="CT22" s="224">
        <v>0.51380000000000003</v>
      </c>
      <c r="CU22" s="224">
        <v>9003</v>
      </c>
      <c r="CV22" s="311">
        <v>0</v>
      </c>
      <c r="CW22" s="225">
        <v>0.25235287422389979</v>
      </c>
      <c r="CX22" s="224">
        <v>116.66</v>
      </c>
      <c r="CY22" s="224"/>
      <c r="CZ22" s="224">
        <v>93.328000000000003</v>
      </c>
      <c r="DA22" s="224">
        <v>0.52700000000000002</v>
      </c>
      <c r="DB22" s="224">
        <v>10458</v>
      </c>
      <c r="DC22" s="224">
        <v>0</v>
      </c>
      <c r="DD22" s="225">
        <v>0.29532048076913686</v>
      </c>
      <c r="DE22" s="224">
        <v>116.66</v>
      </c>
      <c r="DF22" s="224"/>
      <c r="DG22" s="224">
        <v>93.328000000000003</v>
      </c>
      <c r="DH22" s="224">
        <v>0.53990000000000005</v>
      </c>
      <c r="DI22" s="224">
        <v>12007</v>
      </c>
      <c r="DJ22" s="224">
        <v>0</v>
      </c>
      <c r="DK22" s="225">
        <v>0.32028477051707183</v>
      </c>
      <c r="DL22" s="224">
        <v>116.66</v>
      </c>
      <c r="DM22" s="224"/>
      <c r="DN22" s="224">
        <v>93.328000000000003</v>
      </c>
      <c r="DO22" s="224">
        <v>0.46579999999999999</v>
      </c>
      <c r="DP22" s="224">
        <v>10911</v>
      </c>
      <c r="DQ22" s="311">
        <v>0</v>
      </c>
      <c r="DR22" s="225">
        <v>0.33734958244574265</v>
      </c>
      <c r="DS22" s="224">
        <v>116.66</v>
      </c>
      <c r="DT22" s="224"/>
      <c r="DU22" s="224">
        <v>93.328000000000003</v>
      </c>
      <c r="DV22" s="224">
        <v>0.55469999999999997</v>
      </c>
      <c r="DW22" s="224">
        <v>15878</v>
      </c>
      <c r="DX22" s="224">
        <v>0</v>
      </c>
      <c r="DY22" s="225">
        <v>0.42598389107087081</v>
      </c>
    </row>
    <row r="23" spans="1:129" ht="17.25" customHeight="1">
      <c r="A23" s="466">
        <v>19</v>
      </c>
      <c r="B23" s="489">
        <v>311000000047</v>
      </c>
      <c r="C23" s="212" t="s">
        <v>776</v>
      </c>
      <c r="D23" s="224">
        <v>294</v>
      </c>
      <c r="E23" s="224">
        <v>16</v>
      </c>
      <c r="F23" s="224">
        <v>16</v>
      </c>
      <c r="G23" s="224">
        <v>0.28260000000000002</v>
      </c>
      <c r="H23" s="224">
        <v>1892</v>
      </c>
      <c r="I23" s="224">
        <v>0</v>
      </c>
      <c r="J23" s="225">
        <v>0.58116104427144755</v>
      </c>
      <c r="K23" s="224">
        <v>294</v>
      </c>
      <c r="L23" s="224">
        <v>344</v>
      </c>
      <c r="M23" s="224">
        <v>344</v>
      </c>
      <c r="N23" s="224">
        <v>0.39329999999999998</v>
      </c>
      <c r="O23" s="224">
        <v>4536</v>
      </c>
      <c r="P23" s="224">
        <v>0</v>
      </c>
      <c r="Q23" s="225">
        <v>4.5062753102463264E-2</v>
      </c>
      <c r="R23" s="224">
        <v>294</v>
      </c>
      <c r="S23" s="224">
        <v>0</v>
      </c>
      <c r="T23" s="224">
        <v>235.2</v>
      </c>
      <c r="U23" s="224">
        <v>0</v>
      </c>
      <c r="V23" s="224">
        <v>0</v>
      </c>
      <c r="W23" s="224">
        <v>0</v>
      </c>
      <c r="X23" s="225">
        <v>0</v>
      </c>
      <c r="Y23" s="224">
        <v>294</v>
      </c>
      <c r="Z23" s="224">
        <v>0</v>
      </c>
      <c r="AA23" s="224">
        <v>235.2</v>
      </c>
      <c r="AB23" s="224">
        <v>0</v>
      </c>
      <c r="AC23" s="224">
        <v>0</v>
      </c>
      <c r="AD23" s="224">
        <v>0</v>
      </c>
      <c r="AE23" s="225">
        <v>0</v>
      </c>
      <c r="AF23" s="224">
        <v>294</v>
      </c>
      <c r="AG23" s="224">
        <v>0</v>
      </c>
      <c r="AH23" s="224">
        <v>235.2</v>
      </c>
      <c r="AI23" s="224">
        <v>0</v>
      </c>
      <c r="AJ23" s="224">
        <v>0</v>
      </c>
      <c r="AK23" s="224">
        <v>0</v>
      </c>
      <c r="AL23" s="225">
        <v>0</v>
      </c>
      <c r="AM23" s="224">
        <v>294</v>
      </c>
      <c r="AN23" s="224">
        <v>0</v>
      </c>
      <c r="AO23" s="224">
        <v>235.2</v>
      </c>
      <c r="AP23" s="224">
        <v>0</v>
      </c>
      <c r="AQ23" s="224">
        <v>0</v>
      </c>
      <c r="AR23" s="224">
        <v>0</v>
      </c>
      <c r="AS23" s="225">
        <v>0</v>
      </c>
      <c r="AT23" s="224">
        <v>294</v>
      </c>
      <c r="AU23" s="224">
        <v>232</v>
      </c>
      <c r="AV23" s="224">
        <v>235.2</v>
      </c>
      <c r="AW23" s="224">
        <v>0</v>
      </c>
      <c r="AX23" s="224">
        <v>4988</v>
      </c>
      <c r="AY23" s="224">
        <v>0</v>
      </c>
      <c r="AZ23" s="225">
        <v>0</v>
      </c>
      <c r="BA23" s="224">
        <v>294</v>
      </c>
      <c r="BB23" s="224">
        <v>192</v>
      </c>
      <c r="BC23" s="224">
        <v>235.2</v>
      </c>
      <c r="BD23" s="224">
        <v>0.41639999999999999</v>
      </c>
      <c r="BE23" s="224">
        <v>7604</v>
      </c>
      <c r="BF23" s="224">
        <v>0</v>
      </c>
      <c r="BG23" s="225">
        <v>0.10783545460024123</v>
      </c>
      <c r="BH23" s="224">
        <v>294</v>
      </c>
      <c r="BI23" s="224">
        <v>212</v>
      </c>
      <c r="BJ23" s="224">
        <v>235.2</v>
      </c>
      <c r="BK23" s="224">
        <v>0.47149999999999997</v>
      </c>
      <c r="BL23" s="224">
        <v>5996</v>
      </c>
      <c r="BM23" s="224">
        <v>0</v>
      </c>
      <c r="BN23" s="225">
        <v>7.2672428644886392E-2</v>
      </c>
      <c r="BO23" s="224">
        <v>294</v>
      </c>
      <c r="BP23" s="224">
        <v>212</v>
      </c>
      <c r="BQ23" s="224">
        <v>235.2</v>
      </c>
      <c r="BR23" s="224">
        <v>0.44990000000000002</v>
      </c>
      <c r="BS23" s="224">
        <v>7832</v>
      </c>
      <c r="BT23" s="311">
        <v>0</v>
      </c>
      <c r="BU23" s="225">
        <v>9.9482440924420365E-2</v>
      </c>
      <c r="BV23" s="224">
        <v>294</v>
      </c>
      <c r="BW23" s="224">
        <v>228</v>
      </c>
      <c r="BX23" s="224">
        <v>235.2</v>
      </c>
      <c r="BY23" s="224">
        <v>0.47170000000000001</v>
      </c>
      <c r="BZ23" s="224">
        <v>5400</v>
      </c>
      <c r="CA23" s="311">
        <v>0</v>
      </c>
      <c r="CB23" s="225">
        <v>7.2430468295619527E-2</v>
      </c>
      <c r="CC23" s="224">
        <v>294</v>
      </c>
      <c r="CD23" s="224"/>
      <c r="CE23" s="224">
        <v>235.2</v>
      </c>
      <c r="CF23" s="224">
        <v>0.438</v>
      </c>
      <c r="CG23" s="224">
        <v>7500</v>
      </c>
      <c r="CH23" s="224">
        <v>0</v>
      </c>
      <c r="CI23" s="225">
        <v>9.7853620753058923E-2</v>
      </c>
      <c r="CJ23" s="224">
        <v>294</v>
      </c>
      <c r="CK23" s="224"/>
      <c r="CL23" s="224">
        <v>235.2</v>
      </c>
      <c r="CM23" s="224">
        <v>0.44219999999999998</v>
      </c>
      <c r="CN23" s="224">
        <v>4180</v>
      </c>
      <c r="CO23" s="224">
        <v>0</v>
      </c>
      <c r="CP23" s="225">
        <v>5.5819729771399998E-2</v>
      </c>
      <c r="CQ23" s="224">
        <v>294</v>
      </c>
      <c r="CR23" s="224"/>
      <c r="CS23" s="224">
        <v>235.2</v>
      </c>
      <c r="CT23" s="224">
        <v>0.47820000000000001</v>
      </c>
      <c r="CU23" s="224">
        <v>6234</v>
      </c>
      <c r="CV23" s="311">
        <v>0</v>
      </c>
      <c r="CW23" s="225">
        <v>7.4498404750386549E-2</v>
      </c>
      <c r="CX23" s="224">
        <v>294</v>
      </c>
      <c r="CY23" s="224"/>
      <c r="CZ23" s="224">
        <v>235.2</v>
      </c>
      <c r="DA23" s="224">
        <v>0.48370000000000002</v>
      </c>
      <c r="DB23" s="224">
        <v>1604</v>
      </c>
      <c r="DC23" s="224">
        <v>0</v>
      </c>
      <c r="DD23" s="225">
        <v>1.9582063868664179E-2</v>
      </c>
      <c r="DE23" s="224">
        <v>294</v>
      </c>
      <c r="DF23" s="224"/>
      <c r="DG23" s="224">
        <v>235.2</v>
      </c>
      <c r="DH23" s="224">
        <v>0.40089999999999998</v>
      </c>
      <c r="DI23" s="224">
        <v>4706</v>
      </c>
      <c r="DJ23" s="224">
        <v>0</v>
      </c>
      <c r="DK23" s="225">
        <v>6.7081939967601617E-2</v>
      </c>
      <c r="DL23" s="224">
        <v>294</v>
      </c>
      <c r="DM23" s="224"/>
      <c r="DN23" s="224">
        <v>235.2</v>
      </c>
      <c r="DO23" s="224">
        <v>0.37159999999999999</v>
      </c>
      <c r="DP23" s="224">
        <v>2712</v>
      </c>
      <c r="DQ23" s="311">
        <v>0</v>
      </c>
      <c r="DR23" s="225">
        <v>4.1706498217885024E-2</v>
      </c>
      <c r="DS23" s="224">
        <v>294</v>
      </c>
      <c r="DT23" s="224"/>
      <c r="DU23" s="224">
        <v>235.2</v>
      </c>
      <c r="DV23" s="224">
        <v>0.3992</v>
      </c>
      <c r="DW23" s="224">
        <v>4484</v>
      </c>
      <c r="DX23" s="224">
        <v>0</v>
      </c>
      <c r="DY23" s="225">
        <v>6.6329276088079397E-2</v>
      </c>
    </row>
    <row r="24" spans="1:129" ht="17.25" customHeight="1">
      <c r="A24" s="466">
        <v>20</v>
      </c>
      <c r="B24" s="489">
        <v>211000000059</v>
      </c>
      <c r="C24" s="212" t="s">
        <v>905</v>
      </c>
      <c r="D24" s="224">
        <v>0</v>
      </c>
      <c r="E24" s="224">
        <v>0</v>
      </c>
      <c r="F24" s="224">
        <v>0</v>
      </c>
      <c r="G24" s="224">
        <v>0</v>
      </c>
      <c r="H24" s="224">
        <v>0</v>
      </c>
      <c r="I24" s="224">
        <v>0</v>
      </c>
      <c r="J24" s="225"/>
      <c r="K24" s="224">
        <v>0</v>
      </c>
      <c r="L24" s="224">
        <v>0</v>
      </c>
      <c r="M24" s="224">
        <v>0</v>
      </c>
      <c r="N24" s="224">
        <v>0</v>
      </c>
      <c r="O24" s="224">
        <v>0</v>
      </c>
      <c r="P24" s="224">
        <v>0</v>
      </c>
      <c r="Q24" s="225">
        <v>0</v>
      </c>
      <c r="R24" s="224">
        <v>0</v>
      </c>
      <c r="S24" s="224">
        <v>0</v>
      </c>
      <c r="T24" s="224">
        <v>0</v>
      </c>
      <c r="U24" s="224">
        <v>0</v>
      </c>
      <c r="V24" s="224">
        <v>0</v>
      </c>
      <c r="W24" s="224">
        <v>0</v>
      </c>
      <c r="X24" s="225">
        <v>0</v>
      </c>
      <c r="Y24" s="224">
        <v>0</v>
      </c>
      <c r="Z24" s="224">
        <v>0</v>
      </c>
      <c r="AA24" s="224">
        <v>0</v>
      </c>
      <c r="AB24" s="224">
        <v>0</v>
      </c>
      <c r="AC24" s="224">
        <v>0</v>
      </c>
      <c r="AD24" s="224">
        <v>0</v>
      </c>
      <c r="AE24" s="225">
        <v>0</v>
      </c>
      <c r="AF24" s="224">
        <v>0</v>
      </c>
      <c r="AG24" s="224">
        <v>0</v>
      </c>
      <c r="AH24" s="224">
        <v>0</v>
      </c>
      <c r="AI24" s="224">
        <v>0</v>
      </c>
      <c r="AJ24" s="224">
        <v>0</v>
      </c>
      <c r="AK24" s="224">
        <v>0</v>
      </c>
      <c r="AL24" s="225">
        <v>0</v>
      </c>
      <c r="AM24" s="224">
        <v>0</v>
      </c>
      <c r="AN24" s="224">
        <v>0</v>
      </c>
      <c r="AO24" s="224">
        <v>0</v>
      </c>
      <c r="AP24" s="224">
        <v>0</v>
      </c>
      <c r="AQ24" s="224">
        <v>0</v>
      </c>
      <c r="AR24" s="224">
        <v>0</v>
      </c>
      <c r="AS24" s="225">
        <v>0</v>
      </c>
      <c r="AT24" s="224">
        <v>0</v>
      </c>
      <c r="AU24" s="224">
        <v>0</v>
      </c>
      <c r="AV24" s="224">
        <v>0</v>
      </c>
      <c r="AW24" s="224">
        <v>0</v>
      </c>
      <c r="AX24" s="224">
        <v>0</v>
      </c>
      <c r="AY24" s="224">
        <v>0</v>
      </c>
      <c r="AZ24" s="225">
        <v>0</v>
      </c>
      <c r="BA24" s="224">
        <v>0</v>
      </c>
      <c r="BB24" s="224">
        <v>0</v>
      </c>
      <c r="BC24" s="224">
        <v>0</v>
      </c>
      <c r="BD24" s="224">
        <v>0</v>
      </c>
      <c r="BE24" s="224">
        <v>0</v>
      </c>
      <c r="BF24" s="224">
        <v>0</v>
      </c>
      <c r="BG24" s="225">
        <v>0</v>
      </c>
      <c r="BH24" s="224">
        <v>0</v>
      </c>
      <c r="BI24" s="224">
        <v>0</v>
      </c>
      <c r="BJ24" s="224">
        <v>0</v>
      </c>
      <c r="BK24" s="224">
        <v>0</v>
      </c>
      <c r="BL24" s="224">
        <v>0</v>
      </c>
      <c r="BM24" s="224">
        <v>0</v>
      </c>
      <c r="BN24" s="225">
        <v>0</v>
      </c>
      <c r="BO24" s="224">
        <v>0</v>
      </c>
      <c r="BP24" s="224">
        <v>0</v>
      </c>
      <c r="BQ24" s="224">
        <v>0</v>
      </c>
      <c r="BR24" s="224">
        <v>0</v>
      </c>
      <c r="BS24" s="224">
        <v>0</v>
      </c>
      <c r="BT24" s="311">
        <v>0</v>
      </c>
      <c r="BU24" s="225">
        <v>0</v>
      </c>
      <c r="BV24" s="224">
        <v>0</v>
      </c>
      <c r="BW24" s="224">
        <v>0</v>
      </c>
      <c r="BX24" s="224">
        <v>0</v>
      </c>
      <c r="BY24" s="224">
        <v>0</v>
      </c>
      <c r="BZ24" s="224">
        <v>0</v>
      </c>
      <c r="CA24" s="311">
        <v>0</v>
      </c>
      <c r="CB24" s="225">
        <v>0</v>
      </c>
      <c r="CC24" s="224">
        <v>156</v>
      </c>
      <c r="CD24" s="224"/>
      <c r="CE24" s="224">
        <v>0</v>
      </c>
      <c r="CF24" s="224">
        <v>0</v>
      </c>
      <c r="CG24" s="224">
        <v>0</v>
      </c>
      <c r="CH24" s="224">
        <v>0</v>
      </c>
      <c r="CI24" s="225">
        <v>0</v>
      </c>
      <c r="CJ24" s="224">
        <v>0</v>
      </c>
      <c r="CK24" s="224"/>
      <c r="CL24" s="224">
        <v>0</v>
      </c>
      <c r="CM24" s="224">
        <v>0</v>
      </c>
      <c r="CN24" s="224">
        <v>0</v>
      </c>
      <c r="CO24" s="224">
        <v>0</v>
      </c>
      <c r="CP24" s="225">
        <v>0</v>
      </c>
      <c r="CQ24" s="224">
        <v>0</v>
      </c>
      <c r="CR24" s="224"/>
      <c r="CS24" s="224">
        <v>0</v>
      </c>
      <c r="CT24" s="224">
        <v>0</v>
      </c>
      <c r="CU24" s="224">
        <v>0</v>
      </c>
      <c r="CV24" s="311">
        <v>0</v>
      </c>
      <c r="CW24" s="225">
        <v>0</v>
      </c>
      <c r="CX24" s="224">
        <v>156</v>
      </c>
      <c r="CY24" s="224"/>
      <c r="CZ24" s="224">
        <v>0</v>
      </c>
      <c r="DA24" s="224">
        <v>0</v>
      </c>
      <c r="DB24" s="224">
        <v>0</v>
      </c>
      <c r="DC24" s="224">
        <v>0</v>
      </c>
      <c r="DD24" s="225">
        <v>0</v>
      </c>
      <c r="DE24" s="224">
        <v>156</v>
      </c>
      <c r="DF24" s="224"/>
      <c r="DG24" s="224">
        <v>0</v>
      </c>
      <c r="DH24" s="224">
        <v>0</v>
      </c>
      <c r="DI24" s="224">
        <v>0</v>
      </c>
      <c r="DJ24" s="224">
        <v>0</v>
      </c>
      <c r="DK24" s="225">
        <v>0</v>
      </c>
      <c r="DL24" s="224">
        <v>156</v>
      </c>
      <c r="DM24" s="224"/>
      <c r="DN24" s="224">
        <v>0</v>
      </c>
      <c r="DO24" s="224">
        <v>0</v>
      </c>
      <c r="DP24" s="224">
        <v>0</v>
      </c>
      <c r="DQ24" s="311">
        <v>0</v>
      </c>
      <c r="DR24" s="225">
        <v>0</v>
      </c>
      <c r="DS24" s="224">
        <v>156</v>
      </c>
      <c r="DT24" s="224"/>
      <c r="DU24" s="224">
        <v>156</v>
      </c>
      <c r="DV24" s="224">
        <v>0.89990000000000003</v>
      </c>
      <c r="DW24" s="224">
        <v>18869.759999999998</v>
      </c>
      <c r="DX24" s="224">
        <v>0</v>
      </c>
      <c r="DY24" s="225">
        <v>0.18668740971219022</v>
      </c>
    </row>
    <row r="25" spans="1:129" ht="17.25" customHeight="1">
      <c r="A25" s="466">
        <v>21</v>
      </c>
      <c r="B25" s="489">
        <v>714000000046</v>
      </c>
      <c r="C25" s="212" t="s">
        <v>906</v>
      </c>
      <c r="D25" s="224">
        <v>0</v>
      </c>
      <c r="E25" s="224">
        <v>0</v>
      </c>
      <c r="F25" s="224">
        <v>0</v>
      </c>
      <c r="G25" s="224">
        <v>0</v>
      </c>
      <c r="H25" s="224">
        <v>0</v>
      </c>
      <c r="I25" s="224">
        <v>0</v>
      </c>
      <c r="J25" s="225"/>
      <c r="K25" s="224">
        <v>0</v>
      </c>
      <c r="L25" s="224">
        <v>0</v>
      </c>
      <c r="M25" s="224">
        <v>0</v>
      </c>
      <c r="N25" s="224">
        <v>0</v>
      </c>
      <c r="O25" s="224">
        <v>0</v>
      </c>
      <c r="P25" s="224">
        <v>0</v>
      </c>
      <c r="Q25" s="225">
        <v>0</v>
      </c>
      <c r="R25" s="224">
        <v>0</v>
      </c>
      <c r="S25" s="224">
        <v>0</v>
      </c>
      <c r="T25" s="224">
        <v>0</v>
      </c>
      <c r="U25" s="224">
        <v>0</v>
      </c>
      <c r="V25" s="224">
        <v>0</v>
      </c>
      <c r="W25" s="224">
        <v>0</v>
      </c>
      <c r="X25" s="225">
        <v>0</v>
      </c>
      <c r="Y25" s="224">
        <v>0</v>
      </c>
      <c r="Z25" s="224">
        <v>0</v>
      </c>
      <c r="AA25" s="224">
        <v>0</v>
      </c>
      <c r="AB25" s="224">
        <v>0</v>
      </c>
      <c r="AC25" s="224">
        <v>0</v>
      </c>
      <c r="AD25" s="224">
        <v>0</v>
      </c>
      <c r="AE25" s="225">
        <v>0</v>
      </c>
      <c r="AF25" s="224">
        <v>0</v>
      </c>
      <c r="AG25" s="224">
        <v>0</v>
      </c>
      <c r="AH25" s="224">
        <v>0</v>
      </c>
      <c r="AI25" s="224">
        <v>0</v>
      </c>
      <c r="AJ25" s="224">
        <v>0</v>
      </c>
      <c r="AK25" s="224">
        <v>0</v>
      </c>
      <c r="AL25" s="225">
        <v>0</v>
      </c>
      <c r="AM25" s="224">
        <v>0</v>
      </c>
      <c r="AN25" s="224">
        <v>0</v>
      </c>
      <c r="AO25" s="224">
        <v>0</v>
      </c>
      <c r="AP25" s="224">
        <v>0</v>
      </c>
      <c r="AQ25" s="224">
        <v>0</v>
      </c>
      <c r="AR25" s="224">
        <v>0</v>
      </c>
      <c r="AS25" s="225">
        <v>0</v>
      </c>
      <c r="AT25" s="224">
        <v>0</v>
      </c>
      <c r="AU25" s="224">
        <v>0</v>
      </c>
      <c r="AV25" s="224">
        <v>0</v>
      </c>
      <c r="AW25" s="224">
        <v>0</v>
      </c>
      <c r="AX25" s="224">
        <v>0</v>
      </c>
      <c r="AY25" s="224">
        <v>0</v>
      </c>
      <c r="AZ25" s="225">
        <v>0</v>
      </c>
      <c r="BA25" s="224">
        <v>0</v>
      </c>
      <c r="BB25" s="224">
        <v>0</v>
      </c>
      <c r="BC25" s="224">
        <v>0</v>
      </c>
      <c r="BD25" s="224">
        <v>0</v>
      </c>
      <c r="BE25" s="224">
        <v>0</v>
      </c>
      <c r="BF25" s="224">
        <v>0</v>
      </c>
      <c r="BG25" s="225">
        <v>0</v>
      </c>
      <c r="BH25" s="224">
        <v>277.77</v>
      </c>
      <c r="BI25" s="224">
        <v>155</v>
      </c>
      <c r="BJ25" s="224">
        <v>351.25</v>
      </c>
      <c r="BK25" s="224">
        <v>0.93569999999999998</v>
      </c>
      <c r="BL25" s="224">
        <v>13505</v>
      </c>
      <c r="BM25" s="224">
        <v>0</v>
      </c>
      <c r="BN25" s="225">
        <v>5.522919212991087E-2</v>
      </c>
      <c r="BO25" s="224">
        <v>277.77</v>
      </c>
      <c r="BP25" s="224">
        <v>158</v>
      </c>
      <c r="BQ25" s="224">
        <v>222.22</v>
      </c>
      <c r="BR25" s="224">
        <v>0.9466</v>
      </c>
      <c r="BS25" s="224">
        <v>21845</v>
      </c>
      <c r="BT25" s="311">
        <v>0</v>
      </c>
      <c r="BU25" s="225">
        <v>0.13958201712698753</v>
      </c>
      <c r="BV25" s="224">
        <v>277.77</v>
      </c>
      <c r="BW25" s="224">
        <v>177</v>
      </c>
      <c r="BX25" s="224">
        <v>222.22</v>
      </c>
      <c r="BY25" s="224">
        <v>0.89949999999999997</v>
      </c>
      <c r="BZ25" s="224">
        <v>19465</v>
      </c>
      <c r="CA25" s="311">
        <v>0</v>
      </c>
      <c r="CB25" s="225">
        <v>0.14491082336377245</v>
      </c>
      <c r="CC25" s="224">
        <v>277.77</v>
      </c>
      <c r="CD25" s="224"/>
      <c r="CE25" s="224">
        <v>222.21600000000001</v>
      </c>
      <c r="CF25" s="224">
        <v>0.88670000000000004</v>
      </c>
      <c r="CG25" s="224">
        <v>22175</v>
      </c>
      <c r="CH25" s="224">
        <v>0</v>
      </c>
      <c r="CI25" s="225">
        <v>0.15126507208714501</v>
      </c>
      <c r="CJ25" s="224">
        <v>277.77</v>
      </c>
      <c r="CK25" s="224"/>
      <c r="CL25" s="224">
        <v>222.21600000000001</v>
      </c>
      <c r="CM25" s="224">
        <v>0.85240000000000005</v>
      </c>
      <c r="CN25" s="224">
        <v>20330</v>
      </c>
      <c r="CO25" s="224">
        <v>0</v>
      </c>
      <c r="CP25" s="225">
        <v>0.14906858030222875</v>
      </c>
      <c r="CQ25" s="224">
        <v>277.77</v>
      </c>
      <c r="CR25" s="224"/>
      <c r="CS25" s="224">
        <v>222.21600000000001</v>
      </c>
      <c r="CT25" s="224">
        <v>0.82830000000000004</v>
      </c>
      <c r="CU25" s="224">
        <v>21330</v>
      </c>
      <c r="CV25" s="311">
        <v>0</v>
      </c>
      <c r="CW25" s="225">
        <v>0.15575963927810157</v>
      </c>
      <c r="CX25" s="224">
        <v>277.77</v>
      </c>
      <c r="CY25" s="224"/>
      <c r="CZ25" s="224">
        <v>222.21600000000001</v>
      </c>
      <c r="DA25" s="224">
        <v>0.82840000000000003</v>
      </c>
      <c r="DB25" s="224">
        <v>22980</v>
      </c>
      <c r="DC25" s="224">
        <v>0</v>
      </c>
      <c r="DD25" s="225">
        <v>0.17338124289305301</v>
      </c>
      <c r="DE25" s="224">
        <v>277.77</v>
      </c>
      <c r="DF25" s="224"/>
      <c r="DG25" s="224">
        <v>222.21600000000001</v>
      </c>
      <c r="DH25" s="224">
        <v>0.8</v>
      </c>
      <c r="DI25" s="224">
        <v>19000</v>
      </c>
      <c r="DJ25" s="224">
        <v>0</v>
      </c>
      <c r="DK25" s="225">
        <v>0.14365321583843055</v>
      </c>
      <c r="DL25" s="224">
        <v>277.77</v>
      </c>
      <c r="DM25" s="224"/>
      <c r="DN25" s="224">
        <v>222.21600000000001</v>
      </c>
      <c r="DO25" s="224">
        <v>0.78910000000000002</v>
      </c>
      <c r="DP25" s="224">
        <v>15080</v>
      </c>
      <c r="DQ25" s="311">
        <v>0</v>
      </c>
      <c r="DR25" s="225">
        <v>0.1155902057557128</v>
      </c>
      <c r="DS25" s="224">
        <v>277.77</v>
      </c>
      <c r="DT25" s="224"/>
      <c r="DU25" s="224">
        <v>222.21600000000001</v>
      </c>
      <c r="DV25" s="224">
        <v>0.69240000000000002</v>
      </c>
      <c r="DW25" s="224">
        <v>14390</v>
      </c>
      <c r="DX25" s="224">
        <v>0</v>
      </c>
      <c r="DY25" s="225">
        <v>0.12989604032425328</v>
      </c>
    </row>
    <row r="26" spans="1:129" ht="17.25" customHeight="1">
      <c r="A26" s="466">
        <v>22</v>
      </c>
      <c r="B26" s="489">
        <v>343000000041</v>
      </c>
      <c r="C26" s="212" t="s">
        <v>351</v>
      </c>
      <c r="D26" s="224">
        <v>220</v>
      </c>
      <c r="E26" s="224">
        <v>144</v>
      </c>
      <c r="F26" s="224">
        <v>144</v>
      </c>
      <c r="G26" s="224">
        <v>0.90790000000000004</v>
      </c>
      <c r="H26" s="224">
        <v>10996</v>
      </c>
      <c r="I26" s="224">
        <v>0</v>
      </c>
      <c r="J26" s="225">
        <v>0.11681583738895485</v>
      </c>
      <c r="K26" s="224">
        <v>220</v>
      </c>
      <c r="L26" s="224">
        <v>136</v>
      </c>
      <c r="M26" s="224">
        <v>136</v>
      </c>
      <c r="N26" s="224">
        <v>0.88119999999999998</v>
      </c>
      <c r="O26" s="224">
        <v>34120</v>
      </c>
      <c r="P26" s="224">
        <v>0</v>
      </c>
      <c r="Q26" s="225">
        <v>0.38266847892716022</v>
      </c>
      <c r="R26" s="224">
        <v>220</v>
      </c>
      <c r="S26" s="224">
        <v>137.6</v>
      </c>
      <c r="T26" s="224">
        <v>176</v>
      </c>
      <c r="U26" s="224">
        <v>0.8891</v>
      </c>
      <c r="V26" s="224">
        <v>39029</v>
      </c>
      <c r="W26" s="224">
        <v>0</v>
      </c>
      <c r="X26" s="225">
        <v>0.34641098023310368</v>
      </c>
      <c r="Y26" s="224">
        <v>220</v>
      </c>
      <c r="Z26" s="224">
        <v>142.19999999999999</v>
      </c>
      <c r="AA26" s="224">
        <v>176</v>
      </c>
      <c r="AB26" s="224">
        <v>0.86909999999999998</v>
      </c>
      <c r="AC26" s="224">
        <v>37373</v>
      </c>
      <c r="AD26" s="224">
        <v>0</v>
      </c>
      <c r="AE26" s="225">
        <v>0.32839959101970967</v>
      </c>
      <c r="AF26" s="224">
        <v>220</v>
      </c>
      <c r="AG26" s="224">
        <v>136.80000000000001</v>
      </c>
      <c r="AH26" s="224">
        <v>176</v>
      </c>
      <c r="AI26" s="224">
        <v>0.89959999999999996</v>
      </c>
      <c r="AJ26" s="224">
        <v>30949</v>
      </c>
      <c r="AK26" s="224">
        <v>0</v>
      </c>
      <c r="AL26" s="225">
        <v>0.2627311524791946</v>
      </c>
      <c r="AM26" s="224">
        <v>220</v>
      </c>
      <c r="AN26" s="224">
        <v>149</v>
      </c>
      <c r="AO26" s="224">
        <v>176</v>
      </c>
      <c r="AP26" s="224">
        <v>0.97209999999999996</v>
      </c>
      <c r="AQ26" s="224">
        <v>35074</v>
      </c>
      <c r="AR26" s="224">
        <v>0</v>
      </c>
      <c r="AS26" s="225">
        <v>0.28472735273733119</v>
      </c>
      <c r="AT26" s="224">
        <v>220</v>
      </c>
      <c r="AU26" s="224">
        <v>157</v>
      </c>
      <c r="AV26" s="224">
        <v>176</v>
      </c>
      <c r="AW26" s="224">
        <v>0.96550000000000002</v>
      </c>
      <c r="AX26" s="224">
        <v>40090</v>
      </c>
      <c r="AY26" s="224">
        <v>0</v>
      </c>
      <c r="AZ26" s="225">
        <v>0.3171014111985696</v>
      </c>
      <c r="BA26" s="224">
        <v>220</v>
      </c>
      <c r="BB26" s="224">
        <v>124</v>
      </c>
      <c r="BC26" s="224">
        <v>176</v>
      </c>
      <c r="BD26" s="224">
        <v>0.97209999999999996</v>
      </c>
      <c r="BE26" s="224">
        <v>35654</v>
      </c>
      <c r="BF26" s="224">
        <v>0</v>
      </c>
      <c r="BG26" s="225">
        <v>0.28943573685626978</v>
      </c>
      <c r="BH26" s="224">
        <v>220</v>
      </c>
      <c r="BI26" s="224">
        <v>127</v>
      </c>
      <c r="BJ26" s="224">
        <v>176</v>
      </c>
      <c r="BK26" s="224">
        <v>0.96509999999999996</v>
      </c>
      <c r="BL26" s="224">
        <v>35733</v>
      </c>
      <c r="BM26" s="224">
        <v>0</v>
      </c>
      <c r="BN26" s="225">
        <v>0.28275582491717544</v>
      </c>
      <c r="BO26" s="224">
        <v>220</v>
      </c>
      <c r="BP26" s="224">
        <v>129</v>
      </c>
      <c r="BQ26" s="224">
        <v>176</v>
      </c>
      <c r="BR26" s="224">
        <v>0.97199999999999998</v>
      </c>
      <c r="BS26" s="224">
        <v>41328</v>
      </c>
      <c r="BT26" s="311">
        <v>0</v>
      </c>
      <c r="BU26" s="225">
        <v>0.32470764997646717</v>
      </c>
      <c r="BV26" s="224">
        <v>220</v>
      </c>
      <c r="BW26" s="224">
        <v>130</v>
      </c>
      <c r="BX26" s="224">
        <v>176</v>
      </c>
      <c r="BY26" s="224">
        <v>0.96840000000000004</v>
      </c>
      <c r="BZ26" s="224">
        <v>41916</v>
      </c>
      <c r="CA26" s="311">
        <v>0</v>
      </c>
      <c r="CB26" s="225">
        <v>0.36596799782208705</v>
      </c>
      <c r="CC26" s="224">
        <v>220</v>
      </c>
      <c r="CD26" s="224"/>
      <c r="CE26" s="224">
        <v>176</v>
      </c>
      <c r="CF26" s="224">
        <v>0.97960000000000003</v>
      </c>
      <c r="CG26" s="224">
        <v>50180</v>
      </c>
      <c r="CH26" s="224">
        <v>0</v>
      </c>
      <c r="CI26" s="225">
        <v>0.39119768597073351</v>
      </c>
      <c r="CJ26" s="224">
        <v>220</v>
      </c>
      <c r="CK26" s="224"/>
      <c r="CL26" s="224">
        <v>176</v>
      </c>
      <c r="CM26" s="224">
        <v>0.98299999999999998</v>
      </c>
      <c r="CN26" s="224">
        <v>33888</v>
      </c>
      <c r="CO26" s="224">
        <v>0</v>
      </c>
      <c r="CP26" s="225">
        <v>0.27204907672862916</v>
      </c>
      <c r="CQ26" s="224">
        <v>220</v>
      </c>
      <c r="CR26" s="224"/>
      <c r="CS26" s="224">
        <v>176</v>
      </c>
      <c r="CT26" s="224">
        <v>0.97670000000000001</v>
      </c>
      <c r="CU26" s="224">
        <v>41995</v>
      </c>
      <c r="CV26" s="311">
        <v>0</v>
      </c>
      <c r="CW26" s="225">
        <v>0.32836041397003757</v>
      </c>
      <c r="CX26" s="224">
        <v>220</v>
      </c>
      <c r="CY26" s="224"/>
      <c r="CZ26" s="224">
        <v>176</v>
      </c>
      <c r="DA26" s="224">
        <v>0.87250000000000005</v>
      </c>
      <c r="DB26" s="224">
        <v>29226.89</v>
      </c>
      <c r="DC26" s="224">
        <v>0</v>
      </c>
      <c r="DD26" s="225">
        <v>0.26434555078000638</v>
      </c>
      <c r="DE26" s="224">
        <v>220</v>
      </c>
      <c r="DF26" s="224"/>
      <c r="DG26" s="224">
        <v>176</v>
      </c>
      <c r="DH26" s="224">
        <v>0.90280000000000005</v>
      </c>
      <c r="DI26" s="224">
        <v>30660</v>
      </c>
      <c r="DJ26" s="224">
        <v>0</v>
      </c>
      <c r="DK26" s="225">
        <v>0.25935522200725797</v>
      </c>
      <c r="DL26" s="224">
        <v>220</v>
      </c>
      <c r="DM26" s="224"/>
      <c r="DN26" s="224">
        <v>176</v>
      </c>
      <c r="DO26" s="224">
        <v>0.77939999999999998</v>
      </c>
      <c r="DP26" s="224">
        <v>20564</v>
      </c>
      <c r="DQ26" s="311">
        <v>0</v>
      </c>
      <c r="DR26" s="225">
        <v>0.20149375500265765</v>
      </c>
      <c r="DS26" s="224">
        <v>220</v>
      </c>
      <c r="DT26" s="224"/>
      <c r="DU26" s="224">
        <v>176</v>
      </c>
      <c r="DV26" s="224">
        <v>0.99990000000000001</v>
      </c>
      <c r="DW26" s="224">
        <v>3637</v>
      </c>
      <c r="DX26" s="224">
        <v>0</v>
      </c>
      <c r="DY26" s="225">
        <v>2.87039436266859E-2</v>
      </c>
    </row>
    <row r="27" spans="1:129" ht="17.25" customHeight="1">
      <c r="A27" s="466">
        <v>23</v>
      </c>
      <c r="B27" s="489">
        <v>343000000042</v>
      </c>
      <c r="C27" s="212" t="s">
        <v>738</v>
      </c>
      <c r="D27" s="224">
        <v>222</v>
      </c>
      <c r="E27" s="224">
        <v>74</v>
      </c>
      <c r="F27" s="224">
        <v>74</v>
      </c>
      <c r="G27" s="224">
        <v>0.89100000000000001</v>
      </c>
      <c r="H27" s="224">
        <v>22845</v>
      </c>
      <c r="I27" s="224">
        <v>0</v>
      </c>
      <c r="J27" s="225">
        <v>0.48122617567062015</v>
      </c>
      <c r="K27" s="224">
        <v>222</v>
      </c>
      <c r="L27" s="224">
        <v>65</v>
      </c>
      <c r="M27" s="224">
        <v>65</v>
      </c>
      <c r="N27" s="224">
        <v>0.90490000000000004</v>
      </c>
      <c r="O27" s="224">
        <v>22930</v>
      </c>
      <c r="P27" s="224">
        <v>0</v>
      </c>
      <c r="Q27" s="225">
        <v>0.52398297258716697</v>
      </c>
      <c r="R27" s="224">
        <v>222</v>
      </c>
      <c r="S27" s="224">
        <v>81</v>
      </c>
      <c r="T27" s="224">
        <v>177.6</v>
      </c>
      <c r="U27" s="224">
        <v>0.91180000000000005</v>
      </c>
      <c r="V27" s="224">
        <v>30810</v>
      </c>
      <c r="W27" s="224">
        <v>0</v>
      </c>
      <c r="X27" s="225">
        <v>0.26425100797221879</v>
      </c>
      <c r="Y27" s="224">
        <v>222</v>
      </c>
      <c r="Z27" s="224">
        <v>88</v>
      </c>
      <c r="AA27" s="224">
        <v>177.6</v>
      </c>
      <c r="AB27" s="224">
        <v>0.91949999999999998</v>
      </c>
      <c r="AC27" s="224">
        <v>44170</v>
      </c>
      <c r="AD27" s="224">
        <v>0</v>
      </c>
      <c r="AE27" s="225">
        <v>0.36354633326164137</v>
      </c>
      <c r="AF27" s="224">
        <v>222</v>
      </c>
      <c r="AG27" s="224">
        <v>91</v>
      </c>
      <c r="AH27" s="224">
        <v>177.6</v>
      </c>
      <c r="AI27" s="224">
        <v>0.92359999999999998</v>
      </c>
      <c r="AJ27" s="224">
        <v>39575</v>
      </c>
      <c r="AK27" s="224">
        <v>0</v>
      </c>
      <c r="AL27" s="225">
        <v>0.32428070035556172</v>
      </c>
      <c r="AM27" s="224">
        <v>222</v>
      </c>
      <c r="AN27" s="224">
        <v>85</v>
      </c>
      <c r="AO27" s="224">
        <v>177.6</v>
      </c>
      <c r="AP27" s="224">
        <v>0.92469999999999997</v>
      </c>
      <c r="AQ27" s="224">
        <v>43330</v>
      </c>
      <c r="AR27" s="224">
        <v>0</v>
      </c>
      <c r="AS27" s="225">
        <v>0.36644801500971069</v>
      </c>
      <c r="AT27" s="224">
        <v>222</v>
      </c>
      <c r="AU27" s="224">
        <v>75</v>
      </c>
      <c r="AV27" s="224">
        <v>177.6</v>
      </c>
      <c r="AW27" s="224">
        <v>0.92249999999999999</v>
      </c>
      <c r="AX27" s="224">
        <v>27335</v>
      </c>
      <c r="AY27" s="224">
        <v>0</v>
      </c>
      <c r="AZ27" s="225">
        <v>0.22425224857692733</v>
      </c>
      <c r="BA27" s="224">
        <v>222</v>
      </c>
      <c r="BB27" s="224">
        <v>85</v>
      </c>
      <c r="BC27" s="224">
        <v>177.6</v>
      </c>
      <c r="BD27" s="224">
        <v>0.91559999999999997</v>
      </c>
      <c r="BE27" s="224">
        <v>20345</v>
      </c>
      <c r="BF27" s="224">
        <v>0</v>
      </c>
      <c r="BG27" s="225">
        <v>0.17377066067815303</v>
      </c>
      <c r="BH27" s="224">
        <v>222</v>
      </c>
      <c r="BI27" s="224">
        <v>55</v>
      </c>
      <c r="BJ27" s="224">
        <v>177.6</v>
      </c>
      <c r="BK27" s="224">
        <v>0.88139999999999996</v>
      </c>
      <c r="BL27" s="224">
        <v>11890</v>
      </c>
      <c r="BM27" s="224">
        <v>0</v>
      </c>
      <c r="BN27" s="225">
        <v>0.10209228200949584</v>
      </c>
      <c r="BO27" s="224">
        <v>222</v>
      </c>
      <c r="BP27" s="224">
        <v>75</v>
      </c>
      <c r="BQ27" s="224">
        <v>177.6</v>
      </c>
      <c r="BR27" s="224">
        <v>0.88980000000000004</v>
      </c>
      <c r="BS27" s="224">
        <v>13965</v>
      </c>
      <c r="BT27" s="311">
        <v>0</v>
      </c>
      <c r="BU27" s="225">
        <v>0.11877707923484793</v>
      </c>
      <c r="BV27" s="224">
        <v>222</v>
      </c>
      <c r="BW27" s="224">
        <v>70</v>
      </c>
      <c r="BX27" s="224">
        <v>177.6</v>
      </c>
      <c r="BY27" s="224">
        <v>0.89610000000000001</v>
      </c>
      <c r="BZ27" s="224">
        <v>14965</v>
      </c>
      <c r="CA27" s="311">
        <v>0</v>
      </c>
      <c r="CB27" s="225">
        <v>0.13992908985794825</v>
      </c>
      <c r="CC27" s="224">
        <v>222</v>
      </c>
      <c r="CD27" s="224"/>
      <c r="CE27" s="224">
        <v>222</v>
      </c>
      <c r="CF27" s="224">
        <v>0.90920000000000001</v>
      </c>
      <c r="CG27" s="224">
        <v>38040</v>
      </c>
      <c r="CH27" s="224">
        <v>0</v>
      </c>
      <c r="CI27" s="225">
        <v>0.25331165433062885</v>
      </c>
      <c r="CJ27" s="224">
        <v>222</v>
      </c>
      <c r="CK27" s="224"/>
      <c r="CL27" s="224">
        <v>222</v>
      </c>
      <c r="CM27" s="224">
        <v>0.91100000000000003</v>
      </c>
      <c r="CN27" s="224">
        <v>53485</v>
      </c>
      <c r="CO27" s="224">
        <v>0</v>
      </c>
      <c r="CP27" s="225">
        <v>0.36730610962224569</v>
      </c>
      <c r="CQ27" s="224">
        <v>222</v>
      </c>
      <c r="CR27" s="224"/>
      <c r="CS27" s="224">
        <v>222</v>
      </c>
      <c r="CT27" s="224">
        <v>0.92130000000000001</v>
      </c>
      <c r="CU27" s="224">
        <v>54255</v>
      </c>
      <c r="CV27" s="311">
        <v>0</v>
      </c>
      <c r="CW27" s="225">
        <v>0.35654371611977098</v>
      </c>
      <c r="CX27" s="224">
        <v>222</v>
      </c>
      <c r="CY27" s="224"/>
      <c r="CZ27" s="224">
        <v>222</v>
      </c>
      <c r="DA27" s="224">
        <v>0.92649999999999999</v>
      </c>
      <c r="DB27" s="224">
        <v>57585</v>
      </c>
      <c r="DC27" s="224">
        <v>0</v>
      </c>
      <c r="DD27" s="225">
        <v>0.38884675285107018</v>
      </c>
      <c r="DE27" s="224">
        <v>222</v>
      </c>
      <c r="DF27" s="224"/>
      <c r="DG27" s="224">
        <v>222</v>
      </c>
      <c r="DH27" s="224">
        <v>0.92779999999999996</v>
      </c>
      <c r="DI27" s="224">
        <v>57295</v>
      </c>
      <c r="DJ27" s="224">
        <v>0</v>
      </c>
      <c r="DK27" s="225">
        <v>0.37388362571417871</v>
      </c>
      <c r="DL27" s="224">
        <v>222</v>
      </c>
      <c r="DM27" s="224"/>
      <c r="DN27" s="224">
        <v>222</v>
      </c>
      <c r="DO27" s="224">
        <v>0.91949999999999998</v>
      </c>
      <c r="DP27" s="224">
        <v>50655</v>
      </c>
      <c r="DQ27" s="311">
        <v>0</v>
      </c>
      <c r="DR27" s="225">
        <v>0.33353750529985865</v>
      </c>
      <c r="DS27" s="224">
        <v>222</v>
      </c>
      <c r="DT27" s="224"/>
      <c r="DU27" s="224">
        <v>222</v>
      </c>
      <c r="DV27" s="224">
        <v>0.92020000000000002</v>
      </c>
      <c r="DW27" s="224">
        <v>39355</v>
      </c>
      <c r="DX27" s="224">
        <v>0</v>
      </c>
      <c r="DY27" s="225">
        <v>0.26756679522382626</v>
      </c>
    </row>
    <row r="28" spans="1:129" ht="17.25" customHeight="1">
      <c r="A28" s="466">
        <v>24</v>
      </c>
      <c r="B28" s="489">
        <v>313000000005</v>
      </c>
      <c r="C28" s="212" t="s">
        <v>624</v>
      </c>
      <c r="D28" s="224">
        <v>122</v>
      </c>
      <c r="E28" s="224">
        <v>36</v>
      </c>
      <c r="F28" s="224">
        <v>36</v>
      </c>
      <c r="G28" s="224">
        <v>0.75790000000000002</v>
      </c>
      <c r="H28" s="224">
        <v>5550</v>
      </c>
      <c r="I28" s="224">
        <v>0</v>
      </c>
      <c r="J28" s="225">
        <v>0.2825179711972165</v>
      </c>
      <c r="K28" s="224">
        <v>122</v>
      </c>
      <c r="L28" s="224">
        <v>39</v>
      </c>
      <c r="M28" s="224">
        <v>39</v>
      </c>
      <c r="N28" s="224">
        <v>0.69810000000000005</v>
      </c>
      <c r="O28" s="224">
        <v>3822</v>
      </c>
      <c r="P28" s="224">
        <v>0</v>
      </c>
      <c r="Q28" s="225">
        <v>0.18868418580078336</v>
      </c>
      <c r="R28" s="224">
        <v>122</v>
      </c>
      <c r="S28" s="224">
        <v>57</v>
      </c>
      <c r="T28" s="224">
        <v>97.6</v>
      </c>
      <c r="U28" s="224">
        <v>0.5202</v>
      </c>
      <c r="V28" s="224">
        <v>4449</v>
      </c>
      <c r="W28" s="224">
        <v>0</v>
      </c>
      <c r="X28" s="225">
        <v>0.12170537078004888</v>
      </c>
      <c r="Y28" s="224">
        <v>122</v>
      </c>
      <c r="Z28" s="224">
        <v>39</v>
      </c>
      <c r="AA28" s="224">
        <v>97.6</v>
      </c>
      <c r="AB28" s="224">
        <v>0.59370000000000001</v>
      </c>
      <c r="AC28" s="224">
        <v>3753</v>
      </c>
      <c r="AD28" s="224">
        <v>0</v>
      </c>
      <c r="AE28" s="225">
        <v>8.7054006251254257E-2</v>
      </c>
      <c r="AF28" s="224">
        <v>122</v>
      </c>
      <c r="AG28" s="224">
        <v>30</v>
      </c>
      <c r="AH28" s="224">
        <v>97.6</v>
      </c>
      <c r="AI28" s="224">
        <v>0.62870000000000004</v>
      </c>
      <c r="AJ28" s="224">
        <v>3333</v>
      </c>
      <c r="AK28" s="224">
        <v>0</v>
      </c>
      <c r="AL28" s="225">
        <v>7.3007772832005338E-2</v>
      </c>
      <c r="AM28" s="224">
        <v>122</v>
      </c>
      <c r="AN28" s="224">
        <v>24</v>
      </c>
      <c r="AO28" s="224">
        <v>97.6</v>
      </c>
      <c r="AP28" s="224">
        <v>0.59050000000000002</v>
      </c>
      <c r="AQ28" s="224">
        <v>2886</v>
      </c>
      <c r="AR28" s="224">
        <v>0</v>
      </c>
      <c r="AS28" s="225">
        <v>6.9549515784992813E-2</v>
      </c>
      <c r="AT28" s="224">
        <v>122</v>
      </c>
      <c r="AU28" s="224">
        <v>39</v>
      </c>
      <c r="AV28" s="224">
        <v>97.6</v>
      </c>
      <c r="AW28" s="224">
        <v>0.3422</v>
      </c>
      <c r="AX28" s="224">
        <v>1509</v>
      </c>
      <c r="AY28" s="224">
        <v>0</v>
      </c>
      <c r="AZ28" s="225">
        <v>6.0727650833673055E-2</v>
      </c>
      <c r="BA28" s="224">
        <v>122</v>
      </c>
      <c r="BB28" s="224">
        <v>24</v>
      </c>
      <c r="BC28" s="224">
        <v>97.6</v>
      </c>
      <c r="BD28" s="224">
        <v>0.307</v>
      </c>
      <c r="BE28" s="224">
        <v>2475</v>
      </c>
      <c r="BF28" s="224">
        <v>0</v>
      </c>
      <c r="BG28" s="225">
        <v>0.11472406151545898</v>
      </c>
      <c r="BH28" s="224">
        <v>122</v>
      </c>
      <c r="BI28" s="224">
        <v>45</v>
      </c>
      <c r="BJ28" s="224">
        <v>97.6</v>
      </c>
      <c r="BK28" s="224">
        <v>0.28399999999999997</v>
      </c>
      <c r="BL28" s="224">
        <v>3642</v>
      </c>
      <c r="BM28" s="224">
        <v>0</v>
      </c>
      <c r="BN28" s="225">
        <v>0.17660331369496732</v>
      </c>
      <c r="BO28" s="224">
        <v>122</v>
      </c>
      <c r="BP28" s="224">
        <v>46.8</v>
      </c>
      <c r="BQ28" s="224">
        <v>97.6</v>
      </c>
      <c r="BR28" s="224">
        <v>0.45469999999999999</v>
      </c>
      <c r="BS28" s="224">
        <v>4293</v>
      </c>
      <c r="BT28" s="311">
        <v>0</v>
      </c>
      <c r="BU28" s="225">
        <v>0.13002090394501195</v>
      </c>
      <c r="BV28" s="224">
        <v>122</v>
      </c>
      <c r="BW28" s="224">
        <v>42</v>
      </c>
      <c r="BX28" s="224">
        <v>97.6</v>
      </c>
      <c r="BY28" s="224">
        <v>0.54320000000000002</v>
      </c>
      <c r="BZ28" s="224">
        <v>3831</v>
      </c>
      <c r="CA28" s="311">
        <v>0</v>
      </c>
      <c r="CB28" s="225">
        <v>0.10753090476937777</v>
      </c>
      <c r="CC28" s="224">
        <v>122</v>
      </c>
      <c r="CD28" s="224"/>
      <c r="CE28" s="224">
        <v>122</v>
      </c>
      <c r="CF28" s="224">
        <v>0.69840000000000002</v>
      </c>
      <c r="CG28" s="224">
        <v>4650</v>
      </c>
      <c r="CH28" s="224">
        <v>0</v>
      </c>
      <c r="CI28" s="225">
        <v>7.3352674966668543E-2</v>
      </c>
      <c r="CJ28" s="224">
        <v>122</v>
      </c>
      <c r="CK28" s="224"/>
      <c r="CL28" s="224">
        <v>122</v>
      </c>
      <c r="CM28" s="224">
        <v>0.58140000000000003</v>
      </c>
      <c r="CN28" s="224">
        <v>3271</v>
      </c>
      <c r="CO28" s="224">
        <v>0</v>
      </c>
      <c r="CP28" s="225">
        <v>6.4049123308288575E-2</v>
      </c>
      <c r="CQ28" s="224">
        <v>122</v>
      </c>
      <c r="CR28" s="224"/>
      <c r="CS28" s="224">
        <v>122</v>
      </c>
      <c r="CT28" s="224">
        <v>0.63270000000000004</v>
      </c>
      <c r="CU28" s="224">
        <v>5526</v>
      </c>
      <c r="CV28" s="311">
        <v>0</v>
      </c>
      <c r="CW28" s="225">
        <v>9.622330727844379E-2</v>
      </c>
      <c r="CX28" s="224">
        <v>122</v>
      </c>
      <c r="CY28" s="224"/>
      <c r="CZ28" s="224">
        <v>122</v>
      </c>
      <c r="DA28" s="224">
        <v>0.50990000000000002</v>
      </c>
      <c r="DB28" s="224">
        <v>2067</v>
      </c>
      <c r="DC28" s="224">
        <v>0</v>
      </c>
      <c r="DD28" s="225">
        <v>4.614908955682942E-2</v>
      </c>
      <c r="DE28" s="224">
        <v>122</v>
      </c>
      <c r="DF28" s="224"/>
      <c r="DG28" s="224">
        <v>122</v>
      </c>
      <c r="DH28" s="224">
        <v>0.4486</v>
      </c>
      <c r="DI28" s="224">
        <v>1992</v>
      </c>
      <c r="DJ28" s="224">
        <v>0</v>
      </c>
      <c r="DK28" s="225">
        <v>4.8921222214808727E-2</v>
      </c>
      <c r="DL28" s="224">
        <v>122</v>
      </c>
      <c r="DM28" s="224"/>
      <c r="DN28" s="224">
        <v>122</v>
      </c>
      <c r="DO28" s="224">
        <v>0.85799999999999998</v>
      </c>
      <c r="DP28" s="224">
        <v>5016</v>
      </c>
      <c r="DQ28" s="311">
        <v>0</v>
      </c>
      <c r="DR28" s="225">
        <v>6.4407652985125213E-2</v>
      </c>
      <c r="DS28" s="224">
        <v>122</v>
      </c>
      <c r="DT28" s="224"/>
      <c r="DU28" s="224">
        <v>122</v>
      </c>
      <c r="DV28" s="224">
        <v>0.5716</v>
      </c>
      <c r="DW28" s="224">
        <v>5110</v>
      </c>
      <c r="DX28" s="224">
        <v>0</v>
      </c>
      <c r="DY28" s="225">
        <v>0.1017738849565531</v>
      </c>
    </row>
    <row r="29" spans="1:129" ht="17.25" customHeight="1">
      <c r="A29" s="466">
        <v>25</v>
      </c>
      <c r="B29" s="489">
        <v>352000000004</v>
      </c>
      <c r="C29" s="212" t="s">
        <v>841</v>
      </c>
      <c r="D29" s="224">
        <v>0</v>
      </c>
      <c r="E29" s="224">
        <v>0</v>
      </c>
      <c r="F29" s="224">
        <v>0</v>
      </c>
      <c r="G29" s="224">
        <v>0</v>
      </c>
      <c r="H29" s="224">
        <v>0</v>
      </c>
      <c r="I29" s="224">
        <v>0</v>
      </c>
      <c r="J29" s="225"/>
      <c r="K29" s="224">
        <v>0</v>
      </c>
      <c r="L29" s="224">
        <v>0</v>
      </c>
      <c r="M29" s="224">
        <v>0</v>
      </c>
      <c r="N29" s="224">
        <v>0</v>
      </c>
      <c r="O29" s="224">
        <v>0</v>
      </c>
      <c r="P29" s="224">
        <v>0</v>
      </c>
      <c r="Q29" s="225">
        <v>0</v>
      </c>
      <c r="R29" s="224">
        <v>0</v>
      </c>
      <c r="S29" s="224">
        <v>0</v>
      </c>
      <c r="T29" s="224">
        <v>0</v>
      </c>
      <c r="U29" s="224">
        <v>0</v>
      </c>
      <c r="V29" s="224">
        <v>0</v>
      </c>
      <c r="W29" s="224">
        <v>0</v>
      </c>
      <c r="X29" s="225">
        <v>0</v>
      </c>
      <c r="Y29" s="224">
        <v>306</v>
      </c>
      <c r="Z29" s="224">
        <v>11.04</v>
      </c>
      <c r="AA29" s="224">
        <v>118.45</v>
      </c>
      <c r="AB29" s="224">
        <v>0.65049999999999997</v>
      </c>
      <c r="AC29" s="224">
        <v>1020</v>
      </c>
      <c r="AD29" s="224">
        <v>0</v>
      </c>
      <c r="AE29" s="225">
        <v>1.7792823482348823E-2</v>
      </c>
      <c r="AF29" s="224">
        <v>306</v>
      </c>
      <c r="AG29" s="224">
        <v>281.44</v>
      </c>
      <c r="AH29" s="224">
        <v>281.44</v>
      </c>
      <c r="AI29" s="224">
        <v>0.65239999999999998</v>
      </c>
      <c r="AJ29" s="224">
        <v>19260</v>
      </c>
      <c r="AK29" s="224">
        <v>0</v>
      </c>
      <c r="AL29" s="225">
        <v>0.14098846193013984</v>
      </c>
      <c r="AM29" s="224">
        <v>306</v>
      </c>
      <c r="AN29" s="224">
        <v>272.16000000000003</v>
      </c>
      <c r="AO29" s="224">
        <v>272.16000000000003</v>
      </c>
      <c r="AP29" s="224">
        <v>0.69750000000000001</v>
      </c>
      <c r="AQ29" s="224">
        <v>27360</v>
      </c>
      <c r="AR29" s="224">
        <v>0</v>
      </c>
      <c r="AS29" s="225">
        <v>0.20017742040840406</v>
      </c>
      <c r="AT29" s="224">
        <v>306</v>
      </c>
      <c r="AU29" s="224">
        <v>252</v>
      </c>
      <c r="AV29" s="224">
        <v>252</v>
      </c>
      <c r="AW29" s="224">
        <v>0.64559999999999995</v>
      </c>
      <c r="AX29" s="224">
        <v>11972</v>
      </c>
      <c r="AY29" s="224">
        <v>0</v>
      </c>
      <c r="AZ29" s="225">
        <v>9.890761054969395E-2</v>
      </c>
      <c r="BA29" s="224">
        <v>306</v>
      </c>
      <c r="BB29" s="224">
        <v>252</v>
      </c>
      <c r="BC29" s="224">
        <v>252</v>
      </c>
      <c r="BD29" s="224">
        <v>0.65459999999999996</v>
      </c>
      <c r="BE29" s="224">
        <v>21460</v>
      </c>
      <c r="BF29" s="224">
        <v>0</v>
      </c>
      <c r="BG29" s="225">
        <v>0.18068440896631144</v>
      </c>
      <c r="BH29" s="224">
        <v>306</v>
      </c>
      <c r="BI29" s="224">
        <v>334.72</v>
      </c>
      <c r="BJ29" s="224">
        <v>334.72</v>
      </c>
      <c r="BK29" s="224">
        <v>0.60660000000000003</v>
      </c>
      <c r="BL29" s="224">
        <v>23196</v>
      </c>
      <c r="BM29" s="224">
        <v>0</v>
      </c>
      <c r="BN29" s="225">
        <v>0.15355221859083376</v>
      </c>
      <c r="BO29" s="224">
        <v>306</v>
      </c>
      <c r="BP29" s="224">
        <v>320.8</v>
      </c>
      <c r="BQ29" s="224">
        <v>320.8</v>
      </c>
      <c r="BR29" s="224">
        <v>0.58750000000000002</v>
      </c>
      <c r="BS29" s="224">
        <v>19492</v>
      </c>
      <c r="BT29" s="311">
        <v>0</v>
      </c>
      <c r="BU29" s="225">
        <v>0.13900846145902684</v>
      </c>
      <c r="BV29" s="224">
        <v>306</v>
      </c>
      <c r="BW29" s="224">
        <v>313.44</v>
      </c>
      <c r="BX29" s="224">
        <v>313.44</v>
      </c>
      <c r="BY29" s="224">
        <v>0.88290000000000002</v>
      </c>
      <c r="BZ29" s="224">
        <v>20356</v>
      </c>
      <c r="CA29" s="311">
        <v>0</v>
      </c>
      <c r="CB29" s="225">
        <v>0.10946045112174517</v>
      </c>
      <c r="CC29" s="224">
        <v>306</v>
      </c>
      <c r="CD29" s="224"/>
      <c r="CE29" s="224">
        <v>304.16000000000003</v>
      </c>
      <c r="CF29" s="224">
        <v>0.80730000000000002</v>
      </c>
      <c r="CG29" s="224">
        <v>36742</v>
      </c>
      <c r="CH29" s="224">
        <v>0</v>
      </c>
      <c r="CI29" s="225">
        <v>0.20111886307528024</v>
      </c>
      <c r="CJ29" s="224">
        <v>306</v>
      </c>
      <c r="CK29" s="224"/>
      <c r="CL29" s="224">
        <v>268.16000000000003</v>
      </c>
      <c r="CM29" s="224">
        <v>0.72250000000000003</v>
      </c>
      <c r="CN29" s="224">
        <v>28664</v>
      </c>
      <c r="CO29" s="224">
        <v>0</v>
      </c>
      <c r="CP29" s="225">
        <v>0.20548136892456451</v>
      </c>
      <c r="CQ29" s="224">
        <v>306</v>
      </c>
      <c r="CR29" s="224"/>
      <c r="CS29" s="224">
        <v>292.64</v>
      </c>
      <c r="CT29" s="224">
        <v>0.75639999999999996</v>
      </c>
      <c r="CU29" s="224">
        <v>27972</v>
      </c>
      <c r="CV29" s="311">
        <v>0</v>
      </c>
      <c r="CW29" s="225">
        <v>0.16984993136727874</v>
      </c>
      <c r="CX29" s="224">
        <v>306</v>
      </c>
      <c r="CY29" s="224"/>
      <c r="CZ29" s="224">
        <v>292.95999999999998</v>
      </c>
      <c r="DA29" s="224">
        <v>0.64400000000000002</v>
      </c>
      <c r="DB29" s="224">
        <v>24930</v>
      </c>
      <c r="DC29" s="224">
        <v>0</v>
      </c>
      <c r="DD29" s="225">
        <v>0.18352515002154071</v>
      </c>
      <c r="DE29" s="224">
        <v>306</v>
      </c>
      <c r="DF29" s="224"/>
      <c r="DG29" s="224">
        <v>290.56</v>
      </c>
      <c r="DH29" s="224">
        <v>0.58819999999999995</v>
      </c>
      <c r="DI29" s="224">
        <v>27278</v>
      </c>
      <c r="DJ29" s="224">
        <v>0</v>
      </c>
      <c r="DK29" s="225">
        <v>0.21452541089986121</v>
      </c>
      <c r="DL29" s="224">
        <v>306</v>
      </c>
      <c r="DM29" s="224"/>
      <c r="DN29" s="224">
        <v>308.16000000000003</v>
      </c>
      <c r="DO29" s="224">
        <v>0.69099999999999995</v>
      </c>
      <c r="DP29" s="224">
        <v>27652</v>
      </c>
      <c r="DQ29" s="311">
        <v>0</v>
      </c>
      <c r="DR29" s="225">
        <v>0.17454173948892426</v>
      </c>
      <c r="DS29" s="224">
        <v>306</v>
      </c>
      <c r="DT29" s="224"/>
      <c r="DU29" s="224">
        <v>312</v>
      </c>
      <c r="DV29" s="224">
        <v>0.98880000000000001</v>
      </c>
      <c r="DW29" s="224">
        <v>20914</v>
      </c>
      <c r="DX29" s="224">
        <v>0</v>
      </c>
      <c r="DY29" s="225">
        <v>9.4154602776164262E-2</v>
      </c>
    </row>
    <row r="30" spans="1:129" ht="17.25" customHeight="1">
      <c r="A30" s="466">
        <v>26</v>
      </c>
      <c r="B30" s="489">
        <v>714000000008</v>
      </c>
      <c r="C30" s="212" t="s">
        <v>415</v>
      </c>
      <c r="D30" s="224">
        <v>400</v>
      </c>
      <c r="E30" s="224">
        <v>216</v>
      </c>
      <c r="F30" s="224">
        <v>216</v>
      </c>
      <c r="G30" s="224">
        <v>0.99260000000000004</v>
      </c>
      <c r="H30" s="224">
        <v>81000</v>
      </c>
      <c r="I30" s="224">
        <v>0</v>
      </c>
      <c r="J30" s="225">
        <v>0.52471623346094431</v>
      </c>
      <c r="K30" s="224">
        <v>400</v>
      </c>
      <c r="L30" s="224">
        <v>210</v>
      </c>
      <c r="M30" s="224">
        <v>210</v>
      </c>
      <c r="N30" s="224">
        <v>0.99209999999999998</v>
      </c>
      <c r="O30" s="224">
        <v>75000</v>
      </c>
      <c r="P30" s="224">
        <v>0</v>
      </c>
      <c r="Q30" s="225">
        <v>0.48385316194557587</v>
      </c>
      <c r="R30" s="224">
        <v>400</v>
      </c>
      <c r="S30" s="224">
        <v>216</v>
      </c>
      <c r="T30" s="224">
        <v>320</v>
      </c>
      <c r="U30" s="224">
        <v>0.98529999999999995</v>
      </c>
      <c r="V30" s="224">
        <v>80400</v>
      </c>
      <c r="W30" s="224">
        <v>0</v>
      </c>
      <c r="X30" s="225">
        <v>0.35416455225142934</v>
      </c>
      <c r="Y30" s="224">
        <v>400</v>
      </c>
      <c r="Z30" s="224">
        <v>240</v>
      </c>
      <c r="AA30" s="224">
        <v>320</v>
      </c>
      <c r="AB30" s="224">
        <v>0.99150000000000005</v>
      </c>
      <c r="AC30" s="224">
        <v>70200</v>
      </c>
      <c r="AD30" s="224">
        <v>0</v>
      </c>
      <c r="AE30" s="225">
        <v>0.29738665755697619</v>
      </c>
      <c r="AF30" s="224">
        <v>400</v>
      </c>
      <c r="AG30" s="224">
        <v>240</v>
      </c>
      <c r="AH30" s="224">
        <v>320</v>
      </c>
      <c r="AI30" s="224">
        <v>0.99250000000000005</v>
      </c>
      <c r="AJ30" s="224">
        <v>79800</v>
      </c>
      <c r="AK30" s="224">
        <v>0</v>
      </c>
      <c r="AL30" s="225">
        <v>0.33771430892987725</v>
      </c>
      <c r="AM30" s="224">
        <v>400</v>
      </c>
      <c r="AN30" s="224">
        <v>240</v>
      </c>
      <c r="AO30" s="224">
        <v>320</v>
      </c>
      <c r="AP30" s="224">
        <v>0.99329999999999996</v>
      </c>
      <c r="AQ30" s="224">
        <v>89400</v>
      </c>
      <c r="AR30" s="224">
        <v>0</v>
      </c>
      <c r="AS30" s="225">
        <v>0.39063810866136445</v>
      </c>
      <c r="AT30" s="224">
        <v>400</v>
      </c>
      <c r="AU30" s="224">
        <v>222</v>
      </c>
      <c r="AV30" s="224">
        <v>320</v>
      </c>
      <c r="AW30" s="224">
        <v>0.99519999999999997</v>
      </c>
      <c r="AX30" s="224">
        <v>78822</v>
      </c>
      <c r="AY30" s="224">
        <v>0</v>
      </c>
      <c r="AZ30" s="225">
        <v>0.33267040666165332</v>
      </c>
      <c r="BA30" s="224">
        <v>400</v>
      </c>
      <c r="BB30" s="224">
        <v>228</v>
      </c>
      <c r="BC30" s="224">
        <v>320</v>
      </c>
      <c r="BD30" s="224">
        <v>0.98240000000000005</v>
      </c>
      <c r="BE30" s="224">
        <v>79578</v>
      </c>
      <c r="BF30" s="224">
        <v>0</v>
      </c>
      <c r="BG30" s="225">
        <v>0.35157840492671005</v>
      </c>
      <c r="BH30" s="224">
        <v>400</v>
      </c>
      <c r="BI30" s="224">
        <v>240</v>
      </c>
      <c r="BJ30" s="224">
        <v>320</v>
      </c>
      <c r="BK30" s="224">
        <v>0.99329999999999996</v>
      </c>
      <c r="BL30" s="224">
        <v>88800</v>
      </c>
      <c r="BM30" s="224">
        <v>0</v>
      </c>
      <c r="BN30" s="225">
        <v>0.37549971908561558</v>
      </c>
      <c r="BO30" s="224">
        <v>400</v>
      </c>
      <c r="BP30" s="224">
        <v>246</v>
      </c>
      <c r="BQ30" s="224">
        <v>320</v>
      </c>
      <c r="BR30" s="224">
        <v>0.99329999999999996</v>
      </c>
      <c r="BS30" s="224">
        <v>89400</v>
      </c>
      <c r="BT30" s="311">
        <v>0</v>
      </c>
      <c r="BU30" s="225">
        <v>0.37803687934970753</v>
      </c>
      <c r="BV30" s="224">
        <v>400</v>
      </c>
      <c r="BW30" s="224">
        <v>240</v>
      </c>
      <c r="BX30" s="224">
        <v>320</v>
      </c>
      <c r="BY30" s="224">
        <v>0.99239999999999995</v>
      </c>
      <c r="BZ30" s="224">
        <v>78600</v>
      </c>
      <c r="CA30" s="311">
        <v>0</v>
      </c>
      <c r="CB30" s="225">
        <v>0.36831256837680659</v>
      </c>
      <c r="CC30" s="224">
        <v>400</v>
      </c>
      <c r="CD30" s="224"/>
      <c r="CE30" s="224">
        <v>320</v>
      </c>
      <c r="CF30" s="224">
        <v>0.9819</v>
      </c>
      <c r="CG30" s="224">
        <v>83550</v>
      </c>
      <c r="CH30" s="224">
        <v>0</v>
      </c>
      <c r="CI30" s="225">
        <v>0.35740142547858172</v>
      </c>
      <c r="CJ30" s="224">
        <v>400</v>
      </c>
      <c r="CK30" s="224"/>
      <c r="CL30" s="224">
        <v>320</v>
      </c>
      <c r="CM30" s="224">
        <v>0.98850000000000005</v>
      </c>
      <c r="CN30" s="224">
        <v>76602</v>
      </c>
      <c r="CO30" s="224">
        <v>0</v>
      </c>
      <c r="CP30" s="225">
        <v>0.33634189006912829</v>
      </c>
      <c r="CQ30" s="224">
        <v>400</v>
      </c>
      <c r="CR30" s="224"/>
      <c r="CS30" s="224">
        <v>320</v>
      </c>
      <c r="CT30" s="224">
        <v>0.98880000000000001</v>
      </c>
      <c r="CU30" s="224">
        <v>81480</v>
      </c>
      <c r="CV30" s="311">
        <v>0</v>
      </c>
      <c r="CW30" s="225">
        <v>0.34611438433030584</v>
      </c>
      <c r="CX30" s="224">
        <v>400</v>
      </c>
      <c r="CY30" s="224"/>
      <c r="CZ30" s="224">
        <v>320</v>
      </c>
      <c r="DA30" s="224">
        <v>0.98819999999999997</v>
      </c>
      <c r="DB30" s="224">
        <v>80898</v>
      </c>
      <c r="DC30" s="224">
        <v>0</v>
      </c>
      <c r="DD30" s="225">
        <v>0.35531247891789786</v>
      </c>
      <c r="DE30" s="224">
        <v>400</v>
      </c>
      <c r="DF30" s="224"/>
      <c r="DG30" s="224">
        <v>320</v>
      </c>
      <c r="DH30" s="224">
        <v>0.98760000000000003</v>
      </c>
      <c r="DI30" s="224">
        <v>80877</v>
      </c>
      <c r="DJ30" s="224">
        <v>0</v>
      </c>
      <c r="DK30" s="225">
        <v>0.34397037376370215</v>
      </c>
      <c r="DL30" s="224">
        <v>400</v>
      </c>
      <c r="DM30" s="224"/>
      <c r="DN30" s="224">
        <v>320</v>
      </c>
      <c r="DO30" s="224">
        <v>0.99009999999999998</v>
      </c>
      <c r="DP30" s="224">
        <v>80778</v>
      </c>
      <c r="DQ30" s="311">
        <v>0</v>
      </c>
      <c r="DR30" s="225">
        <v>0.34268186497942532</v>
      </c>
      <c r="DS30" s="224">
        <v>400</v>
      </c>
      <c r="DT30" s="224"/>
      <c r="DU30" s="224">
        <v>320</v>
      </c>
      <c r="DV30" s="224">
        <v>0.99839999999999995</v>
      </c>
      <c r="DW30" s="224">
        <v>72027</v>
      </c>
      <c r="DX30" s="224">
        <v>0</v>
      </c>
      <c r="DY30" s="225">
        <v>0.31311817658253205</v>
      </c>
    </row>
    <row r="31" spans="1:129" ht="17.25" customHeight="1">
      <c r="A31" s="466">
        <v>27</v>
      </c>
      <c r="B31" s="489">
        <v>311000000060</v>
      </c>
      <c r="C31" s="212" t="s">
        <v>686</v>
      </c>
      <c r="D31" s="224">
        <v>112</v>
      </c>
      <c r="E31" s="224">
        <v>70.900000000000006</v>
      </c>
      <c r="F31" s="224">
        <v>74.900000000000006</v>
      </c>
      <c r="G31" s="224">
        <v>0.9214</v>
      </c>
      <c r="H31" s="224">
        <v>2688</v>
      </c>
      <c r="I31" s="224">
        <v>0</v>
      </c>
      <c r="J31" s="225">
        <v>5.4096197916349689E-2</v>
      </c>
      <c r="K31" s="224">
        <v>112</v>
      </c>
      <c r="L31" s="224">
        <v>79.099999999999994</v>
      </c>
      <c r="M31" s="224">
        <v>83.1</v>
      </c>
      <c r="N31" s="224">
        <v>0.95509999999999995</v>
      </c>
      <c r="O31" s="224">
        <v>5328</v>
      </c>
      <c r="P31" s="224">
        <v>0</v>
      </c>
      <c r="Q31" s="225">
        <v>9.0228016806358127E-2</v>
      </c>
      <c r="R31" s="224">
        <v>112</v>
      </c>
      <c r="S31" s="224">
        <v>86.9</v>
      </c>
      <c r="T31" s="224">
        <v>90.9</v>
      </c>
      <c r="U31" s="224">
        <v>0.96130000000000004</v>
      </c>
      <c r="V31" s="224">
        <v>4284</v>
      </c>
      <c r="W31" s="224">
        <v>0</v>
      </c>
      <c r="X31" s="225">
        <v>6.809169422091485E-2</v>
      </c>
      <c r="Y31" s="224">
        <v>112</v>
      </c>
      <c r="Z31" s="224">
        <v>66.400000000000006</v>
      </c>
      <c r="AA31" s="224">
        <v>89.6</v>
      </c>
      <c r="AB31" s="224">
        <v>0.85589999999999999</v>
      </c>
      <c r="AC31" s="224">
        <v>3047</v>
      </c>
      <c r="AD31" s="224">
        <v>0</v>
      </c>
      <c r="AE31" s="225">
        <v>5.3403347712606221E-2</v>
      </c>
      <c r="AF31" s="224">
        <v>112</v>
      </c>
      <c r="AG31" s="224">
        <v>26.8</v>
      </c>
      <c r="AH31" s="224">
        <v>89.6</v>
      </c>
      <c r="AI31" s="224">
        <v>0.80520000000000003</v>
      </c>
      <c r="AJ31" s="224">
        <v>2970</v>
      </c>
      <c r="AK31" s="224">
        <v>0</v>
      </c>
      <c r="AL31" s="225">
        <v>5.5331410062703021E-2</v>
      </c>
      <c r="AM31" s="224">
        <v>112</v>
      </c>
      <c r="AN31" s="224">
        <v>115.6</v>
      </c>
      <c r="AO31" s="224">
        <v>119.6</v>
      </c>
      <c r="AP31" s="224">
        <v>0.88109999999999999</v>
      </c>
      <c r="AQ31" s="224">
        <v>3473</v>
      </c>
      <c r="AR31" s="224">
        <v>0</v>
      </c>
      <c r="AS31" s="225">
        <v>4.577368809578547E-2</v>
      </c>
      <c r="AT31" s="224">
        <v>112</v>
      </c>
      <c r="AU31" s="224">
        <v>108</v>
      </c>
      <c r="AV31" s="224">
        <v>112</v>
      </c>
      <c r="AW31" s="224">
        <v>0.86580000000000001</v>
      </c>
      <c r="AX31" s="224">
        <v>4627</v>
      </c>
      <c r="AY31" s="224">
        <v>0</v>
      </c>
      <c r="AZ31" s="225">
        <v>6.4134388731162922E-2</v>
      </c>
      <c r="BA31" s="224">
        <v>112</v>
      </c>
      <c r="BB31" s="224">
        <v>114.8</v>
      </c>
      <c r="BC31" s="224">
        <v>118.8</v>
      </c>
      <c r="BD31" s="224">
        <v>0.91080000000000005</v>
      </c>
      <c r="BE31" s="224">
        <v>7287</v>
      </c>
      <c r="BF31" s="224">
        <v>0</v>
      </c>
      <c r="BG31" s="225">
        <v>9.3535572876079387E-2</v>
      </c>
      <c r="BH31" s="224">
        <v>112</v>
      </c>
      <c r="BI31" s="224">
        <v>118.9</v>
      </c>
      <c r="BJ31" s="224">
        <v>122.9</v>
      </c>
      <c r="BK31" s="224">
        <v>0.90659999999999996</v>
      </c>
      <c r="BL31" s="224">
        <v>7256</v>
      </c>
      <c r="BM31" s="224">
        <v>0</v>
      </c>
      <c r="BN31" s="225">
        <v>8.7529962196069885E-2</v>
      </c>
      <c r="BO31" s="224">
        <v>112</v>
      </c>
      <c r="BP31" s="224">
        <v>250.6</v>
      </c>
      <c r="BQ31" s="224">
        <v>250.6</v>
      </c>
      <c r="BR31" s="224">
        <v>0.75080000000000002</v>
      </c>
      <c r="BS31" s="224">
        <v>5599</v>
      </c>
      <c r="BT31" s="311">
        <v>0</v>
      </c>
      <c r="BU31" s="225">
        <v>3.9997440529562313E-2</v>
      </c>
      <c r="BV31" s="224">
        <v>112</v>
      </c>
      <c r="BW31" s="224">
        <v>108</v>
      </c>
      <c r="BX31" s="224">
        <v>108</v>
      </c>
      <c r="BY31" s="224">
        <v>0.62109999999999999</v>
      </c>
      <c r="BZ31" s="224">
        <v>3744</v>
      </c>
      <c r="CA31" s="311">
        <v>0</v>
      </c>
      <c r="CB31" s="225">
        <v>8.3057964236518414E-2</v>
      </c>
      <c r="CC31" s="224">
        <v>112</v>
      </c>
      <c r="CD31" s="224"/>
      <c r="CE31" s="224">
        <v>116</v>
      </c>
      <c r="CF31" s="224">
        <v>0.64639999999999997</v>
      </c>
      <c r="CG31" s="224">
        <v>4521</v>
      </c>
      <c r="CH31" s="224">
        <v>0</v>
      </c>
      <c r="CI31" s="225">
        <v>8.1040522885714589E-2</v>
      </c>
      <c r="CJ31" s="224">
        <v>112</v>
      </c>
      <c r="CK31" s="224"/>
      <c r="CL31" s="224">
        <v>124.8</v>
      </c>
      <c r="CM31" s="224">
        <v>0.625</v>
      </c>
      <c r="CN31" s="224">
        <v>3271</v>
      </c>
      <c r="CO31" s="224">
        <v>0</v>
      </c>
      <c r="CP31" s="225">
        <v>5.8244301994301993E-2</v>
      </c>
      <c r="CQ31" s="224">
        <v>112</v>
      </c>
      <c r="CR31" s="224"/>
      <c r="CS31" s="224">
        <v>112.56</v>
      </c>
      <c r="CT31" s="224">
        <v>0.68799999999999994</v>
      </c>
      <c r="CU31" s="224">
        <v>4804</v>
      </c>
      <c r="CV31" s="311">
        <v>0</v>
      </c>
      <c r="CW31" s="225">
        <v>8.3379164798306912E-2</v>
      </c>
      <c r="CX31" s="224">
        <v>112</v>
      </c>
      <c r="CY31" s="224"/>
      <c r="CZ31" s="224">
        <v>107.84</v>
      </c>
      <c r="DA31" s="224">
        <v>0.72099999999999997</v>
      </c>
      <c r="DB31" s="224">
        <v>5170</v>
      </c>
      <c r="DC31" s="224">
        <v>0</v>
      </c>
      <c r="DD31" s="225">
        <v>9.2351276503994661E-2</v>
      </c>
      <c r="DE31" s="224">
        <v>112</v>
      </c>
      <c r="DF31" s="224"/>
      <c r="DG31" s="224">
        <v>101.6</v>
      </c>
      <c r="DH31" s="224">
        <v>0.34439999999999998</v>
      </c>
      <c r="DI31" s="224">
        <v>1124</v>
      </c>
      <c r="DJ31" s="224">
        <v>0</v>
      </c>
      <c r="DK31" s="225">
        <v>4.3175415425550173E-2</v>
      </c>
      <c r="DL31" s="224">
        <v>112</v>
      </c>
      <c r="DM31" s="224"/>
      <c r="DN31" s="224">
        <v>93.52</v>
      </c>
      <c r="DO31" s="224">
        <v>0.25009999999999999</v>
      </c>
      <c r="DP31" s="224">
        <v>704</v>
      </c>
      <c r="DQ31" s="311">
        <v>0</v>
      </c>
      <c r="DR31" s="225">
        <v>4.0455868941550198E-2</v>
      </c>
      <c r="DS31" s="224">
        <v>112</v>
      </c>
      <c r="DT31" s="224"/>
      <c r="DU31" s="224">
        <v>108.32</v>
      </c>
      <c r="DV31" s="224">
        <v>0.99390000000000001</v>
      </c>
      <c r="DW31" s="224">
        <v>920</v>
      </c>
      <c r="DX31" s="224">
        <v>0</v>
      </c>
      <c r="DY31" s="225">
        <v>1.1868722859533422E-2</v>
      </c>
    </row>
    <row r="32" spans="1:129" ht="17.25" customHeight="1">
      <c r="A32" s="466">
        <v>28</v>
      </c>
      <c r="B32" s="489">
        <v>343000000038</v>
      </c>
      <c r="C32" s="212" t="s">
        <v>349</v>
      </c>
      <c r="D32" s="224">
        <v>161.11000000000001</v>
      </c>
      <c r="E32" s="224">
        <v>0</v>
      </c>
      <c r="F32" s="224">
        <v>0</v>
      </c>
      <c r="G32" s="224">
        <v>0</v>
      </c>
      <c r="H32" s="224">
        <v>0</v>
      </c>
      <c r="I32" s="224">
        <v>0</v>
      </c>
      <c r="J32" s="225"/>
      <c r="K32" s="224">
        <v>161.11000000000001</v>
      </c>
      <c r="L32" s="224">
        <v>0</v>
      </c>
      <c r="M32" s="224">
        <v>0</v>
      </c>
      <c r="N32" s="224">
        <v>0</v>
      </c>
      <c r="O32" s="224">
        <v>0</v>
      </c>
      <c r="P32" s="224">
        <v>0</v>
      </c>
      <c r="Q32" s="225">
        <v>0</v>
      </c>
      <c r="R32" s="224">
        <v>161.11000000000001</v>
      </c>
      <c r="S32" s="224">
        <v>0</v>
      </c>
      <c r="T32" s="224">
        <v>128.88999999999999</v>
      </c>
      <c r="U32" s="224">
        <v>0</v>
      </c>
      <c r="V32" s="224">
        <v>0</v>
      </c>
      <c r="W32" s="224">
        <v>0</v>
      </c>
      <c r="X32" s="225">
        <v>0</v>
      </c>
      <c r="Y32" s="224">
        <v>161.11000000000001</v>
      </c>
      <c r="Z32" s="224">
        <v>0</v>
      </c>
      <c r="AA32" s="224">
        <v>128.88999999999999</v>
      </c>
      <c r="AB32" s="224">
        <v>0</v>
      </c>
      <c r="AC32" s="224">
        <v>0</v>
      </c>
      <c r="AD32" s="224">
        <v>0</v>
      </c>
      <c r="AE32" s="225">
        <v>0</v>
      </c>
      <c r="AF32" s="224">
        <v>161.11000000000001</v>
      </c>
      <c r="AG32" s="224">
        <v>0</v>
      </c>
      <c r="AH32" s="224">
        <v>128.88999999999999</v>
      </c>
      <c r="AI32" s="224">
        <v>0</v>
      </c>
      <c r="AJ32" s="224">
        <v>0</v>
      </c>
      <c r="AK32" s="224">
        <v>0</v>
      </c>
      <c r="AL32" s="225">
        <v>0</v>
      </c>
      <c r="AM32" s="224">
        <v>161.11000000000001</v>
      </c>
      <c r="AN32" s="224">
        <v>92.4</v>
      </c>
      <c r="AO32" s="224">
        <v>128.88999999999999</v>
      </c>
      <c r="AP32" s="224">
        <v>0.98760000000000003</v>
      </c>
      <c r="AQ32" s="224">
        <v>28033</v>
      </c>
      <c r="AR32" s="224">
        <v>0</v>
      </c>
      <c r="AS32" s="225">
        <v>0.30586992432772181</v>
      </c>
      <c r="AT32" s="224">
        <v>161.11000000000001</v>
      </c>
      <c r="AU32" s="224">
        <v>142.80000000000001</v>
      </c>
      <c r="AV32" s="224">
        <v>142.80000000000001</v>
      </c>
      <c r="AW32" s="224">
        <v>0.95609999999999995</v>
      </c>
      <c r="AX32" s="224">
        <v>15274</v>
      </c>
      <c r="AY32" s="224">
        <v>0</v>
      </c>
      <c r="AZ32" s="225">
        <v>0.15036554235470134</v>
      </c>
      <c r="BA32" s="224">
        <v>161.11000000000001</v>
      </c>
      <c r="BB32" s="224">
        <v>118.2</v>
      </c>
      <c r="BC32" s="224">
        <v>128.88999999999999</v>
      </c>
      <c r="BD32" s="224">
        <v>0.95469999999999999</v>
      </c>
      <c r="BE32" s="224">
        <v>15842</v>
      </c>
      <c r="BF32" s="224">
        <v>0</v>
      </c>
      <c r="BG32" s="225">
        <v>0.17880982011197546</v>
      </c>
      <c r="BH32" s="224">
        <v>161.11000000000001</v>
      </c>
      <c r="BI32" s="224">
        <v>91.8</v>
      </c>
      <c r="BJ32" s="224">
        <v>128.88999999999999</v>
      </c>
      <c r="BK32" s="224">
        <v>0.91180000000000005</v>
      </c>
      <c r="BL32" s="224">
        <v>7417</v>
      </c>
      <c r="BM32" s="224">
        <v>0</v>
      </c>
      <c r="BN32" s="225">
        <v>8.4827473448356686E-2</v>
      </c>
      <c r="BO32" s="224">
        <v>161.11000000000001</v>
      </c>
      <c r="BP32" s="224">
        <v>96.6</v>
      </c>
      <c r="BQ32" s="224">
        <v>128.88999999999999</v>
      </c>
      <c r="BR32" s="224">
        <v>0.85860000000000003</v>
      </c>
      <c r="BS32" s="224">
        <v>11895</v>
      </c>
      <c r="BT32" s="311">
        <v>0</v>
      </c>
      <c r="BU32" s="225">
        <v>0.14447124087546678</v>
      </c>
      <c r="BV32" s="224">
        <v>161.11000000000001</v>
      </c>
      <c r="BW32" s="224">
        <v>111</v>
      </c>
      <c r="BX32" s="224">
        <v>128.88999999999999</v>
      </c>
      <c r="BY32" s="224">
        <v>0.82899999999999996</v>
      </c>
      <c r="BZ32" s="224">
        <v>11336</v>
      </c>
      <c r="CA32" s="311">
        <v>0</v>
      </c>
      <c r="CB32" s="225">
        <v>0.15787625283608483</v>
      </c>
      <c r="CC32" s="224">
        <v>161.11000000000001</v>
      </c>
      <c r="CD32" s="224"/>
      <c r="CE32" s="224">
        <v>128.88800000000001</v>
      </c>
      <c r="CF32" s="224">
        <v>0.9415</v>
      </c>
      <c r="CG32" s="224">
        <v>20840</v>
      </c>
      <c r="CH32" s="224">
        <v>0</v>
      </c>
      <c r="CI32" s="225">
        <v>0.23082985038912729</v>
      </c>
      <c r="CJ32" s="224">
        <v>161.11000000000001</v>
      </c>
      <c r="CK32" s="224"/>
      <c r="CL32" s="224">
        <v>128.88800000000001</v>
      </c>
      <c r="CM32" s="224">
        <v>0.99490000000000001</v>
      </c>
      <c r="CN32" s="224">
        <v>16868</v>
      </c>
      <c r="CO32" s="224">
        <v>0</v>
      </c>
      <c r="CP32" s="225">
        <v>0.18270026631333561</v>
      </c>
      <c r="CQ32" s="224">
        <v>161.11000000000001</v>
      </c>
      <c r="CR32" s="224"/>
      <c r="CS32" s="224">
        <v>128.88800000000001</v>
      </c>
      <c r="CT32" s="224">
        <v>0.99519999999999997</v>
      </c>
      <c r="CU32" s="224">
        <v>13823</v>
      </c>
      <c r="CV32" s="311">
        <v>0</v>
      </c>
      <c r="CW32" s="225">
        <v>0.14484600468747424</v>
      </c>
      <c r="CX32" s="224">
        <v>161.11000000000001</v>
      </c>
      <c r="CY32" s="224"/>
      <c r="CZ32" s="224">
        <v>128.88800000000001</v>
      </c>
      <c r="DA32" s="224">
        <v>0.99719999999999998</v>
      </c>
      <c r="DB32" s="224">
        <v>5871</v>
      </c>
      <c r="DC32" s="224">
        <v>0</v>
      </c>
      <c r="DD32" s="225">
        <v>6.3443163378304218E-2</v>
      </c>
      <c r="DE32" s="224">
        <v>161.11000000000001</v>
      </c>
      <c r="DF32" s="224"/>
      <c r="DG32" s="224">
        <v>128.88800000000001</v>
      </c>
      <c r="DH32" s="224">
        <v>0.99670000000000003</v>
      </c>
      <c r="DI32" s="224">
        <v>8007</v>
      </c>
      <c r="DJ32" s="224">
        <v>0</v>
      </c>
      <c r="DK32" s="225">
        <v>8.3776063565423137E-2</v>
      </c>
      <c r="DL32" s="224">
        <v>161.11000000000001</v>
      </c>
      <c r="DM32" s="224"/>
      <c r="DN32" s="224">
        <v>128.88800000000001</v>
      </c>
      <c r="DO32" s="224">
        <v>0.99590000000000001</v>
      </c>
      <c r="DP32" s="224">
        <v>10045</v>
      </c>
      <c r="DQ32" s="311">
        <v>0</v>
      </c>
      <c r="DR32" s="225">
        <v>0.1051837835075824</v>
      </c>
      <c r="DS32" s="224">
        <v>161.11000000000001</v>
      </c>
      <c r="DT32" s="224"/>
      <c r="DU32" s="224">
        <v>128.88800000000001</v>
      </c>
      <c r="DV32" s="224">
        <v>0.99429999999999996</v>
      </c>
      <c r="DW32" s="224">
        <v>9381</v>
      </c>
      <c r="DX32" s="224">
        <v>0</v>
      </c>
      <c r="DY32" s="225">
        <v>0.1016685700843722</v>
      </c>
    </row>
    <row r="33" spans="1:129" ht="17.25" customHeight="1">
      <c r="A33" s="466">
        <v>29</v>
      </c>
      <c r="B33" s="489">
        <v>341000000078</v>
      </c>
      <c r="C33" s="212" t="s">
        <v>288</v>
      </c>
      <c r="D33" s="224">
        <v>110</v>
      </c>
      <c r="E33" s="224">
        <v>60</v>
      </c>
      <c r="F33" s="224">
        <v>110</v>
      </c>
      <c r="G33" s="224">
        <v>0.9607</v>
      </c>
      <c r="H33" s="224">
        <v>22566</v>
      </c>
      <c r="I33" s="224">
        <v>0</v>
      </c>
      <c r="J33" s="225">
        <v>0.29657982973273905</v>
      </c>
      <c r="K33" s="224">
        <v>110</v>
      </c>
      <c r="L33" s="224">
        <v>114</v>
      </c>
      <c r="M33" s="224">
        <v>110</v>
      </c>
      <c r="N33" s="224">
        <v>0.98499999999999999</v>
      </c>
      <c r="O33" s="224">
        <v>41240</v>
      </c>
      <c r="P33" s="224">
        <v>0</v>
      </c>
      <c r="Q33" s="225">
        <v>0.51158382581339845</v>
      </c>
      <c r="R33" s="224">
        <v>110</v>
      </c>
      <c r="S33" s="224">
        <v>120</v>
      </c>
      <c r="T33" s="224">
        <v>110</v>
      </c>
      <c r="U33" s="224">
        <v>0.99429999999999996</v>
      </c>
      <c r="V33" s="224">
        <v>59602</v>
      </c>
      <c r="W33" s="311">
        <v>12352.864000000001</v>
      </c>
      <c r="X33" s="225">
        <v>0.75686463346123412</v>
      </c>
      <c r="Y33" s="224">
        <v>110</v>
      </c>
      <c r="Z33" s="224">
        <v>158</v>
      </c>
      <c r="AA33" s="224">
        <v>110</v>
      </c>
      <c r="AB33" s="224">
        <v>0.99790000000000001</v>
      </c>
      <c r="AC33" s="224">
        <v>74672</v>
      </c>
      <c r="AD33" s="311">
        <v>25671.118399999999</v>
      </c>
      <c r="AE33" s="225">
        <v>0.91433456984986161</v>
      </c>
      <c r="AF33" s="224">
        <v>110</v>
      </c>
      <c r="AG33" s="224">
        <v>120</v>
      </c>
      <c r="AH33" s="224">
        <v>110</v>
      </c>
      <c r="AI33" s="224">
        <v>0.99790000000000001</v>
      </c>
      <c r="AJ33" s="224">
        <v>74672</v>
      </c>
      <c r="AK33" s="311">
        <v>25671.118399999999</v>
      </c>
      <c r="AL33" s="225">
        <v>0.91433456984986161</v>
      </c>
      <c r="AM33" s="224">
        <v>110</v>
      </c>
      <c r="AN33" s="224">
        <v>128</v>
      </c>
      <c r="AO33" s="224">
        <v>110</v>
      </c>
      <c r="AP33" s="224">
        <v>0.99509999999999998</v>
      </c>
      <c r="AQ33" s="224">
        <v>41242</v>
      </c>
      <c r="AR33" s="224">
        <v>0</v>
      </c>
      <c r="AS33" s="225">
        <v>0.52329647596454953</v>
      </c>
      <c r="AT33" s="224">
        <v>110</v>
      </c>
      <c r="AU33" s="224">
        <v>104</v>
      </c>
      <c r="AV33" s="224">
        <v>110</v>
      </c>
      <c r="AW33" s="224">
        <v>0.98499999999999999</v>
      </c>
      <c r="AX33" s="224">
        <v>33662</v>
      </c>
      <c r="AY33" s="224">
        <v>0</v>
      </c>
      <c r="AZ33" s="225">
        <v>0.417578437064273</v>
      </c>
      <c r="BA33" s="224">
        <v>110</v>
      </c>
      <c r="BB33" s="224">
        <v>96</v>
      </c>
      <c r="BC33" s="224">
        <v>110</v>
      </c>
      <c r="BD33" s="224">
        <v>0.98460000000000003</v>
      </c>
      <c r="BE33" s="224">
        <v>27074</v>
      </c>
      <c r="BF33" s="224">
        <v>0</v>
      </c>
      <c r="BG33" s="225">
        <v>0.34719016285134502</v>
      </c>
      <c r="BH33" s="224">
        <v>110</v>
      </c>
      <c r="BI33" s="224">
        <v>66</v>
      </c>
      <c r="BJ33" s="224">
        <v>110</v>
      </c>
      <c r="BK33" s="224">
        <v>0.97829999999999995</v>
      </c>
      <c r="BL33" s="224">
        <v>25852</v>
      </c>
      <c r="BM33" s="224">
        <v>0</v>
      </c>
      <c r="BN33" s="225">
        <v>0.32289139628071878</v>
      </c>
      <c r="BO33" s="224">
        <v>110</v>
      </c>
      <c r="BP33" s="224">
        <v>70</v>
      </c>
      <c r="BQ33" s="224">
        <v>110</v>
      </c>
      <c r="BR33" s="224">
        <v>0.97589999999999999</v>
      </c>
      <c r="BS33" s="224">
        <v>29692</v>
      </c>
      <c r="BT33" s="311">
        <v>0</v>
      </c>
      <c r="BU33" s="225">
        <v>0.3717650108574615</v>
      </c>
      <c r="BV33" s="224">
        <v>110</v>
      </c>
      <c r="BW33" s="224">
        <v>0</v>
      </c>
      <c r="BX33" s="224">
        <v>110</v>
      </c>
      <c r="BY33" s="224">
        <v>0.97589999999999999</v>
      </c>
      <c r="BZ33" s="224">
        <v>29692</v>
      </c>
      <c r="CA33" s="311">
        <v>0</v>
      </c>
      <c r="CB33" s="225">
        <v>0.41159697630647518</v>
      </c>
      <c r="CC33" s="224">
        <v>110</v>
      </c>
      <c r="CD33" s="224"/>
      <c r="CE33" s="224">
        <v>252.36</v>
      </c>
      <c r="CF33" s="224">
        <v>0.99490000000000001</v>
      </c>
      <c r="CG33" s="224">
        <v>54379</v>
      </c>
      <c r="CH33" s="224">
        <v>0</v>
      </c>
      <c r="CI33" s="225">
        <v>0.29111080937986161</v>
      </c>
      <c r="CJ33" s="224">
        <v>110</v>
      </c>
      <c r="CK33" s="224"/>
      <c r="CL33" s="224">
        <v>315.48</v>
      </c>
      <c r="CM33" s="224">
        <v>0.99450000000000005</v>
      </c>
      <c r="CN33" s="224">
        <v>90059</v>
      </c>
      <c r="CO33" s="224">
        <v>0</v>
      </c>
      <c r="CP33" s="225">
        <v>0.39867408328042231</v>
      </c>
      <c r="CQ33" s="224">
        <v>110</v>
      </c>
      <c r="CR33" s="224"/>
      <c r="CS33" s="224">
        <v>88</v>
      </c>
      <c r="CT33" s="224">
        <v>0.98399999999999999</v>
      </c>
      <c r="CU33" s="224">
        <v>29071</v>
      </c>
      <c r="CV33" s="311">
        <v>0</v>
      </c>
      <c r="CW33" s="225">
        <v>0.45124173978176729</v>
      </c>
      <c r="CX33" s="224">
        <v>110</v>
      </c>
      <c r="CY33" s="224"/>
      <c r="CZ33" s="224">
        <v>95.04</v>
      </c>
      <c r="DA33" s="224">
        <v>0.98750000000000004</v>
      </c>
      <c r="DB33" s="224">
        <v>30433</v>
      </c>
      <c r="DC33" s="224">
        <v>0</v>
      </c>
      <c r="DD33" s="225">
        <v>0.4503692575070915</v>
      </c>
      <c r="DE33" s="224">
        <v>110</v>
      </c>
      <c r="DF33" s="224"/>
      <c r="DG33" s="224">
        <v>123.12</v>
      </c>
      <c r="DH33" s="224">
        <v>0.98529999999999995</v>
      </c>
      <c r="DI33" s="224">
        <v>38319</v>
      </c>
      <c r="DJ33" s="224">
        <v>0</v>
      </c>
      <c r="DK33" s="225">
        <v>0.42456495356714891</v>
      </c>
      <c r="DL33" s="224">
        <v>110</v>
      </c>
      <c r="DM33" s="224"/>
      <c r="DN33" s="224">
        <v>130.5</v>
      </c>
      <c r="DO33" s="224">
        <v>1.0095000000000001</v>
      </c>
      <c r="DP33" s="224">
        <v>38986</v>
      </c>
      <c r="DQ33" s="311">
        <v>0</v>
      </c>
      <c r="DR33" s="225">
        <v>0.39775798598683082</v>
      </c>
      <c r="DS33" s="224">
        <v>110</v>
      </c>
      <c r="DT33" s="224"/>
      <c r="DU33" s="224">
        <v>202.8</v>
      </c>
      <c r="DV33" s="224">
        <v>0.99460000000000004</v>
      </c>
      <c r="DW33" s="224">
        <v>61052</v>
      </c>
      <c r="DX33" s="224">
        <v>0</v>
      </c>
      <c r="DY33" s="225">
        <v>0.42038866111937612</v>
      </c>
    </row>
    <row r="34" spans="1:129" ht="17.25" customHeight="1">
      <c r="A34" s="466">
        <v>30</v>
      </c>
      <c r="B34" s="489">
        <v>714000000025</v>
      </c>
      <c r="C34" s="212" t="s">
        <v>427</v>
      </c>
      <c r="D34" s="224">
        <v>250</v>
      </c>
      <c r="E34" s="224">
        <v>0</v>
      </c>
      <c r="F34" s="224">
        <v>219</v>
      </c>
      <c r="G34" s="224">
        <v>0.79590000000000005</v>
      </c>
      <c r="H34" s="224">
        <v>20925</v>
      </c>
      <c r="I34" s="224">
        <v>0</v>
      </c>
      <c r="J34" s="225">
        <v>0.16673637322786125</v>
      </c>
      <c r="K34" s="224">
        <v>250</v>
      </c>
      <c r="L34" s="224">
        <v>0</v>
      </c>
      <c r="M34" s="224">
        <v>219</v>
      </c>
      <c r="N34" s="224">
        <v>0.79590000000000005</v>
      </c>
      <c r="O34" s="224">
        <v>20925</v>
      </c>
      <c r="P34" s="224">
        <v>0</v>
      </c>
      <c r="Q34" s="225">
        <v>0.16135778054309155</v>
      </c>
      <c r="R34" s="224">
        <v>250</v>
      </c>
      <c r="S34" s="224">
        <v>0</v>
      </c>
      <c r="T34" s="224">
        <v>219</v>
      </c>
      <c r="U34" s="224">
        <v>0.79590000000000005</v>
      </c>
      <c r="V34" s="224">
        <v>20925</v>
      </c>
      <c r="W34" s="224">
        <v>0</v>
      </c>
      <c r="X34" s="225">
        <v>0.16673637322786125</v>
      </c>
      <c r="Y34" s="224">
        <v>250</v>
      </c>
      <c r="Z34" s="224">
        <v>224.4</v>
      </c>
      <c r="AA34" s="224">
        <v>224.4</v>
      </c>
      <c r="AB34" s="224">
        <v>0.82020000000000004</v>
      </c>
      <c r="AC34" s="224">
        <v>18609</v>
      </c>
      <c r="AD34" s="224">
        <v>0</v>
      </c>
      <c r="AE34" s="225">
        <v>0.13589625315394982</v>
      </c>
      <c r="AF34" s="224">
        <v>250</v>
      </c>
      <c r="AG34" s="224">
        <v>231.6</v>
      </c>
      <c r="AH34" s="224">
        <v>231.6</v>
      </c>
      <c r="AI34" s="224">
        <v>1</v>
      </c>
      <c r="AJ34" s="224">
        <v>5087</v>
      </c>
      <c r="AK34" s="224">
        <v>0</v>
      </c>
      <c r="AL34" s="225">
        <v>2.9522303935223877E-2</v>
      </c>
      <c r="AM34" s="224">
        <v>250</v>
      </c>
      <c r="AN34" s="224">
        <v>226.8</v>
      </c>
      <c r="AO34" s="224">
        <v>226.8</v>
      </c>
      <c r="AP34" s="224">
        <v>0.47020000000000001</v>
      </c>
      <c r="AQ34" s="224">
        <v>5507</v>
      </c>
      <c r="AR34" s="224">
        <v>0</v>
      </c>
      <c r="AS34" s="225">
        <v>7.1722745388009962E-2</v>
      </c>
      <c r="AT34" s="224">
        <v>250</v>
      </c>
      <c r="AU34" s="224">
        <v>48.6</v>
      </c>
      <c r="AV34" s="224">
        <v>200</v>
      </c>
      <c r="AW34" s="224">
        <v>0.73970000000000002</v>
      </c>
      <c r="AX34" s="224">
        <v>5713</v>
      </c>
      <c r="AY34" s="224">
        <v>0</v>
      </c>
      <c r="AZ34" s="225">
        <v>5.1904579159525586E-2</v>
      </c>
      <c r="BA34" s="224">
        <v>250</v>
      </c>
      <c r="BB34" s="224">
        <v>16.2</v>
      </c>
      <c r="BC34" s="224">
        <v>200</v>
      </c>
      <c r="BD34" s="224">
        <v>0.7127</v>
      </c>
      <c r="BE34" s="224">
        <v>10466</v>
      </c>
      <c r="BF34" s="224">
        <v>0</v>
      </c>
      <c r="BG34" s="225">
        <v>0.10197917153859345</v>
      </c>
      <c r="BH34" s="224">
        <v>250</v>
      </c>
      <c r="BI34" s="224">
        <v>184.8</v>
      </c>
      <c r="BJ34" s="224">
        <v>200</v>
      </c>
      <c r="BK34" s="224">
        <v>0.83099999999999996</v>
      </c>
      <c r="BL34" s="224">
        <v>29350</v>
      </c>
      <c r="BM34" s="224">
        <v>0</v>
      </c>
      <c r="BN34" s="225">
        <v>0.23735815121048615</v>
      </c>
      <c r="BO34" s="224">
        <v>250</v>
      </c>
      <c r="BP34" s="224">
        <v>189</v>
      </c>
      <c r="BQ34" s="224">
        <v>200</v>
      </c>
      <c r="BR34" s="224">
        <v>0.84860000000000002</v>
      </c>
      <c r="BS34" s="224">
        <v>26439</v>
      </c>
      <c r="BT34" s="311">
        <v>0</v>
      </c>
      <c r="BU34" s="225">
        <v>0.20938186614765877</v>
      </c>
      <c r="BV34" s="224">
        <v>250</v>
      </c>
      <c r="BW34" s="224">
        <v>171.6</v>
      </c>
      <c r="BX34" s="224">
        <v>200</v>
      </c>
      <c r="BY34" s="224">
        <v>0.84250000000000003</v>
      </c>
      <c r="BZ34" s="224">
        <v>22019</v>
      </c>
      <c r="CA34" s="311">
        <v>0</v>
      </c>
      <c r="CB34" s="225">
        <v>0.1944591634873534</v>
      </c>
      <c r="CC34" s="224">
        <v>250</v>
      </c>
      <c r="CD34" s="224"/>
      <c r="CE34" s="224">
        <v>200</v>
      </c>
      <c r="CF34" s="224">
        <v>0.96689999999999998</v>
      </c>
      <c r="CG34" s="224">
        <v>28839</v>
      </c>
      <c r="CH34" s="224">
        <v>0</v>
      </c>
      <c r="CI34" s="225">
        <v>0.20044522067532086</v>
      </c>
      <c r="CJ34" s="224">
        <v>250</v>
      </c>
      <c r="CK34" s="224"/>
      <c r="CL34" s="224">
        <v>204.6</v>
      </c>
      <c r="CM34" s="224">
        <v>0.86199999999999999</v>
      </c>
      <c r="CN34" s="224">
        <v>24976</v>
      </c>
      <c r="CO34" s="224">
        <v>0</v>
      </c>
      <c r="CP34" s="225">
        <v>0.1966878323438461</v>
      </c>
      <c r="CQ34" s="224">
        <v>250</v>
      </c>
      <c r="CR34" s="224"/>
      <c r="CS34" s="224">
        <v>246</v>
      </c>
      <c r="CT34" s="224">
        <v>0.84970000000000001</v>
      </c>
      <c r="CU34" s="224">
        <v>13227</v>
      </c>
      <c r="CV34" s="311">
        <v>0</v>
      </c>
      <c r="CW34" s="225">
        <v>8.5052619271898042E-2</v>
      </c>
      <c r="CX34" s="224">
        <v>250</v>
      </c>
      <c r="CY34" s="224"/>
      <c r="CZ34" s="224">
        <v>211.2</v>
      </c>
      <c r="DA34" s="224">
        <v>0.77300000000000002</v>
      </c>
      <c r="DB34" s="224">
        <v>14153</v>
      </c>
      <c r="DC34" s="224">
        <v>0</v>
      </c>
      <c r="DD34" s="225">
        <v>0.120404467813103</v>
      </c>
      <c r="DE34" s="224">
        <v>250</v>
      </c>
      <c r="DF34" s="224"/>
      <c r="DG34" s="224">
        <v>200</v>
      </c>
      <c r="DH34" s="224">
        <v>0.87860000000000005</v>
      </c>
      <c r="DI34" s="224">
        <v>3897</v>
      </c>
      <c r="DJ34" s="224">
        <v>0</v>
      </c>
      <c r="DK34" s="225">
        <v>2.9808235976590325E-2</v>
      </c>
      <c r="DL34" s="224">
        <v>250</v>
      </c>
      <c r="DM34" s="224"/>
      <c r="DN34" s="224">
        <v>200</v>
      </c>
      <c r="DO34" s="224">
        <v>0.68830000000000002</v>
      </c>
      <c r="DP34" s="224">
        <v>2564</v>
      </c>
      <c r="DQ34" s="311">
        <v>0</v>
      </c>
      <c r="DR34" s="225">
        <v>2.5034407664824818E-2</v>
      </c>
      <c r="DS34" s="224">
        <v>250</v>
      </c>
      <c r="DT34" s="224"/>
      <c r="DU34" s="224">
        <v>200</v>
      </c>
      <c r="DV34" s="224">
        <v>0.58069999999999999</v>
      </c>
      <c r="DW34" s="224">
        <v>3896</v>
      </c>
      <c r="DX34" s="224">
        <v>0</v>
      </c>
      <c r="DY34" s="225">
        <v>4.6591278724910548E-2</v>
      </c>
    </row>
    <row r="35" spans="1:129" ht="17.25" customHeight="1">
      <c r="A35" s="466">
        <v>31</v>
      </c>
      <c r="B35" s="489">
        <v>311000000037</v>
      </c>
      <c r="C35" s="212" t="s">
        <v>262</v>
      </c>
      <c r="D35" s="224">
        <v>167</v>
      </c>
      <c r="E35" s="224">
        <v>30</v>
      </c>
      <c r="F35" s="224">
        <v>30</v>
      </c>
      <c r="G35" s="224">
        <v>0.94110000000000005</v>
      </c>
      <c r="H35" s="224">
        <v>2510</v>
      </c>
      <c r="I35" s="224">
        <v>0</v>
      </c>
      <c r="J35" s="225">
        <v>0.12347646764818161</v>
      </c>
      <c r="K35" s="224">
        <v>167</v>
      </c>
      <c r="L35" s="224">
        <v>26</v>
      </c>
      <c r="M35" s="224">
        <v>26</v>
      </c>
      <c r="N35" s="224">
        <v>0.65659999999999996</v>
      </c>
      <c r="O35" s="224">
        <v>1350</v>
      </c>
      <c r="P35" s="224">
        <v>0</v>
      </c>
      <c r="Q35" s="225">
        <v>0.1062885803927141</v>
      </c>
      <c r="R35" s="224">
        <v>167</v>
      </c>
      <c r="S35" s="224">
        <v>23</v>
      </c>
      <c r="T35" s="224">
        <v>133.6</v>
      </c>
      <c r="U35" s="224">
        <v>0.4798</v>
      </c>
      <c r="V35" s="224">
        <v>1440</v>
      </c>
      <c r="W35" s="224">
        <v>0</v>
      </c>
      <c r="X35" s="225">
        <v>3.1200625010920219E-2</v>
      </c>
      <c r="Y35" s="224">
        <v>167</v>
      </c>
      <c r="Z35" s="224">
        <v>58</v>
      </c>
      <c r="AA35" s="224">
        <v>133.6</v>
      </c>
      <c r="AB35" s="224">
        <v>0.85070000000000001</v>
      </c>
      <c r="AC35" s="224">
        <v>2746</v>
      </c>
      <c r="AD35" s="224">
        <v>0</v>
      </c>
      <c r="AE35" s="225">
        <v>3.2474666997148557E-2</v>
      </c>
      <c r="AF35" s="224">
        <v>167</v>
      </c>
      <c r="AG35" s="224">
        <v>54</v>
      </c>
      <c r="AH35" s="224">
        <v>133.6</v>
      </c>
      <c r="AI35" s="224">
        <v>0.91400000000000003</v>
      </c>
      <c r="AJ35" s="224">
        <v>3061</v>
      </c>
      <c r="AK35" s="224">
        <v>0</v>
      </c>
      <c r="AL35" s="225">
        <v>3.36928493545837E-2</v>
      </c>
      <c r="AM35" s="224">
        <v>167</v>
      </c>
      <c r="AN35" s="224">
        <v>48</v>
      </c>
      <c r="AO35" s="224">
        <v>133.6</v>
      </c>
      <c r="AP35" s="224">
        <v>0.72609999999999997</v>
      </c>
      <c r="AQ35" s="224">
        <v>2375</v>
      </c>
      <c r="AR35" s="224">
        <v>0</v>
      </c>
      <c r="AS35" s="225">
        <v>3.4003860249935791E-2</v>
      </c>
      <c r="AT35" s="224">
        <v>167</v>
      </c>
      <c r="AU35" s="224">
        <v>62</v>
      </c>
      <c r="AV35" s="224">
        <v>133.6</v>
      </c>
      <c r="AW35" s="224">
        <v>0.86480000000000001</v>
      </c>
      <c r="AX35" s="224">
        <v>2623</v>
      </c>
      <c r="AY35" s="224">
        <v>0</v>
      </c>
      <c r="AZ35" s="225">
        <v>3.0514286249499749E-2</v>
      </c>
      <c r="BA35" s="224">
        <v>167</v>
      </c>
      <c r="BB35" s="224">
        <v>77</v>
      </c>
      <c r="BC35" s="224">
        <v>133.6</v>
      </c>
      <c r="BD35" s="224">
        <v>0.89259999999999995</v>
      </c>
      <c r="BE35" s="224">
        <v>3466</v>
      </c>
      <c r="BF35" s="224">
        <v>0</v>
      </c>
      <c r="BG35" s="225">
        <v>4.0367580620371026E-2</v>
      </c>
      <c r="BH35" s="224">
        <v>167</v>
      </c>
      <c r="BI35" s="224">
        <v>75</v>
      </c>
      <c r="BJ35" s="224">
        <v>133.6</v>
      </c>
      <c r="BK35" s="224">
        <v>0.93030000000000002</v>
      </c>
      <c r="BL35" s="224">
        <v>2564</v>
      </c>
      <c r="BM35" s="224">
        <v>0</v>
      </c>
      <c r="BN35" s="225">
        <v>2.7727812346443722E-2</v>
      </c>
      <c r="BO35" s="224">
        <v>167</v>
      </c>
      <c r="BP35" s="224">
        <v>97</v>
      </c>
      <c r="BQ35" s="224">
        <v>133.6</v>
      </c>
      <c r="BR35" s="224">
        <v>0.61250000000000004</v>
      </c>
      <c r="BS35" s="224">
        <v>3740</v>
      </c>
      <c r="BT35" s="311">
        <v>0</v>
      </c>
      <c r="BU35" s="225">
        <v>6.143079213528177E-2</v>
      </c>
      <c r="BV35" s="224">
        <v>167</v>
      </c>
      <c r="BW35" s="224">
        <v>87</v>
      </c>
      <c r="BX35" s="224">
        <v>133.6</v>
      </c>
      <c r="BY35" s="224">
        <v>0.80510000000000004</v>
      </c>
      <c r="BZ35" s="224">
        <v>2289</v>
      </c>
      <c r="CA35" s="311">
        <v>0</v>
      </c>
      <c r="CB35" s="225">
        <v>3.1667970728521844E-2</v>
      </c>
      <c r="CC35" s="224">
        <v>167</v>
      </c>
      <c r="CD35" s="224"/>
      <c r="CE35" s="224">
        <v>133.6</v>
      </c>
      <c r="CF35" s="224">
        <v>0.90849999999999997</v>
      </c>
      <c r="CG35" s="224">
        <v>4560</v>
      </c>
      <c r="CH35" s="224">
        <v>0</v>
      </c>
      <c r="CI35" s="225">
        <v>5.0496411618682138E-2</v>
      </c>
      <c r="CJ35" s="224">
        <v>167</v>
      </c>
      <c r="CK35" s="224"/>
      <c r="CL35" s="224">
        <v>133.6</v>
      </c>
      <c r="CM35" s="224">
        <v>0.92649999999999999</v>
      </c>
      <c r="CN35" s="224">
        <v>3572</v>
      </c>
      <c r="CO35" s="224">
        <v>0</v>
      </c>
      <c r="CP35" s="225">
        <v>4.007994085583106E-2</v>
      </c>
      <c r="CQ35" s="224">
        <v>167</v>
      </c>
      <c r="CR35" s="224"/>
      <c r="CS35" s="224">
        <v>133.6</v>
      </c>
      <c r="CT35" s="224">
        <v>0.91339999999999999</v>
      </c>
      <c r="CU35" s="224">
        <v>3228</v>
      </c>
      <c r="CV35" s="311">
        <v>0</v>
      </c>
      <c r="CW35" s="225">
        <v>3.5554381253526626E-2</v>
      </c>
      <c r="CX35" s="224">
        <v>167</v>
      </c>
      <c r="CY35" s="224"/>
      <c r="CZ35" s="224">
        <v>133.6</v>
      </c>
      <c r="DA35" s="224">
        <v>0.88900000000000001</v>
      </c>
      <c r="DB35" s="224">
        <v>3301</v>
      </c>
      <c r="DC35" s="224">
        <v>0</v>
      </c>
      <c r="DD35" s="225">
        <v>3.8601555793549763E-2</v>
      </c>
      <c r="DE35" s="224">
        <v>167</v>
      </c>
      <c r="DF35" s="224"/>
      <c r="DG35" s="224">
        <v>133.6</v>
      </c>
      <c r="DH35" s="224">
        <v>0.89910000000000001</v>
      </c>
      <c r="DI35" s="224">
        <v>3548</v>
      </c>
      <c r="DJ35" s="224">
        <v>0</v>
      </c>
      <c r="DK35" s="225">
        <v>3.9700522247972152E-2</v>
      </c>
      <c r="DL35" s="224">
        <v>167</v>
      </c>
      <c r="DM35" s="224"/>
      <c r="DN35" s="224">
        <v>133.6</v>
      </c>
      <c r="DO35" s="224">
        <v>0.91400000000000003</v>
      </c>
      <c r="DP35" s="224">
        <v>3372</v>
      </c>
      <c r="DQ35" s="311">
        <v>0</v>
      </c>
      <c r="DR35" s="225">
        <v>3.7116069266140556E-2</v>
      </c>
      <c r="DS35" s="224">
        <v>167</v>
      </c>
      <c r="DT35" s="224"/>
      <c r="DU35" s="224">
        <v>133.6</v>
      </c>
      <c r="DV35" s="224">
        <v>0.83040000000000003</v>
      </c>
      <c r="DW35" s="224">
        <v>3262</v>
      </c>
      <c r="DX35" s="224">
        <v>0</v>
      </c>
      <c r="DY35" s="225">
        <v>4.0837360282646007E-2</v>
      </c>
    </row>
    <row r="36" spans="1:129" ht="17.25" customHeight="1">
      <c r="A36" s="466">
        <v>32</v>
      </c>
      <c r="B36" s="489">
        <v>291000000011</v>
      </c>
      <c r="C36" s="212" t="s">
        <v>681</v>
      </c>
      <c r="D36" s="224">
        <v>389</v>
      </c>
      <c r="E36" s="224">
        <v>23</v>
      </c>
      <c r="F36" s="224">
        <v>33</v>
      </c>
      <c r="G36" s="224">
        <v>0.99580000000000002</v>
      </c>
      <c r="H36" s="224">
        <v>4175</v>
      </c>
      <c r="I36" s="224">
        <v>0</v>
      </c>
      <c r="J36" s="225">
        <v>0.1764566059605224</v>
      </c>
      <c r="K36" s="224">
        <v>408</v>
      </c>
      <c r="L36" s="224">
        <v>374</v>
      </c>
      <c r="M36" s="224">
        <v>384</v>
      </c>
      <c r="N36" s="224">
        <v>0.85189999999999999</v>
      </c>
      <c r="O36" s="224">
        <v>54815</v>
      </c>
      <c r="P36" s="224">
        <v>0</v>
      </c>
      <c r="Q36" s="225">
        <v>0.22521983724131722</v>
      </c>
      <c r="R36" s="224">
        <v>408</v>
      </c>
      <c r="S36" s="224">
        <v>400</v>
      </c>
      <c r="T36" s="224">
        <v>410</v>
      </c>
      <c r="U36" s="224">
        <v>0.86080000000000001</v>
      </c>
      <c r="V36" s="224">
        <v>86425</v>
      </c>
      <c r="W36" s="224">
        <v>0</v>
      </c>
      <c r="X36" s="225">
        <v>0.34011107710984168</v>
      </c>
      <c r="Y36" s="224">
        <v>408</v>
      </c>
      <c r="Z36" s="224">
        <v>400</v>
      </c>
      <c r="AA36" s="224">
        <v>410</v>
      </c>
      <c r="AB36" s="224">
        <v>0.86760000000000004</v>
      </c>
      <c r="AC36" s="224">
        <v>25215</v>
      </c>
      <c r="AD36" s="224">
        <v>0</v>
      </c>
      <c r="AE36" s="225">
        <v>9.5275807195228948E-2</v>
      </c>
      <c r="AF36" s="224">
        <v>408</v>
      </c>
      <c r="AG36" s="224">
        <v>386</v>
      </c>
      <c r="AH36" s="224">
        <v>396</v>
      </c>
      <c r="AI36" s="224">
        <v>0.84950000000000003</v>
      </c>
      <c r="AJ36" s="224">
        <v>28965</v>
      </c>
      <c r="AK36" s="224">
        <v>0</v>
      </c>
      <c r="AL36" s="225">
        <v>0.11572895408738125</v>
      </c>
      <c r="AM36" s="224">
        <v>408</v>
      </c>
      <c r="AN36" s="224">
        <v>0</v>
      </c>
      <c r="AO36" s="224">
        <v>326.39999999999998</v>
      </c>
      <c r="AP36" s="224">
        <v>0.86519999999999997</v>
      </c>
      <c r="AQ36" s="224">
        <v>39045</v>
      </c>
      <c r="AR36" s="224">
        <v>0</v>
      </c>
      <c r="AS36" s="225">
        <v>0.19202875662131091</v>
      </c>
      <c r="AT36" s="224">
        <v>408</v>
      </c>
      <c r="AU36" s="224">
        <v>444</v>
      </c>
      <c r="AV36" s="224">
        <v>454</v>
      </c>
      <c r="AW36" s="224">
        <v>0.80510000000000004</v>
      </c>
      <c r="AX36" s="224">
        <v>54005</v>
      </c>
      <c r="AY36" s="224">
        <v>0</v>
      </c>
      <c r="AZ36" s="225">
        <v>0.19858907611388699</v>
      </c>
      <c r="BA36" s="224">
        <v>408</v>
      </c>
      <c r="BB36" s="224">
        <v>434</v>
      </c>
      <c r="BC36" s="224">
        <v>444</v>
      </c>
      <c r="BD36" s="224">
        <v>0.78910000000000002</v>
      </c>
      <c r="BE36" s="224">
        <v>35097</v>
      </c>
      <c r="BF36" s="224">
        <v>0</v>
      </c>
      <c r="BG36" s="225">
        <v>0.13913054481423509</v>
      </c>
      <c r="BH36" s="224">
        <v>408</v>
      </c>
      <c r="BI36" s="224">
        <v>450</v>
      </c>
      <c r="BJ36" s="224">
        <v>460</v>
      </c>
      <c r="BK36" s="224">
        <v>0.75860000000000005</v>
      </c>
      <c r="BL36" s="224">
        <v>25435</v>
      </c>
      <c r="BM36" s="224">
        <v>0</v>
      </c>
      <c r="BN36" s="225">
        <v>9.7968878474619284E-2</v>
      </c>
      <c r="BO36" s="224">
        <v>408</v>
      </c>
      <c r="BP36" s="224">
        <v>438</v>
      </c>
      <c r="BQ36" s="224">
        <v>440.5</v>
      </c>
      <c r="BR36" s="224">
        <v>0.82350000000000001</v>
      </c>
      <c r="BS36" s="224">
        <v>68358</v>
      </c>
      <c r="BT36" s="311">
        <v>0</v>
      </c>
      <c r="BU36" s="225">
        <v>0.25328349830997232</v>
      </c>
      <c r="BV36" s="224">
        <v>408</v>
      </c>
      <c r="BW36" s="224">
        <v>428</v>
      </c>
      <c r="BX36" s="224">
        <v>430.5</v>
      </c>
      <c r="BY36" s="224">
        <v>0.82269999999999999</v>
      </c>
      <c r="BZ36" s="224">
        <v>82132</v>
      </c>
      <c r="CA36" s="311">
        <v>0</v>
      </c>
      <c r="CB36" s="225">
        <v>0.34508689934501696</v>
      </c>
      <c r="CC36" s="224">
        <v>408</v>
      </c>
      <c r="CD36" s="224"/>
      <c r="CE36" s="224">
        <v>442.5</v>
      </c>
      <c r="CF36" s="224">
        <v>0.83740000000000003</v>
      </c>
      <c r="CG36" s="224">
        <v>142237</v>
      </c>
      <c r="CH36" s="224">
        <v>0</v>
      </c>
      <c r="CI36" s="225">
        <v>0.51593313023188592</v>
      </c>
      <c r="CJ36" s="224">
        <v>408</v>
      </c>
      <c r="CK36" s="224"/>
      <c r="CL36" s="224">
        <v>468</v>
      </c>
      <c r="CM36" s="224">
        <v>0.83840000000000003</v>
      </c>
      <c r="CN36" s="224">
        <v>154405</v>
      </c>
      <c r="CO36" s="224">
        <v>0</v>
      </c>
      <c r="CP36" s="225">
        <v>0.54655231803172322</v>
      </c>
      <c r="CQ36" s="224">
        <v>408</v>
      </c>
      <c r="CR36" s="224"/>
      <c r="CS36" s="224">
        <v>424</v>
      </c>
      <c r="CT36" s="224">
        <v>0.77029999999999998</v>
      </c>
      <c r="CU36" s="224">
        <v>33166</v>
      </c>
      <c r="CV36" s="311">
        <v>0</v>
      </c>
      <c r="CW36" s="225">
        <v>0.13648798002385529</v>
      </c>
      <c r="CX36" s="224">
        <v>408</v>
      </c>
      <c r="CY36" s="224"/>
      <c r="CZ36" s="224">
        <v>378</v>
      </c>
      <c r="DA36" s="224">
        <v>0.81100000000000005</v>
      </c>
      <c r="DB36" s="224">
        <v>61880</v>
      </c>
      <c r="DC36" s="224">
        <v>0</v>
      </c>
      <c r="DD36" s="225">
        <v>0.28035296565232171</v>
      </c>
      <c r="DE36" s="224">
        <v>408</v>
      </c>
      <c r="DF36" s="224"/>
      <c r="DG36" s="224">
        <v>440</v>
      </c>
      <c r="DH36" s="224">
        <v>0.79100000000000004</v>
      </c>
      <c r="DI36" s="224">
        <v>68774</v>
      </c>
      <c r="DJ36" s="224">
        <v>0</v>
      </c>
      <c r="DK36" s="225">
        <v>0.26559640283591179</v>
      </c>
      <c r="DL36" s="224">
        <v>408</v>
      </c>
      <c r="DM36" s="224"/>
      <c r="DN36" s="224">
        <v>420</v>
      </c>
      <c r="DO36" s="224">
        <v>0.79659999999999997</v>
      </c>
      <c r="DP36" s="224">
        <v>56964</v>
      </c>
      <c r="DQ36" s="311">
        <v>0</v>
      </c>
      <c r="DR36" s="225">
        <v>0.22884316717786382</v>
      </c>
      <c r="DS36" s="224">
        <v>408</v>
      </c>
      <c r="DT36" s="224"/>
      <c r="DU36" s="224">
        <v>412</v>
      </c>
      <c r="DV36" s="224">
        <v>0.7581</v>
      </c>
      <c r="DW36" s="224">
        <v>45019</v>
      </c>
      <c r="DX36" s="224">
        <v>0</v>
      </c>
      <c r="DY36" s="225">
        <v>0.20018873476770904</v>
      </c>
    </row>
    <row r="37" spans="1:129" ht="17.25" customHeight="1">
      <c r="A37" s="466">
        <v>33</v>
      </c>
      <c r="B37" s="489">
        <v>311000000063</v>
      </c>
      <c r="C37" s="212" t="s">
        <v>726</v>
      </c>
      <c r="D37" s="224">
        <v>202.22</v>
      </c>
      <c r="E37" s="224">
        <v>141</v>
      </c>
      <c r="F37" s="224">
        <v>182</v>
      </c>
      <c r="G37" s="224">
        <v>0.63109999999999999</v>
      </c>
      <c r="H37" s="224">
        <v>11325</v>
      </c>
      <c r="I37" s="224">
        <v>0</v>
      </c>
      <c r="J37" s="225">
        <v>0.1369418359594243</v>
      </c>
      <c r="K37" s="224">
        <v>202.22</v>
      </c>
      <c r="L37" s="224">
        <v>150</v>
      </c>
      <c r="M37" s="224">
        <v>182</v>
      </c>
      <c r="N37" s="224">
        <v>0.66090000000000004</v>
      </c>
      <c r="O37" s="224">
        <v>29178</v>
      </c>
      <c r="P37" s="224">
        <v>0</v>
      </c>
      <c r="Q37" s="225">
        <v>0.32604342343261411</v>
      </c>
      <c r="R37" s="224">
        <v>202.22</v>
      </c>
      <c r="S37" s="224">
        <v>15</v>
      </c>
      <c r="T37" s="224">
        <v>182</v>
      </c>
      <c r="U37" s="224">
        <v>0.34470000000000001</v>
      </c>
      <c r="V37" s="224">
        <v>1761</v>
      </c>
      <c r="W37" s="224">
        <v>0</v>
      </c>
      <c r="X37" s="225">
        <v>3.8986494600071628E-2</v>
      </c>
      <c r="Y37" s="224">
        <v>202.22</v>
      </c>
      <c r="Z37" s="224">
        <v>24</v>
      </c>
      <c r="AA37" s="224">
        <v>182</v>
      </c>
      <c r="AB37" s="224">
        <v>0.19919999999999999</v>
      </c>
      <c r="AC37" s="224">
        <v>624</v>
      </c>
      <c r="AD37" s="224">
        <v>0</v>
      </c>
      <c r="AE37" s="225">
        <v>2.313401069716655E-2</v>
      </c>
      <c r="AF37" s="224">
        <v>202.22</v>
      </c>
      <c r="AG37" s="224">
        <v>12</v>
      </c>
      <c r="AH37" s="224">
        <v>182</v>
      </c>
      <c r="AI37" s="224">
        <v>0.18609999999999999</v>
      </c>
      <c r="AJ37" s="224">
        <v>942</v>
      </c>
      <c r="AK37" s="224">
        <v>0</v>
      </c>
      <c r="AL37" s="225">
        <v>3.738179970174562E-2</v>
      </c>
      <c r="AM37" s="224">
        <v>202.22</v>
      </c>
      <c r="AN37" s="224">
        <v>9</v>
      </c>
      <c r="AO37" s="224">
        <v>182</v>
      </c>
      <c r="AP37" s="224">
        <v>0.23630000000000001</v>
      </c>
      <c r="AQ37" s="224">
        <v>519</v>
      </c>
      <c r="AR37" s="224">
        <v>0</v>
      </c>
      <c r="AS37" s="225">
        <v>1.6760993273900595E-2</v>
      </c>
      <c r="AT37" s="224">
        <v>202.22</v>
      </c>
      <c r="AU37" s="224">
        <v>18</v>
      </c>
      <c r="AV37" s="224">
        <v>182</v>
      </c>
      <c r="AW37" s="224">
        <v>0.3034</v>
      </c>
      <c r="AX37" s="224">
        <v>1512</v>
      </c>
      <c r="AY37" s="224">
        <v>0</v>
      </c>
      <c r="AZ37" s="225">
        <v>3.6803734679423106E-2</v>
      </c>
      <c r="BA37" s="224">
        <v>202.22</v>
      </c>
      <c r="BB37" s="224">
        <v>123</v>
      </c>
      <c r="BC37" s="224">
        <v>182</v>
      </c>
      <c r="BD37" s="224">
        <v>0.20419999999999999</v>
      </c>
      <c r="BE37" s="224">
        <v>1197</v>
      </c>
      <c r="BF37" s="224">
        <v>0</v>
      </c>
      <c r="BG37" s="225">
        <v>4.4733669856098841E-2</v>
      </c>
      <c r="BH37" s="224">
        <v>182</v>
      </c>
      <c r="BI37" s="224">
        <v>117</v>
      </c>
      <c r="BJ37" s="224">
        <v>145.6</v>
      </c>
      <c r="BK37" s="224">
        <v>0.36549999999999999</v>
      </c>
      <c r="BL37" s="224">
        <v>7623</v>
      </c>
      <c r="BM37" s="224">
        <v>0</v>
      </c>
      <c r="BN37" s="225">
        <v>0.192532578846069</v>
      </c>
      <c r="BO37" s="224">
        <v>182</v>
      </c>
      <c r="BP37" s="224">
        <v>123</v>
      </c>
      <c r="BQ37" s="224">
        <v>145.6</v>
      </c>
      <c r="BR37" s="224">
        <v>0.8286</v>
      </c>
      <c r="BS37" s="224">
        <v>28050</v>
      </c>
      <c r="BT37" s="311">
        <v>0</v>
      </c>
      <c r="BU37" s="225">
        <v>0.31250259360441324</v>
      </c>
      <c r="BV37" s="224">
        <v>182</v>
      </c>
      <c r="BW37" s="224">
        <v>129</v>
      </c>
      <c r="BX37" s="224">
        <v>145.6</v>
      </c>
      <c r="BY37" s="224">
        <v>0.8024</v>
      </c>
      <c r="BZ37" s="224">
        <v>31521</v>
      </c>
      <c r="CA37" s="311">
        <v>0</v>
      </c>
      <c r="CB37" s="225">
        <v>0.40149340782597265</v>
      </c>
      <c r="CC37" s="224">
        <v>182</v>
      </c>
      <c r="CD37" s="224"/>
      <c r="CE37" s="224">
        <v>145.6</v>
      </c>
      <c r="CF37" s="224">
        <v>0.71640000000000004</v>
      </c>
      <c r="CG37" s="224">
        <v>17292</v>
      </c>
      <c r="CH37" s="224">
        <v>0</v>
      </c>
      <c r="CI37" s="225">
        <v>0.22282059990764805</v>
      </c>
      <c r="CJ37" s="224">
        <v>182</v>
      </c>
      <c r="CK37" s="224"/>
      <c r="CL37" s="224">
        <v>145.6</v>
      </c>
      <c r="CM37" s="224">
        <v>0.12590000000000001</v>
      </c>
      <c r="CN37" s="224">
        <v>844</v>
      </c>
      <c r="CO37" s="224">
        <v>0</v>
      </c>
      <c r="CP37" s="225">
        <v>6.3947393176940426E-2</v>
      </c>
      <c r="CQ37" s="224">
        <v>182</v>
      </c>
      <c r="CR37" s="224"/>
      <c r="CS37" s="224">
        <v>145.6</v>
      </c>
      <c r="CT37" s="224">
        <v>0.13139999999999999</v>
      </c>
      <c r="CU37" s="224">
        <v>826</v>
      </c>
      <c r="CV37" s="311">
        <v>0</v>
      </c>
      <c r="CW37" s="225">
        <v>5.8029706173762748E-2</v>
      </c>
      <c r="CX37" s="224">
        <v>182</v>
      </c>
      <c r="CY37" s="224"/>
      <c r="CZ37" s="224">
        <v>145.6</v>
      </c>
      <c r="DA37" s="224">
        <v>0.34839999999999999</v>
      </c>
      <c r="DB37" s="224">
        <v>1072.5</v>
      </c>
      <c r="DC37" s="224">
        <v>0</v>
      </c>
      <c r="DD37" s="225">
        <v>2.936468071729266E-2</v>
      </c>
      <c r="DE37" s="224">
        <v>182</v>
      </c>
      <c r="DF37" s="224"/>
      <c r="DG37" s="224">
        <v>145.6</v>
      </c>
      <c r="DH37" s="224">
        <v>0</v>
      </c>
      <c r="DI37" s="224">
        <v>0</v>
      </c>
      <c r="DJ37" s="224">
        <v>0</v>
      </c>
      <c r="DK37" s="225">
        <v>0</v>
      </c>
      <c r="DL37" s="224">
        <v>182</v>
      </c>
      <c r="DM37" s="224"/>
      <c r="DN37" s="224">
        <v>145.6</v>
      </c>
      <c r="DO37" s="224">
        <v>0</v>
      </c>
      <c r="DP37" s="224">
        <v>0</v>
      </c>
      <c r="DQ37" s="311">
        <v>0</v>
      </c>
      <c r="DR37" s="225">
        <v>0</v>
      </c>
      <c r="DS37" s="224">
        <v>182</v>
      </c>
      <c r="DT37" s="224"/>
      <c r="DU37" s="224">
        <v>145.6</v>
      </c>
      <c r="DV37" s="224">
        <v>0.22600000000000001</v>
      </c>
      <c r="DW37" s="224">
        <v>26</v>
      </c>
      <c r="DX37" s="224">
        <v>0</v>
      </c>
      <c r="DY37" s="225">
        <v>1.0974153673268719E-3</v>
      </c>
    </row>
    <row r="38" spans="1:129" ht="17.25" customHeight="1">
      <c r="A38" s="466">
        <v>34</v>
      </c>
      <c r="B38" s="489">
        <v>711000000068</v>
      </c>
      <c r="C38" s="212" t="s">
        <v>746</v>
      </c>
      <c r="D38" s="224">
        <v>115</v>
      </c>
      <c r="E38" s="224">
        <v>74.400000000000006</v>
      </c>
      <c r="F38" s="224">
        <v>74.400000000000006</v>
      </c>
      <c r="G38" s="224">
        <v>0.99609999999999999</v>
      </c>
      <c r="H38" s="224">
        <v>14714</v>
      </c>
      <c r="I38" s="224">
        <v>0</v>
      </c>
      <c r="J38" s="225">
        <v>0.27575435476734417</v>
      </c>
      <c r="K38" s="224">
        <v>115</v>
      </c>
      <c r="L38" s="224">
        <v>101.5</v>
      </c>
      <c r="M38" s="224">
        <v>101.5</v>
      </c>
      <c r="N38" s="224">
        <v>0.96050000000000002</v>
      </c>
      <c r="O38" s="224">
        <v>24201</v>
      </c>
      <c r="P38" s="224">
        <v>0</v>
      </c>
      <c r="Q38" s="225">
        <v>0.33365448318380575</v>
      </c>
      <c r="R38" s="224">
        <v>115</v>
      </c>
      <c r="S38" s="224">
        <v>139.4</v>
      </c>
      <c r="T38" s="224">
        <v>139.4</v>
      </c>
      <c r="U38" s="224">
        <v>0.94940000000000002</v>
      </c>
      <c r="V38" s="224">
        <v>17312</v>
      </c>
      <c r="W38" s="224">
        <v>0</v>
      </c>
      <c r="X38" s="225">
        <v>0.1816781696485226</v>
      </c>
      <c r="Y38" s="224">
        <v>115</v>
      </c>
      <c r="Z38" s="224">
        <v>136.5</v>
      </c>
      <c r="AA38" s="224">
        <v>136.5</v>
      </c>
      <c r="AB38" s="224">
        <v>0.93030000000000002</v>
      </c>
      <c r="AC38" s="224">
        <v>35650</v>
      </c>
      <c r="AD38" s="224">
        <v>0</v>
      </c>
      <c r="AE38" s="225">
        <v>0.37733833283655921</v>
      </c>
      <c r="AF38" s="224">
        <v>115</v>
      </c>
      <c r="AG38" s="224">
        <v>166.5</v>
      </c>
      <c r="AH38" s="224">
        <v>166.5</v>
      </c>
      <c r="AI38" s="224">
        <v>0.90790000000000004</v>
      </c>
      <c r="AJ38" s="224">
        <v>28838</v>
      </c>
      <c r="AK38" s="224">
        <v>0</v>
      </c>
      <c r="AL38" s="225">
        <v>0.25641294574564893</v>
      </c>
      <c r="AM38" s="224">
        <v>115</v>
      </c>
      <c r="AN38" s="224">
        <v>152.6</v>
      </c>
      <c r="AO38" s="224">
        <v>152.6</v>
      </c>
      <c r="AP38" s="224">
        <v>0.94399999999999995</v>
      </c>
      <c r="AQ38" s="224">
        <v>39758</v>
      </c>
      <c r="AR38" s="224">
        <v>0</v>
      </c>
      <c r="AS38" s="225">
        <v>0.3833235530774794</v>
      </c>
      <c r="AT38" s="224">
        <v>115</v>
      </c>
      <c r="AU38" s="224">
        <v>132.4</v>
      </c>
      <c r="AV38" s="224">
        <v>132.4</v>
      </c>
      <c r="AW38" s="224">
        <v>0.90629999999999999</v>
      </c>
      <c r="AX38" s="224">
        <v>10726</v>
      </c>
      <c r="AY38" s="224">
        <v>0</v>
      </c>
      <c r="AZ38" s="225">
        <v>0.12014477598291204</v>
      </c>
      <c r="BA38" s="224">
        <v>115</v>
      </c>
      <c r="BB38" s="224">
        <v>9.4</v>
      </c>
      <c r="BC38" s="224">
        <v>92</v>
      </c>
      <c r="BD38" s="224">
        <v>0.90310000000000001</v>
      </c>
      <c r="BE38" s="224">
        <v>454</v>
      </c>
      <c r="BF38" s="224">
        <v>0</v>
      </c>
      <c r="BG38" s="225">
        <v>7.5892644605243236E-3</v>
      </c>
      <c r="BH38" s="224">
        <v>115</v>
      </c>
      <c r="BI38" s="224">
        <v>60.6</v>
      </c>
      <c r="BJ38" s="224">
        <v>92</v>
      </c>
      <c r="BK38" s="224">
        <v>0.996</v>
      </c>
      <c r="BL38" s="224">
        <v>6607</v>
      </c>
      <c r="BM38" s="224">
        <v>0</v>
      </c>
      <c r="BN38" s="225">
        <v>9.6913483762070249E-2</v>
      </c>
      <c r="BO38" s="224">
        <v>115</v>
      </c>
      <c r="BP38" s="224">
        <v>77.8</v>
      </c>
      <c r="BQ38" s="224">
        <v>92</v>
      </c>
      <c r="BR38" s="224">
        <v>0.99729999999999996</v>
      </c>
      <c r="BS38" s="224">
        <v>10042</v>
      </c>
      <c r="BT38" s="311">
        <v>0</v>
      </c>
      <c r="BU38" s="225">
        <v>0.14710710034437535</v>
      </c>
      <c r="BV38" s="224">
        <v>115</v>
      </c>
      <c r="BW38" s="224">
        <v>100.2</v>
      </c>
      <c r="BX38" s="224">
        <v>100.2</v>
      </c>
      <c r="BY38" s="224">
        <v>0.97509999999999997</v>
      </c>
      <c r="BZ38" s="224">
        <v>14924</v>
      </c>
      <c r="CA38" s="311">
        <v>0</v>
      </c>
      <c r="CB38" s="225">
        <v>0.227299818712829</v>
      </c>
      <c r="CC38" s="224">
        <v>115</v>
      </c>
      <c r="CD38" s="224"/>
      <c r="CE38" s="224">
        <v>95.4</v>
      </c>
      <c r="CF38" s="224">
        <v>0.97350000000000003</v>
      </c>
      <c r="CG38" s="224">
        <v>14708</v>
      </c>
      <c r="CH38" s="224">
        <v>0</v>
      </c>
      <c r="CI38" s="225">
        <v>0.21286112596276238</v>
      </c>
      <c r="CJ38" s="224">
        <v>115</v>
      </c>
      <c r="CK38" s="224"/>
      <c r="CL38" s="224">
        <v>101</v>
      </c>
      <c r="CM38" s="224">
        <v>0.97799999999999998</v>
      </c>
      <c r="CN38" s="224">
        <v>16306</v>
      </c>
      <c r="CO38" s="224">
        <v>0</v>
      </c>
      <c r="CP38" s="225">
        <v>0.22927394988987654</v>
      </c>
      <c r="CQ38" s="224">
        <v>115</v>
      </c>
      <c r="CR38" s="224"/>
      <c r="CS38" s="224">
        <v>105.2</v>
      </c>
      <c r="CT38" s="224">
        <v>0.96989999999999998</v>
      </c>
      <c r="CU38" s="224">
        <v>22192</v>
      </c>
      <c r="CV38" s="311">
        <v>0</v>
      </c>
      <c r="CW38" s="225">
        <v>0.29233499621151127</v>
      </c>
      <c r="CX38" s="224">
        <v>115</v>
      </c>
      <c r="CY38" s="224"/>
      <c r="CZ38" s="224">
        <v>99</v>
      </c>
      <c r="DA38" s="224">
        <v>0.97870000000000001</v>
      </c>
      <c r="DB38" s="224">
        <v>13101</v>
      </c>
      <c r="DC38" s="224">
        <v>0</v>
      </c>
      <c r="DD38" s="225">
        <v>0.18779635873740297</v>
      </c>
      <c r="DE38" s="224">
        <v>115</v>
      </c>
      <c r="DF38" s="224"/>
      <c r="DG38" s="224">
        <v>92</v>
      </c>
      <c r="DH38" s="224">
        <v>0.99870000000000003</v>
      </c>
      <c r="DI38" s="224">
        <v>17225</v>
      </c>
      <c r="DJ38" s="224">
        <v>0</v>
      </c>
      <c r="DK38" s="225">
        <v>0.2519784602638877</v>
      </c>
      <c r="DL38" s="224">
        <v>115</v>
      </c>
      <c r="DM38" s="224"/>
      <c r="DN38" s="224">
        <v>92</v>
      </c>
      <c r="DO38" s="224">
        <v>0.99580000000000002</v>
      </c>
      <c r="DP38" s="224">
        <v>15346</v>
      </c>
      <c r="DQ38" s="311">
        <v>0</v>
      </c>
      <c r="DR38" s="225">
        <v>0.22514500124459147</v>
      </c>
      <c r="DS38" s="224">
        <v>115</v>
      </c>
      <c r="DT38" s="224"/>
      <c r="DU38" s="224">
        <v>92</v>
      </c>
      <c r="DV38" s="224">
        <v>0.99119999999999997</v>
      </c>
      <c r="DW38" s="224">
        <v>14232</v>
      </c>
      <c r="DX38" s="224">
        <v>0</v>
      </c>
      <c r="DY38" s="225">
        <v>0.21676258319589195</v>
      </c>
    </row>
    <row r="39" spans="1:129" ht="17.25" customHeight="1">
      <c r="A39" s="466">
        <v>35</v>
      </c>
      <c r="B39" s="489">
        <v>341000000080</v>
      </c>
      <c r="C39" s="212" t="s">
        <v>318</v>
      </c>
      <c r="D39" s="224">
        <v>250</v>
      </c>
      <c r="E39" s="224">
        <v>70</v>
      </c>
      <c r="F39" s="224">
        <v>250</v>
      </c>
      <c r="G39" s="224">
        <v>0.99680000000000002</v>
      </c>
      <c r="H39" s="224">
        <v>23445</v>
      </c>
      <c r="I39" s="224">
        <v>0</v>
      </c>
      <c r="J39" s="225">
        <v>0.13066813804173355</v>
      </c>
      <c r="K39" s="224">
        <v>250</v>
      </c>
      <c r="L39" s="224">
        <v>70</v>
      </c>
      <c r="M39" s="224">
        <v>250</v>
      </c>
      <c r="N39" s="224">
        <v>0.99690000000000001</v>
      </c>
      <c r="O39" s="224">
        <v>36815</v>
      </c>
      <c r="P39" s="224">
        <v>0</v>
      </c>
      <c r="Q39" s="225">
        <v>0.19854559888342033</v>
      </c>
      <c r="R39" s="224">
        <v>250</v>
      </c>
      <c r="S39" s="224">
        <v>69</v>
      </c>
      <c r="T39" s="224">
        <v>250</v>
      </c>
      <c r="U39" s="224">
        <v>0.99729999999999996</v>
      </c>
      <c r="V39" s="224">
        <v>31215</v>
      </c>
      <c r="W39" s="224">
        <v>0</v>
      </c>
      <c r="X39" s="225">
        <v>0.17388615929676796</v>
      </c>
      <c r="Y39" s="224">
        <v>250</v>
      </c>
      <c r="Z39" s="224">
        <v>67</v>
      </c>
      <c r="AA39" s="224">
        <v>250</v>
      </c>
      <c r="AB39" s="224">
        <v>0.99539999999999995</v>
      </c>
      <c r="AC39" s="224">
        <v>25865</v>
      </c>
      <c r="AD39" s="224">
        <v>0</v>
      </c>
      <c r="AE39" s="225">
        <v>0.13970176791736613</v>
      </c>
      <c r="AF39" s="224">
        <v>250</v>
      </c>
      <c r="AG39" s="224">
        <v>70</v>
      </c>
      <c r="AH39" s="224">
        <v>250</v>
      </c>
      <c r="AI39" s="224">
        <v>1</v>
      </c>
      <c r="AJ39" s="224">
        <v>26315</v>
      </c>
      <c r="AK39" s="224">
        <v>0</v>
      </c>
      <c r="AL39" s="225">
        <v>0.14147849462365591</v>
      </c>
      <c r="AM39" s="224">
        <v>250</v>
      </c>
      <c r="AN39" s="224">
        <v>70</v>
      </c>
      <c r="AO39" s="224">
        <v>250</v>
      </c>
      <c r="AP39" s="224">
        <v>0.99829999999999997</v>
      </c>
      <c r="AQ39" s="224">
        <v>31755</v>
      </c>
      <c r="AR39" s="224">
        <v>0</v>
      </c>
      <c r="AS39" s="225">
        <v>0.17671708571237774</v>
      </c>
      <c r="AT39" s="224">
        <v>250</v>
      </c>
      <c r="AU39" s="224">
        <v>60</v>
      </c>
      <c r="AV39" s="224">
        <v>250</v>
      </c>
      <c r="AW39" s="224">
        <v>0.99619999999999997</v>
      </c>
      <c r="AX39" s="224">
        <v>27985</v>
      </c>
      <c r="AY39" s="224">
        <v>0</v>
      </c>
      <c r="AZ39" s="225">
        <v>0.15103090669274427</v>
      </c>
      <c r="BA39" s="224">
        <v>250</v>
      </c>
      <c r="BB39" s="224">
        <v>60</v>
      </c>
      <c r="BC39" s="224">
        <v>250</v>
      </c>
      <c r="BD39" s="224">
        <v>0.98980000000000001</v>
      </c>
      <c r="BE39" s="224">
        <v>27905</v>
      </c>
      <c r="BF39" s="224">
        <v>0</v>
      </c>
      <c r="BG39" s="225">
        <v>0.15662535641319233</v>
      </c>
      <c r="BH39" s="224">
        <v>250</v>
      </c>
      <c r="BI39" s="224">
        <v>60</v>
      </c>
      <c r="BJ39" s="224">
        <v>250</v>
      </c>
      <c r="BK39" s="224">
        <v>0.98860000000000003</v>
      </c>
      <c r="BL39" s="224">
        <v>28755</v>
      </c>
      <c r="BM39" s="224">
        <v>0</v>
      </c>
      <c r="BN39" s="225">
        <v>0.15637950049923971</v>
      </c>
      <c r="BO39" s="224">
        <v>250</v>
      </c>
      <c r="BP39" s="224">
        <v>60</v>
      </c>
      <c r="BQ39" s="224">
        <v>250</v>
      </c>
      <c r="BR39" s="224">
        <v>0.99</v>
      </c>
      <c r="BS39" s="224">
        <v>28585</v>
      </c>
      <c r="BT39" s="311">
        <v>0</v>
      </c>
      <c r="BU39" s="225">
        <v>0.15523514717063105</v>
      </c>
      <c r="BV39" s="224">
        <v>250</v>
      </c>
      <c r="BW39" s="224">
        <v>60</v>
      </c>
      <c r="BX39" s="224">
        <v>250</v>
      </c>
      <c r="BY39" s="224">
        <v>0.99250000000000005</v>
      </c>
      <c r="BZ39" s="224">
        <v>25545</v>
      </c>
      <c r="CA39" s="311">
        <v>0</v>
      </c>
      <c r="CB39" s="225">
        <v>0.15320259086002158</v>
      </c>
      <c r="CC39" s="224">
        <v>250</v>
      </c>
      <c r="CD39" s="224"/>
      <c r="CE39" s="224">
        <v>200</v>
      </c>
      <c r="CF39" s="224">
        <v>0.99439999999999995</v>
      </c>
      <c r="CG39" s="224">
        <v>33795</v>
      </c>
      <c r="CH39" s="224">
        <v>0</v>
      </c>
      <c r="CI39" s="225">
        <v>0.22839595281966107</v>
      </c>
      <c r="CJ39" s="224">
        <v>250</v>
      </c>
      <c r="CK39" s="224"/>
      <c r="CL39" s="224">
        <v>200</v>
      </c>
      <c r="CM39" s="224">
        <v>0.99829999999999997</v>
      </c>
      <c r="CN39" s="224">
        <v>31485</v>
      </c>
      <c r="CO39" s="224">
        <v>0</v>
      </c>
      <c r="CP39" s="225">
        <v>0.21901816421249456</v>
      </c>
      <c r="CQ39" s="224">
        <v>250</v>
      </c>
      <c r="CR39" s="224"/>
      <c r="CS39" s="224">
        <v>200</v>
      </c>
      <c r="CT39" s="224">
        <v>0.99380000000000002</v>
      </c>
      <c r="CU39" s="224">
        <v>30905</v>
      </c>
      <c r="CV39" s="311">
        <v>0</v>
      </c>
      <c r="CW39" s="225">
        <v>0.2089906344064382</v>
      </c>
      <c r="CX39" s="224">
        <v>250</v>
      </c>
      <c r="CY39" s="224"/>
      <c r="CZ39" s="224">
        <v>200</v>
      </c>
      <c r="DA39" s="224">
        <v>0.9889</v>
      </c>
      <c r="DB39" s="224">
        <v>30485</v>
      </c>
      <c r="DC39" s="224">
        <v>0</v>
      </c>
      <c r="DD39" s="225">
        <v>0.21407765081291222</v>
      </c>
      <c r="DE39" s="224">
        <v>250</v>
      </c>
      <c r="DF39" s="224"/>
      <c r="DG39" s="224">
        <v>200</v>
      </c>
      <c r="DH39" s="224">
        <v>0.99409999999999998</v>
      </c>
      <c r="DI39" s="224">
        <v>30390</v>
      </c>
      <c r="DJ39" s="224">
        <v>0</v>
      </c>
      <c r="DK39" s="225">
        <v>0.2054460023817945</v>
      </c>
      <c r="DL39" s="224">
        <v>250</v>
      </c>
      <c r="DM39" s="224"/>
      <c r="DN39" s="224">
        <v>200</v>
      </c>
      <c r="DO39" s="224">
        <v>0.9919</v>
      </c>
      <c r="DP39" s="224">
        <v>33470</v>
      </c>
      <c r="DQ39" s="311">
        <v>0</v>
      </c>
      <c r="DR39" s="225">
        <v>0.2267696296994906</v>
      </c>
      <c r="DS39" s="224">
        <v>250</v>
      </c>
      <c r="DT39" s="224"/>
      <c r="DU39" s="224">
        <v>200</v>
      </c>
      <c r="DV39" s="224">
        <v>0.99170000000000003</v>
      </c>
      <c r="DW39" s="224">
        <v>31390</v>
      </c>
      <c r="DX39" s="224">
        <v>0</v>
      </c>
      <c r="DY39" s="225">
        <v>0.21981053858133623</v>
      </c>
    </row>
    <row r="40" spans="1:129" ht="17.25" customHeight="1">
      <c r="A40" s="466">
        <v>36</v>
      </c>
      <c r="B40" s="489">
        <v>714000000038</v>
      </c>
      <c r="C40" s="212" t="s">
        <v>802</v>
      </c>
      <c r="D40" s="224">
        <v>111.11</v>
      </c>
      <c r="E40" s="224">
        <v>34.4</v>
      </c>
      <c r="F40" s="224">
        <v>111.11</v>
      </c>
      <c r="G40" s="224">
        <v>1</v>
      </c>
      <c r="H40" s="224">
        <v>16353</v>
      </c>
      <c r="I40" s="224">
        <v>0</v>
      </c>
      <c r="J40" s="225">
        <v>0.20441454414544147</v>
      </c>
      <c r="K40" s="224">
        <v>111.11</v>
      </c>
      <c r="L40" s="224">
        <v>40</v>
      </c>
      <c r="M40" s="224">
        <v>111.11</v>
      </c>
      <c r="N40" s="224">
        <v>0.99739999999999995</v>
      </c>
      <c r="O40" s="224">
        <v>16553</v>
      </c>
      <c r="P40" s="224">
        <v>0</v>
      </c>
      <c r="Q40" s="225">
        <v>0.20076188652984026</v>
      </c>
      <c r="R40" s="224">
        <v>111.11</v>
      </c>
      <c r="S40" s="224">
        <v>35.200000000000003</v>
      </c>
      <c r="T40" s="224">
        <v>111.11</v>
      </c>
      <c r="U40" s="224">
        <v>1</v>
      </c>
      <c r="V40" s="224">
        <v>18113</v>
      </c>
      <c r="W40" s="224">
        <v>0</v>
      </c>
      <c r="X40" s="225">
        <v>0.22641476414764147</v>
      </c>
      <c r="Y40" s="224">
        <v>111.11</v>
      </c>
      <c r="Z40" s="224">
        <v>36</v>
      </c>
      <c r="AA40" s="224">
        <v>111.11</v>
      </c>
      <c r="AB40" s="224">
        <v>0.81679999999999997</v>
      </c>
      <c r="AC40" s="224">
        <v>13393</v>
      </c>
      <c r="AD40" s="224">
        <v>0</v>
      </c>
      <c r="AE40" s="225">
        <v>0.1983517591960855</v>
      </c>
      <c r="AF40" s="224">
        <v>111.11</v>
      </c>
      <c r="AG40" s="224">
        <v>30.4</v>
      </c>
      <c r="AH40" s="224">
        <v>111.11</v>
      </c>
      <c r="AI40" s="224">
        <v>0.99709999999999999</v>
      </c>
      <c r="AJ40" s="224">
        <v>14433</v>
      </c>
      <c r="AK40" s="224">
        <v>0</v>
      </c>
      <c r="AL40" s="225">
        <v>0.17510228450542845</v>
      </c>
      <c r="AM40" s="224">
        <v>111.11</v>
      </c>
      <c r="AN40" s="224">
        <v>27.2</v>
      </c>
      <c r="AO40" s="224">
        <v>111.11</v>
      </c>
      <c r="AP40" s="224">
        <v>1</v>
      </c>
      <c r="AQ40" s="224">
        <v>13793</v>
      </c>
      <c r="AR40" s="224">
        <v>0</v>
      </c>
      <c r="AS40" s="225">
        <v>0.17241422414224142</v>
      </c>
      <c r="AT40" s="224">
        <v>111.11</v>
      </c>
      <c r="AU40" s="224">
        <v>34</v>
      </c>
      <c r="AV40" s="224">
        <v>111.11</v>
      </c>
      <c r="AW40" s="224">
        <v>1</v>
      </c>
      <c r="AX40" s="224">
        <v>14033</v>
      </c>
      <c r="AY40" s="224">
        <v>0</v>
      </c>
      <c r="AZ40" s="225">
        <v>0.16975572981536269</v>
      </c>
      <c r="BA40" s="224">
        <v>111.11</v>
      </c>
      <c r="BB40" s="224">
        <v>28</v>
      </c>
      <c r="BC40" s="224">
        <v>111.11</v>
      </c>
      <c r="BD40" s="224">
        <v>1</v>
      </c>
      <c r="BE40" s="224">
        <v>10353</v>
      </c>
      <c r="BF40" s="224">
        <v>0</v>
      </c>
      <c r="BG40" s="225">
        <v>0.12941379413794138</v>
      </c>
      <c r="BH40" s="224">
        <v>111.11</v>
      </c>
      <c r="BI40" s="224">
        <v>36.4</v>
      </c>
      <c r="BJ40" s="224">
        <v>111.11</v>
      </c>
      <c r="BK40" s="224">
        <v>0.99670000000000003</v>
      </c>
      <c r="BL40" s="224">
        <v>13153</v>
      </c>
      <c r="BM40" s="224">
        <v>0</v>
      </c>
      <c r="BN40" s="225">
        <v>0.15963726504701781</v>
      </c>
      <c r="BO40" s="224">
        <v>111.11</v>
      </c>
      <c r="BP40" s="224">
        <v>40</v>
      </c>
      <c r="BQ40" s="224">
        <v>111.11</v>
      </c>
      <c r="BR40" s="224">
        <v>1</v>
      </c>
      <c r="BS40" s="224">
        <v>14433</v>
      </c>
      <c r="BT40" s="311">
        <v>0</v>
      </c>
      <c r="BU40" s="225">
        <v>0.17459448788036269</v>
      </c>
      <c r="BV40" s="224">
        <v>111.11</v>
      </c>
      <c r="BW40" s="224">
        <v>31.2</v>
      </c>
      <c r="BX40" s="224">
        <v>111.11</v>
      </c>
      <c r="BY40" s="224">
        <v>0.99680000000000002</v>
      </c>
      <c r="BZ40" s="224">
        <v>13433</v>
      </c>
      <c r="CA40" s="311">
        <v>0</v>
      </c>
      <c r="CB40" s="225">
        <v>0.18048560301012323</v>
      </c>
      <c r="CC40" s="224">
        <v>111.11</v>
      </c>
      <c r="CD40" s="224"/>
      <c r="CE40" s="224">
        <v>88.888000000000005</v>
      </c>
      <c r="CF40" s="224">
        <v>0.98750000000000004</v>
      </c>
      <c r="CG40" s="224">
        <v>16852</v>
      </c>
      <c r="CH40" s="224">
        <v>0</v>
      </c>
      <c r="CI40" s="225">
        <v>0.25804668009930404</v>
      </c>
      <c r="CJ40" s="224">
        <v>111.11</v>
      </c>
      <c r="CK40" s="224"/>
      <c r="CL40" s="224">
        <v>88.888000000000005</v>
      </c>
      <c r="CM40" s="224">
        <v>0.99870000000000003</v>
      </c>
      <c r="CN40" s="224">
        <v>17345</v>
      </c>
      <c r="CO40" s="224">
        <v>0</v>
      </c>
      <c r="CP40" s="225">
        <v>0.27137111763627897</v>
      </c>
      <c r="CQ40" s="224">
        <v>111.11</v>
      </c>
      <c r="CR40" s="224"/>
      <c r="CS40" s="224">
        <v>88.888000000000005</v>
      </c>
      <c r="CT40" s="224">
        <v>0.99860000000000004</v>
      </c>
      <c r="CU40" s="224">
        <v>17750</v>
      </c>
      <c r="CV40" s="311">
        <v>0</v>
      </c>
      <c r="CW40" s="225">
        <v>0.26877614802520428</v>
      </c>
      <c r="CX40" s="224">
        <v>111.11</v>
      </c>
      <c r="CY40" s="224"/>
      <c r="CZ40" s="224">
        <v>88.888000000000005</v>
      </c>
      <c r="DA40" s="224">
        <v>0.99819999999999998</v>
      </c>
      <c r="DB40" s="224">
        <v>14983</v>
      </c>
      <c r="DC40" s="224">
        <v>0</v>
      </c>
      <c r="DD40" s="225">
        <v>0.23453387709593382</v>
      </c>
      <c r="DE40" s="224">
        <v>111.11</v>
      </c>
      <c r="DF40" s="224"/>
      <c r="DG40" s="224">
        <v>88.888000000000005</v>
      </c>
      <c r="DH40" s="224">
        <v>0.99809999999999999</v>
      </c>
      <c r="DI40" s="224">
        <v>16505</v>
      </c>
      <c r="DJ40" s="224">
        <v>0</v>
      </c>
      <c r="DK40" s="225">
        <v>0.25004916172861275</v>
      </c>
      <c r="DL40" s="224">
        <v>111.11</v>
      </c>
      <c r="DM40" s="224"/>
      <c r="DN40" s="224">
        <v>88.888000000000005</v>
      </c>
      <c r="DO40" s="224">
        <v>0.99870000000000003</v>
      </c>
      <c r="DP40" s="224">
        <v>17426</v>
      </c>
      <c r="DQ40" s="311">
        <v>0</v>
      </c>
      <c r="DR40" s="225">
        <v>0.26384361557740715</v>
      </c>
      <c r="DS40" s="224">
        <v>111.11</v>
      </c>
      <c r="DT40" s="224"/>
      <c r="DU40" s="224">
        <v>88.888000000000005</v>
      </c>
      <c r="DV40" s="224">
        <v>0.99980000000000002</v>
      </c>
      <c r="DW40" s="224">
        <v>16759</v>
      </c>
      <c r="DX40" s="224">
        <v>0</v>
      </c>
      <c r="DY40" s="225">
        <v>0.26191437649523525</v>
      </c>
    </row>
    <row r="41" spans="1:129" ht="17.25" customHeight="1">
      <c r="A41" s="466">
        <v>37</v>
      </c>
      <c r="B41" s="489">
        <v>343000000068</v>
      </c>
      <c r="C41" s="212" t="s">
        <v>634</v>
      </c>
      <c r="D41" s="224">
        <v>344</v>
      </c>
      <c r="E41" s="224">
        <v>240</v>
      </c>
      <c r="F41" s="224">
        <v>240</v>
      </c>
      <c r="G41" s="224">
        <v>0.66649999999999998</v>
      </c>
      <c r="H41" s="224">
        <v>9495</v>
      </c>
      <c r="I41" s="224">
        <v>0</v>
      </c>
      <c r="J41" s="225">
        <v>8.2442485621405354E-2</v>
      </c>
      <c r="K41" s="224">
        <v>344</v>
      </c>
      <c r="L41" s="224">
        <v>276</v>
      </c>
      <c r="M41" s="224">
        <v>276</v>
      </c>
      <c r="N41" s="224">
        <v>0.70620000000000005</v>
      </c>
      <c r="O41" s="224">
        <v>30180</v>
      </c>
      <c r="P41" s="224">
        <v>0</v>
      </c>
      <c r="Q41" s="225">
        <v>0.20811793334109202</v>
      </c>
      <c r="R41" s="224">
        <v>344</v>
      </c>
      <c r="S41" s="224">
        <v>255</v>
      </c>
      <c r="T41" s="224">
        <v>275.2</v>
      </c>
      <c r="U41" s="224">
        <v>0.69510000000000005</v>
      </c>
      <c r="V41" s="224">
        <v>32487</v>
      </c>
      <c r="W41" s="224">
        <v>0</v>
      </c>
      <c r="X41" s="225">
        <v>0.23587471798715032</v>
      </c>
      <c r="Y41" s="224">
        <v>344</v>
      </c>
      <c r="Z41" s="224">
        <v>264</v>
      </c>
      <c r="AA41" s="224">
        <v>275.2</v>
      </c>
      <c r="AB41" s="224">
        <v>0.70209999999999995</v>
      </c>
      <c r="AC41" s="224">
        <v>44760</v>
      </c>
      <c r="AD41" s="224">
        <v>0</v>
      </c>
      <c r="AE41" s="225">
        <v>0.31136496202102093</v>
      </c>
      <c r="AF41" s="224">
        <v>344</v>
      </c>
      <c r="AG41" s="224">
        <v>264</v>
      </c>
      <c r="AH41" s="224">
        <v>275.2</v>
      </c>
      <c r="AI41" s="224">
        <v>0.68740000000000001</v>
      </c>
      <c r="AJ41" s="224">
        <v>31794</v>
      </c>
      <c r="AK41" s="224">
        <v>0</v>
      </c>
      <c r="AL41" s="225">
        <v>0.22589898365630101</v>
      </c>
      <c r="AM41" s="224">
        <v>344</v>
      </c>
      <c r="AN41" s="224">
        <v>270</v>
      </c>
      <c r="AO41" s="224">
        <v>275.2</v>
      </c>
      <c r="AP41" s="224">
        <v>0.64449999999999996</v>
      </c>
      <c r="AQ41" s="224">
        <v>35364</v>
      </c>
      <c r="AR41" s="224">
        <v>0</v>
      </c>
      <c r="AS41" s="225">
        <v>0.27692204761818856</v>
      </c>
      <c r="AT41" s="224">
        <v>344</v>
      </c>
      <c r="AU41" s="224">
        <v>270</v>
      </c>
      <c r="AV41" s="224">
        <v>275.2</v>
      </c>
      <c r="AW41" s="224">
        <v>0.54479999999999995</v>
      </c>
      <c r="AX41" s="224">
        <v>27120</v>
      </c>
      <c r="AY41" s="224">
        <v>0</v>
      </c>
      <c r="AZ41" s="225">
        <v>0.24312589711304478</v>
      </c>
      <c r="BA41" s="224">
        <v>344</v>
      </c>
      <c r="BB41" s="224">
        <v>264</v>
      </c>
      <c r="BC41" s="224">
        <v>275.2</v>
      </c>
      <c r="BD41" s="224">
        <v>0.497</v>
      </c>
      <c r="BE41" s="224">
        <v>28560</v>
      </c>
      <c r="BF41" s="224">
        <v>0</v>
      </c>
      <c r="BG41" s="225">
        <v>0.29001528551151878</v>
      </c>
      <c r="BH41" s="224">
        <v>344</v>
      </c>
      <c r="BI41" s="224">
        <v>270</v>
      </c>
      <c r="BJ41" s="224">
        <v>275.2</v>
      </c>
      <c r="BK41" s="224">
        <v>0.44640000000000002</v>
      </c>
      <c r="BL41" s="224">
        <v>24033</v>
      </c>
      <c r="BM41" s="224">
        <v>0</v>
      </c>
      <c r="BN41" s="225">
        <v>0.26294349755113511</v>
      </c>
      <c r="BO41" s="224">
        <v>344</v>
      </c>
      <c r="BP41" s="224">
        <v>255</v>
      </c>
      <c r="BQ41" s="224">
        <v>275.2</v>
      </c>
      <c r="BR41" s="224">
        <v>0.45240000000000002</v>
      </c>
      <c r="BS41" s="224">
        <v>37467</v>
      </c>
      <c r="BT41" s="311">
        <v>0</v>
      </c>
      <c r="BU41" s="225">
        <v>0.40448736396632312</v>
      </c>
      <c r="BV41" s="224">
        <v>344</v>
      </c>
      <c r="BW41" s="224">
        <v>288</v>
      </c>
      <c r="BX41" s="224">
        <v>288</v>
      </c>
      <c r="BY41" s="224">
        <v>0.503</v>
      </c>
      <c r="BZ41" s="224">
        <v>28740</v>
      </c>
      <c r="CA41" s="311">
        <v>0</v>
      </c>
      <c r="CB41" s="225">
        <v>0.29522764208400393</v>
      </c>
      <c r="CC41" s="224">
        <v>344</v>
      </c>
      <c r="CD41" s="224"/>
      <c r="CE41" s="224">
        <v>275.2</v>
      </c>
      <c r="CF41" s="224">
        <v>0.60640000000000005</v>
      </c>
      <c r="CG41" s="224">
        <v>52926</v>
      </c>
      <c r="CH41" s="224">
        <v>0</v>
      </c>
      <c r="CI41" s="225">
        <v>0.42627367655733195</v>
      </c>
      <c r="CJ41" s="224">
        <v>344</v>
      </c>
      <c r="CK41" s="224"/>
      <c r="CL41" s="224">
        <v>283.92</v>
      </c>
      <c r="CM41" s="224">
        <v>0.59289999999999998</v>
      </c>
      <c r="CN41" s="224">
        <v>46068</v>
      </c>
      <c r="CO41" s="224">
        <v>0</v>
      </c>
      <c r="CP41" s="225">
        <v>0.38009260929198135</v>
      </c>
      <c r="CQ41" s="224">
        <v>344</v>
      </c>
      <c r="CR41" s="224"/>
      <c r="CS41" s="224">
        <v>275.2</v>
      </c>
      <c r="CT41" s="224">
        <v>0.54849999999999999</v>
      </c>
      <c r="CU41" s="224">
        <v>41074</v>
      </c>
      <c r="CV41" s="311">
        <v>0</v>
      </c>
      <c r="CW41" s="225">
        <v>0.36573708718884373</v>
      </c>
      <c r="CX41" s="224">
        <v>344</v>
      </c>
      <c r="CY41" s="224"/>
      <c r="CZ41" s="224">
        <v>275.2</v>
      </c>
      <c r="DA41" s="224">
        <v>0.51339999999999997</v>
      </c>
      <c r="DB41" s="224">
        <v>26629</v>
      </c>
      <c r="DC41" s="224">
        <v>0</v>
      </c>
      <c r="DD41" s="225">
        <v>0.26176891164340887</v>
      </c>
      <c r="DE41" s="224">
        <v>344</v>
      </c>
      <c r="DF41" s="224"/>
      <c r="DG41" s="224">
        <v>275.2</v>
      </c>
      <c r="DH41" s="224">
        <v>0.50919999999999999</v>
      </c>
      <c r="DI41" s="224">
        <v>9395</v>
      </c>
      <c r="DJ41" s="224">
        <v>0</v>
      </c>
      <c r="DK41" s="225">
        <v>9.0112912040853907E-2</v>
      </c>
      <c r="DL41" s="224">
        <v>344</v>
      </c>
      <c r="DM41" s="224"/>
      <c r="DN41" s="224">
        <v>275.2</v>
      </c>
      <c r="DO41" s="224">
        <v>0.52610000000000001</v>
      </c>
      <c r="DP41" s="224">
        <v>11064</v>
      </c>
      <c r="DQ41" s="311">
        <v>0</v>
      </c>
      <c r="DR41" s="225">
        <v>0.10271231084714727</v>
      </c>
      <c r="DS41" s="224">
        <v>344</v>
      </c>
      <c r="DT41" s="224"/>
      <c r="DU41" s="224">
        <v>275.2</v>
      </c>
      <c r="DV41" s="224">
        <v>0.62090000000000001</v>
      </c>
      <c r="DW41" s="224">
        <v>14605</v>
      </c>
      <c r="DX41" s="224">
        <v>0</v>
      </c>
      <c r="DY41" s="225">
        <v>0.11871319005128424</v>
      </c>
    </row>
    <row r="42" spans="1:129" ht="17.25" customHeight="1">
      <c r="A42" s="466">
        <v>38</v>
      </c>
      <c r="B42" s="489">
        <v>211000000028</v>
      </c>
      <c r="C42" s="212" t="s">
        <v>710</v>
      </c>
      <c r="D42" s="224">
        <v>111</v>
      </c>
      <c r="E42" s="224">
        <v>174</v>
      </c>
      <c r="F42" s="224">
        <v>174</v>
      </c>
      <c r="G42" s="224">
        <v>0.60140000000000005</v>
      </c>
      <c r="H42" s="224">
        <v>13518</v>
      </c>
      <c r="I42" s="224">
        <v>0</v>
      </c>
      <c r="J42" s="225">
        <v>0.17941852153404506</v>
      </c>
      <c r="K42" s="224">
        <v>111</v>
      </c>
      <c r="L42" s="224">
        <v>177</v>
      </c>
      <c r="M42" s="224">
        <v>177</v>
      </c>
      <c r="N42" s="224">
        <v>0.70879999999999999</v>
      </c>
      <c r="O42" s="224">
        <v>31371</v>
      </c>
      <c r="P42" s="224">
        <v>0</v>
      </c>
      <c r="Q42" s="225">
        <v>0.33609221426717201</v>
      </c>
      <c r="R42" s="224">
        <v>217</v>
      </c>
      <c r="S42" s="224">
        <v>133.80000000000001</v>
      </c>
      <c r="T42" s="224">
        <v>173.6</v>
      </c>
      <c r="U42" s="224">
        <v>0.6593</v>
      </c>
      <c r="V42" s="224">
        <v>7679</v>
      </c>
      <c r="W42" s="224">
        <v>0</v>
      </c>
      <c r="X42" s="225">
        <v>9.3183576368332452E-2</v>
      </c>
      <c r="Y42" s="224">
        <v>217</v>
      </c>
      <c r="Z42" s="224">
        <v>138</v>
      </c>
      <c r="AA42" s="224">
        <v>173.6</v>
      </c>
      <c r="AB42" s="224">
        <v>0.82509999999999994</v>
      </c>
      <c r="AC42" s="224">
        <v>12323</v>
      </c>
      <c r="AD42" s="224">
        <v>0</v>
      </c>
      <c r="AE42" s="225">
        <v>0.11563444092386757</v>
      </c>
      <c r="AF42" s="224">
        <v>217</v>
      </c>
      <c r="AG42" s="224">
        <v>107.64</v>
      </c>
      <c r="AH42" s="224">
        <v>173.6</v>
      </c>
      <c r="AI42" s="224">
        <v>0.93869999999999998</v>
      </c>
      <c r="AJ42" s="224">
        <v>16274</v>
      </c>
      <c r="AK42" s="224">
        <v>0</v>
      </c>
      <c r="AL42" s="225">
        <v>0.13422853103774324</v>
      </c>
      <c r="AM42" s="224">
        <v>217</v>
      </c>
      <c r="AN42" s="224">
        <v>152.88</v>
      </c>
      <c r="AO42" s="224">
        <v>173.6</v>
      </c>
      <c r="AP42" s="224">
        <v>0.93630000000000002</v>
      </c>
      <c r="AQ42" s="224">
        <v>38336</v>
      </c>
      <c r="AR42" s="224">
        <v>0</v>
      </c>
      <c r="AS42" s="225">
        <v>0.32757409942141885</v>
      </c>
      <c r="AT42" s="224">
        <v>217</v>
      </c>
      <c r="AU42" s="224">
        <v>133.91999999999999</v>
      </c>
      <c r="AV42" s="224">
        <v>173.6</v>
      </c>
      <c r="AW42" s="224">
        <v>0.9496</v>
      </c>
      <c r="AX42" s="224">
        <v>7776</v>
      </c>
      <c r="AY42" s="224">
        <v>0</v>
      </c>
      <c r="AZ42" s="225">
        <v>6.3400530172453201E-2</v>
      </c>
      <c r="BA42" s="224">
        <v>217</v>
      </c>
      <c r="BB42" s="224">
        <v>12.48</v>
      </c>
      <c r="BC42" s="224">
        <v>173.6</v>
      </c>
      <c r="BD42" s="224">
        <v>0.96060000000000001</v>
      </c>
      <c r="BE42" s="224">
        <v>1500</v>
      </c>
      <c r="BF42" s="224">
        <v>0</v>
      </c>
      <c r="BG42" s="225">
        <v>1.249299193124625E-2</v>
      </c>
      <c r="BH42" s="224">
        <v>217</v>
      </c>
      <c r="BI42" s="224">
        <v>171.84</v>
      </c>
      <c r="BJ42" s="224">
        <v>173.6</v>
      </c>
      <c r="BK42" s="224">
        <v>0.95489999999999997</v>
      </c>
      <c r="BL42" s="224">
        <v>6579</v>
      </c>
      <c r="BM42" s="224">
        <v>0</v>
      </c>
      <c r="BN42" s="225">
        <v>5.3343233370419942E-2</v>
      </c>
      <c r="BO42" s="224">
        <v>217</v>
      </c>
      <c r="BP42" s="224">
        <v>167.76</v>
      </c>
      <c r="BQ42" s="224">
        <v>173.6</v>
      </c>
      <c r="BR42" s="224">
        <v>0.96579999999999999</v>
      </c>
      <c r="BS42" s="224">
        <v>28935</v>
      </c>
      <c r="BT42" s="311">
        <v>0</v>
      </c>
      <c r="BU42" s="225">
        <v>0.2319602826353577</v>
      </c>
      <c r="BV42" s="224">
        <v>217</v>
      </c>
      <c r="BW42" s="224">
        <v>141.72</v>
      </c>
      <c r="BX42" s="224">
        <v>173.6</v>
      </c>
      <c r="BY42" s="224">
        <v>0.91449999999999998</v>
      </c>
      <c r="BZ42" s="224">
        <v>25134</v>
      </c>
      <c r="CA42" s="311">
        <v>0</v>
      </c>
      <c r="CB42" s="225">
        <v>0.23559111469770014</v>
      </c>
      <c r="CC42" s="224">
        <v>217</v>
      </c>
      <c r="CD42" s="224"/>
      <c r="CE42" s="224">
        <v>229.68</v>
      </c>
      <c r="CF42" s="224">
        <v>0.76649999999999996</v>
      </c>
      <c r="CG42" s="224">
        <v>35726</v>
      </c>
      <c r="CH42" s="224">
        <v>0</v>
      </c>
      <c r="CI42" s="225">
        <v>0.27275713477022895</v>
      </c>
      <c r="CJ42" s="224">
        <v>217</v>
      </c>
      <c r="CK42" s="224"/>
      <c r="CL42" s="224">
        <v>235.44</v>
      </c>
      <c r="CM42" s="224">
        <v>0.70879999999999999</v>
      </c>
      <c r="CN42" s="224">
        <v>21429</v>
      </c>
      <c r="CO42" s="224">
        <v>0</v>
      </c>
      <c r="CP42" s="225">
        <v>0.17834685299854497</v>
      </c>
      <c r="CQ42" s="224">
        <v>217</v>
      </c>
      <c r="CR42" s="224"/>
      <c r="CS42" s="224">
        <v>211.2</v>
      </c>
      <c r="CT42" s="224">
        <v>0.87549999999999994</v>
      </c>
      <c r="CU42" s="224">
        <v>28032</v>
      </c>
      <c r="CV42" s="311">
        <v>0</v>
      </c>
      <c r="CW42" s="225">
        <v>0.20376570182211198</v>
      </c>
      <c r="CX42" s="224">
        <v>217</v>
      </c>
      <c r="CY42" s="224"/>
      <c r="CZ42" s="224">
        <v>193.32</v>
      </c>
      <c r="DA42" s="224">
        <v>0.92149999999999999</v>
      </c>
      <c r="DB42" s="224">
        <v>19402</v>
      </c>
      <c r="DC42" s="224">
        <v>0</v>
      </c>
      <c r="DD42" s="225">
        <v>0.15126619331029259</v>
      </c>
      <c r="DE42" s="224">
        <v>217</v>
      </c>
      <c r="DF42" s="224"/>
      <c r="DG42" s="224">
        <v>173.6</v>
      </c>
      <c r="DH42" s="224">
        <v>0.93049999999999999</v>
      </c>
      <c r="DI42" s="224">
        <v>26164</v>
      </c>
      <c r="DJ42" s="224">
        <v>0</v>
      </c>
      <c r="DK42" s="225">
        <v>0.21770334730761837</v>
      </c>
      <c r="DL42" s="224">
        <v>217</v>
      </c>
      <c r="DM42" s="224"/>
      <c r="DN42" s="224">
        <v>173.6</v>
      </c>
      <c r="DO42" s="224">
        <v>0.75370000000000004</v>
      </c>
      <c r="DP42" s="224">
        <v>6860</v>
      </c>
      <c r="DQ42" s="311">
        <v>0</v>
      </c>
      <c r="DR42" s="225">
        <v>7.0469784604299895E-2</v>
      </c>
      <c r="DS42" s="224">
        <v>217</v>
      </c>
      <c r="DT42" s="224"/>
      <c r="DU42" s="224">
        <v>173.6</v>
      </c>
      <c r="DV42" s="224">
        <v>0.99419999999999997</v>
      </c>
      <c r="DW42" s="224">
        <v>6967</v>
      </c>
      <c r="DX42" s="224">
        <v>0</v>
      </c>
      <c r="DY42" s="225">
        <v>5.6064742840785831E-2</v>
      </c>
    </row>
    <row r="43" spans="1:129" ht="17.25" customHeight="1">
      <c r="A43" s="466">
        <v>39</v>
      </c>
      <c r="B43" s="489">
        <v>311000000051</v>
      </c>
      <c r="C43" s="212" t="s">
        <v>270</v>
      </c>
      <c r="D43" s="224">
        <v>111</v>
      </c>
      <c r="E43" s="224">
        <v>22</v>
      </c>
      <c r="F43" s="224">
        <v>22</v>
      </c>
      <c r="G43" s="224">
        <v>0.50970000000000004</v>
      </c>
      <c r="H43" s="224">
        <v>3824</v>
      </c>
      <c r="I43" s="224">
        <v>0</v>
      </c>
      <c r="J43" s="225">
        <v>0.47363967316880795</v>
      </c>
      <c r="K43" s="224">
        <v>111</v>
      </c>
      <c r="L43" s="224">
        <v>0.23</v>
      </c>
      <c r="M43" s="224">
        <v>90.8</v>
      </c>
      <c r="N43" s="224">
        <v>0.7702</v>
      </c>
      <c r="O43" s="224">
        <v>2071</v>
      </c>
      <c r="P43" s="224">
        <v>0</v>
      </c>
      <c r="Q43" s="225">
        <v>3.9803182744135843E-2</v>
      </c>
      <c r="R43" s="224">
        <v>111</v>
      </c>
      <c r="S43" s="224">
        <v>19.3</v>
      </c>
      <c r="T43" s="224">
        <v>88.8</v>
      </c>
      <c r="U43" s="224">
        <v>0.61150000000000004</v>
      </c>
      <c r="V43" s="224">
        <v>4515</v>
      </c>
      <c r="W43" s="224">
        <v>0</v>
      </c>
      <c r="X43" s="225">
        <v>0.11548240800080538</v>
      </c>
      <c r="Y43" s="224">
        <v>111</v>
      </c>
      <c r="Z43" s="224">
        <v>26</v>
      </c>
      <c r="AA43" s="224">
        <v>88.8</v>
      </c>
      <c r="AB43" s="224">
        <v>0.5907</v>
      </c>
      <c r="AC43" s="224">
        <v>4904</v>
      </c>
      <c r="AD43" s="224">
        <v>0</v>
      </c>
      <c r="AE43" s="225">
        <v>0.12566015449417864</v>
      </c>
      <c r="AF43" s="224">
        <v>111</v>
      </c>
      <c r="AG43" s="224">
        <v>28</v>
      </c>
      <c r="AH43" s="224">
        <v>88.8</v>
      </c>
      <c r="AI43" s="224">
        <v>0.5101</v>
      </c>
      <c r="AJ43" s="224">
        <v>4602</v>
      </c>
      <c r="AK43" s="224">
        <v>0</v>
      </c>
      <c r="AL43" s="225">
        <v>0.13655430287842651</v>
      </c>
      <c r="AM43" s="224">
        <v>111</v>
      </c>
      <c r="AN43" s="224">
        <v>34</v>
      </c>
      <c r="AO43" s="224">
        <v>88.8</v>
      </c>
      <c r="AP43" s="224">
        <v>0.66930000000000001</v>
      </c>
      <c r="AQ43" s="224">
        <v>8680</v>
      </c>
      <c r="AR43" s="224">
        <v>0</v>
      </c>
      <c r="AS43" s="225">
        <v>0.20283992344353918</v>
      </c>
      <c r="AT43" s="224">
        <v>111</v>
      </c>
      <c r="AU43" s="224">
        <v>42</v>
      </c>
      <c r="AV43" s="224">
        <v>88.8</v>
      </c>
      <c r="AW43" s="224">
        <v>0.67649999999999999</v>
      </c>
      <c r="AX43" s="224">
        <v>7164</v>
      </c>
      <c r="AY43" s="224">
        <v>0</v>
      </c>
      <c r="AZ43" s="225">
        <v>0.16028831921829562</v>
      </c>
      <c r="BA43" s="224">
        <v>111</v>
      </c>
      <c r="BB43" s="224">
        <v>48</v>
      </c>
      <c r="BC43" s="224">
        <v>88.8</v>
      </c>
      <c r="BD43" s="224">
        <v>0.59470000000000001</v>
      </c>
      <c r="BE43" s="224">
        <v>9842</v>
      </c>
      <c r="BF43" s="224">
        <v>0</v>
      </c>
      <c r="BG43" s="225">
        <v>0.25884510708791864</v>
      </c>
      <c r="BH43" s="224">
        <v>111</v>
      </c>
      <c r="BI43" s="224">
        <v>38</v>
      </c>
      <c r="BJ43" s="224">
        <v>88.8</v>
      </c>
      <c r="BK43" s="224">
        <v>0.57820000000000005</v>
      </c>
      <c r="BL43" s="224">
        <v>5314</v>
      </c>
      <c r="BM43" s="224">
        <v>0</v>
      </c>
      <c r="BN43" s="225">
        <v>0.13910974720941133</v>
      </c>
      <c r="BO43" s="224">
        <v>111</v>
      </c>
      <c r="BP43" s="224">
        <v>36</v>
      </c>
      <c r="BQ43" s="224">
        <v>88.8</v>
      </c>
      <c r="BR43" s="224">
        <v>0.59350000000000003</v>
      </c>
      <c r="BS43" s="224">
        <v>8900</v>
      </c>
      <c r="BT43" s="311">
        <v>0</v>
      </c>
      <c r="BU43" s="225">
        <v>0.22697779987776454</v>
      </c>
      <c r="BV43" s="224">
        <v>111</v>
      </c>
      <c r="BW43" s="224">
        <v>42</v>
      </c>
      <c r="BX43" s="224">
        <v>88.8</v>
      </c>
      <c r="BY43" s="224">
        <v>0.64449999999999996</v>
      </c>
      <c r="BZ43" s="224">
        <v>5240</v>
      </c>
      <c r="CA43" s="311">
        <v>0</v>
      </c>
      <c r="CB43" s="225">
        <v>0.13624674214278559</v>
      </c>
      <c r="CC43" s="224">
        <v>111</v>
      </c>
      <c r="CD43" s="224"/>
      <c r="CE43" s="224">
        <v>88.8</v>
      </c>
      <c r="CF43" s="224">
        <v>0.7591</v>
      </c>
      <c r="CG43" s="224">
        <v>14356</v>
      </c>
      <c r="CH43" s="224">
        <v>0</v>
      </c>
      <c r="CI43" s="225">
        <v>0.28625201792917376</v>
      </c>
      <c r="CJ43" s="224">
        <v>111</v>
      </c>
      <c r="CK43" s="224"/>
      <c r="CL43" s="224">
        <v>88.8</v>
      </c>
      <c r="CM43" s="224">
        <v>0.78510000000000002</v>
      </c>
      <c r="CN43" s="224">
        <v>11968</v>
      </c>
      <c r="CO43" s="224">
        <v>0</v>
      </c>
      <c r="CP43" s="225">
        <v>0.23842464295909715</v>
      </c>
      <c r="CQ43" s="224">
        <v>111</v>
      </c>
      <c r="CR43" s="224"/>
      <c r="CS43" s="224">
        <v>88.8</v>
      </c>
      <c r="CT43" s="224">
        <v>0.59079999999999999</v>
      </c>
      <c r="CU43" s="224">
        <v>5566</v>
      </c>
      <c r="CV43" s="311">
        <v>0</v>
      </c>
      <c r="CW43" s="225">
        <v>0.14259910969129744</v>
      </c>
      <c r="CX43" s="224">
        <v>111</v>
      </c>
      <c r="CY43" s="224"/>
      <c r="CZ43" s="224">
        <v>88.8</v>
      </c>
      <c r="DA43" s="224">
        <v>0.53939999999999999</v>
      </c>
      <c r="DB43" s="224">
        <v>2134</v>
      </c>
      <c r="DC43" s="224">
        <v>0</v>
      </c>
      <c r="DD43" s="225">
        <v>6.1878248289075136E-2</v>
      </c>
      <c r="DE43" s="224">
        <v>111</v>
      </c>
      <c r="DF43" s="224"/>
      <c r="DG43" s="224">
        <v>88.8</v>
      </c>
      <c r="DH43" s="224">
        <v>0.71209999999999996</v>
      </c>
      <c r="DI43" s="224">
        <v>8609</v>
      </c>
      <c r="DJ43" s="224">
        <v>0</v>
      </c>
      <c r="DK43" s="225">
        <v>0.18298935263071328</v>
      </c>
      <c r="DL43" s="224">
        <v>111</v>
      </c>
      <c r="DM43" s="224"/>
      <c r="DN43" s="224">
        <v>88.8</v>
      </c>
      <c r="DO43" s="224">
        <v>0.7954</v>
      </c>
      <c r="DP43" s="224">
        <v>13505</v>
      </c>
      <c r="DQ43" s="311">
        <v>0</v>
      </c>
      <c r="DR43" s="225">
        <v>0.25699406894301735</v>
      </c>
      <c r="DS43" s="224">
        <v>111</v>
      </c>
      <c r="DT43" s="224"/>
      <c r="DU43" s="224">
        <v>88.8</v>
      </c>
      <c r="DV43" s="224">
        <v>0.80079999999999996</v>
      </c>
      <c r="DW43" s="224">
        <v>14668</v>
      </c>
      <c r="DX43" s="224">
        <v>0</v>
      </c>
      <c r="DY43" s="225">
        <v>0.28648466148466156</v>
      </c>
    </row>
    <row r="44" spans="1:129" ht="17.25" customHeight="1">
      <c r="A44" s="466">
        <v>40</v>
      </c>
      <c r="B44" s="489">
        <v>714000000045</v>
      </c>
      <c r="C44" s="212" t="s">
        <v>856</v>
      </c>
      <c r="D44" s="224">
        <v>0</v>
      </c>
      <c r="E44" s="224">
        <v>0</v>
      </c>
      <c r="F44" s="224">
        <v>0</v>
      </c>
      <c r="G44" s="224">
        <v>0</v>
      </c>
      <c r="H44" s="224">
        <v>0</v>
      </c>
      <c r="I44" s="224">
        <v>0</v>
      </c>
      <c r="J44" s="225"/>
      <c r="K44" s="224">
        <v>0</v>
      </c>
      <c r="L44" s="224">
        <v>0</v>
      </c>
      <c r="M44" s="224">
        <v>0</v>
      </c>
      <c r="N44" s="224">
        <v>0</v>
      </c>
      <c r="O44" s="224">
        <v>0</v>
      </c>
      <c r="P44" s="224">
        <v>0</v>
      </c>
      <c r="Q44" s="225">
        <v>0</v>
      </c>
      <c r="R44" s="224">
        <v>0</v>
      </c>
      <c r="S44" s="224">
        <v>0</v>
      </c>
      <c r="T44" s="224">
        <v>0</v>
      </c>
      <c r="U44" s="224">
        <v>0</v>
      </c>
      <c r="V44" s="224">
        <v>0</v>
      </c>
      <c r="W44" s="224">
        <v>0</v>
      </c>
      <c r="X44" s="225">
        <v>0</v>
      </c>
      <c r="Y44" s="224">
        <v>211.11</v>
      </c>
      <c r="Z44" s="224">
        <v>4.8</v>
      </c>
      <c r="AA44" s="224">
        <v>207.02</v>
      </c>
      <c r="AB44" s="224">
        <v>0.54190000000000005</v>
      </c>
      <c r="AC44" s="224">
        <v>820</v>
      </c>
      <c r="AD44" s="224">
        <v>0</v>
      </c>
      <c r="AE44" s="225">
        <v>9.8244774821410891E-3</v>
      </c>
      <c r="AF44" s="224">
        <v>211.11</v>
      </c>
      <c r="AG44" s="224">
        <v>161.4</v>
      </c>
      <c r="AH44" s="224">
        <v>168.89</v>
      </c>
      <c r="AI44" s="224">
        <v>0.66390000000000005</v>
      </c>
      <c r="AJ44" s="224">
        <v>1879</v>
      </c>
      <c r="AK44" s="224">
        <v>0</v>
      </c>
      <c r="AL44" s="225">
        <v>2.2524089285252871E-2</v>
      </c>
      <c r="AM44" s="224">
        <v>211.11</v>
      </c>
      <c r="AN44" s="224">
        <v>12.6</v>
      </c>
      <c r="AO44" s="224">
        <v>168.89</v>
      </c>
      <c r="AP44" s="224">
        <v>0.72230000000000005</v>
      </c>
      <c r="AQ44" s="224">
        <v>1118</v>
      </c>
      <c r="AR44" s="224">
        <v>0</v>
      </c>
      <c r="AS44" s="225">
        <v>1.2728808611940834E-2</v>
      </c>
      <c r="AT44" s="224">
        <v>211.11</v>
      </c>
      <c r="AU44" s="224">
        <v>12.6</v>
      </c>
      <c r="AV44" s="224">
        <v>168.89</v>
      </c>
      <c r="AW44" s="224">
        <v>6.4399999999999999E-2</v>
      </c>
      <c r="AX44" s="224">
        <v>67</v>
      </c>
      <c r="AY44" s="224">
        <v>0</v>
      </c>
      <c r="AZ44" s="225">
        <v>8.2796516311712514E-3</v>
      </c>
      <c r="BA44" s="224">
        <v>211.11</v>
      </c>
      <c r="BB44" s="224">
        <v>1.94</v>
      </c>
      <c r="BC44" s="224">
        <v>168.89</v>
      </c>
      <c r="BD44" s="224">
        <v>6.4399999999999999E-2</v>
      </c>
      <c r="BE44" s="224">
        <v>67</v>
      </c>
      <c r="BF44" s="224">
        <v>0</v>
      </c>
      <c r="BG44" s="225">
        <v>8.5556400188769605E-3</v>
      </c>
      <c r="BH44" s="224">
        <v>211.11</v>
      </c>
      <c r="BI44" s="224">
        <v>4.8</v>
      </c>
      <c r="BJ44" s="224">
        <v>168.89</v>
      </c>
      <c r="BK44" s="224">
        <v>1</v>
      </c>
      <c r="BL44" s="224">
        <v>2959</v>
      </c>
      <c r="BM44" s="224">
        <v>0</v>
      </c>
      <c r="BN44" s="225">
        <v>2.3548762730975243E-2</v>
      </c>
      <c r="BO44" s="224">
        <v>211.11</v>
      </c>
      <c r="BP44" s="224">
        <v>4.8</v>
      </c>
      <c r="BQ44" s="224">
        <v>168.89</v>
      </c>
      <c r="BR44" s="224">
        <v>0.62560000000000004</v>
      </c>
      <c r="BS44" s="224">
        <v>835</v>
      </c>
      <c r="BT44" s="311">
        <v>0</v>
      </c>
      <c r="BU44" s="225">
        <v>1.0622160619884979E-2</v>
      </c>
      <c r="BV44" s="224">
        <v>211.11</v>
      </c>
      <c r="BW44" s="224">
        <v>4.8</v>
      </c>
      <c r="BX44" s="224">
        <v>168.89</v>
      </c>
      <c r="BY44" s="224">
        <v>0.626</v>
      </c>
      <c r="BZ44" s="224">
        <v>865</v>
      </c>
      <c r="CA44" s="311">
        <v>0</v>
      </c>
      <c r="CB44" s="225">
        <v>1.2174988663551366E-2</v>
      </c>
      <c r="CC44" s="224">
        <v>211.11</v>
      </c>
      <c r="CD44" s="224"/>
      <c r="CE44" s="224">
        <v>168.88800000000001</v>
      </c>
      <c r="CF44" s="224">
        <v>0.95879999999999999</v>
      </c>
      <c r="CG44" s="224">
        <v>10294</v>
      </c>
      <c r="CH44" s="224">
        <v>0</v>
      </c>
      <c r="CI44" s="225">
        <v>8.5444558536938234E-2</v>
      </c>
      <c r="CJ44" s="224">
        <v>211.11</v>
      </c>
      <c r="CK44" s="224"/>
      <c r="CL44" s="224">
        <v>168.88800000000001</v>
      </c>
      <c r="CM44" s="224">
        <v>0.98580000000000001</v>
      </c>
      <c r="CN44" s="224">
        <v>13264</v>
      </c>
      <c r="CO44" s="224">
        <v>0</v>
      </c>
      <c r="CP44" s="225">
        <v>0.11065076229576551</v>
      </c>
      <c r="CQ44" s="224">
        <v>211.11</v>
      </c>
      <c r="CR44" s="224"/>
      <c r="CS44" s="224">
        <v>168.88800000000001</v>
      </c>
      <c r="CT44" s="224">
        <v>0.97219999999999995</v>
      </c>
      <c r="CU44" s="224">
        <v>10357</v>
      </c>
      <c r="CV44" s="311">
        <v>0</v>
      </c>
      <c r="CW44" s="225">
        <v>8.4782580560353621E-2</v>
      </c>
      <c r="CX44" s="224">
        <v>211.11</v>
      </c>
      <c r="CY44" s="224"/>
      <c r="CZ44" s="224">
        <v>168.88800000000001</v>
      </c>
      <c r="DA44" s="224">
        <v>0.99729999999999996</v>
      </c>
      <c r="DB44" s="224">
        <v>9585</v>
      </c>
      <c r="DC44" s="224">
        <v>0</v>
      </c>
      <c r="DD44" s="225">
        <v>7.9037830164750217E-2</v>
      </c>
      <c r="DE44" s="224">
        <v>211.11</v>
      </c>
      <c r="DF44" s="224"/>
      <c r="DG44" s="224">
        <v>168.88800000000001</v>
      </c>
      <c r="DH44" s="224">
        <v>0.99099999999999999</v>
      </c>
      <c r="DI44" s="224">
        <v>10469</v>
      </c>
      <c r="DJ44" s="224">
        <v>0</v>
      </c>
      <c r="DK44" s="225">
        <v>8.4073633469663955E-2</v>
      </c>
      <c r="DL44" s="224">
        <v>211.11</v>
      </c>
      <c r="DM44" s="224"/>
      <c r="DN44" s="224">
        <v>168.88800000000001</v>
      </c>
      <c r="DO44" s="224">
        <v>0.99850000000000005</v>
      </c>
      <c r="DP44" s="224">
        <v>9741</v>
      </c>
      <c r="DQ44" s="311">
        <v>0</v>
      </c>
      <c r="DR44" s="225">
        <v>7.7639681631085908E-2</v>
      </c>
      <c r="DS44" s="224">
        <v>211.11</v>
      </c>
      <c r="DT44" s="224"/>
      <c r="DU44" s="224">
        <v>168.88800000000001</v>
      </c>
      <c r="DV44" s="224">
        <v>0.99329999999999996</v>
      </c>
      <c r="DW44" s="224">
        <v>9804</v>
      </c>
      <c r="DX44" s="224">
        <v>0</v>
      </c>
      <c r="DY44" s="225">
        <v>8.116925837545419E-2</v>
      </c>
    </row>
    <row r="45" spans="1:129" ht="17.25" customHeight="1">
      <c r="A45" s="466">
        <v>41</v>
      </c>
      <c r="B45" s="489">
        <v>211000000032</v>
      </c>
      <c r="C45" s="212" t="s">
        <v>713</v>
      </c>
      <c r="D45" s="224">
        <v>178</v>
      </c>
      <c r="E45" s="224">
        <v>30</v>
      </c>
      <c r="F45" s="224">
        <v>178</v>
      </c>
      <c r="G45" s="224">
        <v>0.9486</v>
      </c>
      <c r="H45" s="224">
        <v>5982</v>
      </c>
      <c r="I45" s="224">
        <v>0</v>
      </c>
      <c r="J45" s="225">
        <v>4.9205176009431598E-2</v>
      </c>
      <c r="K45" s="224">
        <v>178</v>
      </c>
      <c r="L45" s="224">
        <v>30</v>
      </c>
      <c r="M45" s="224">
        <v>178</v>
      </c>
      <c r="N45" s="224">
        <v>0.95409999999999995</v>
      </c>
      <c r="O45" s="224">
        <v>5802</v>
      </c>
      <c r="P45" s="224">
        <v>0</v>
      </c>
      <c r="Q45" s="225">
        <v>4.5918838135440274E-2</v>
      </c>
      <c r="R45" s="224">
        <v>178</v>
      </c>
      <c r="S45" s="224">
        <v>27.36</v>
      </c>
      <c r="T45" s="224">
        <v>178</v>
      </c>
      <c r="U45" s="224">
        <v>0.95350000000000001</v>
      </c>
      <c r="V45" s="224">
        <v>5685</v>
      </c>
      <c r="W45" s="224">
        <v>0</v>
      </c>
      <c r="X45" s="225">
        <v>4.6521881732784195E-2</v>
      </c>
      <c r="Y45" s="224">
        <v>178</v>
      </c>
      <c r="Z45" s="224">
        <v>24</v>
      </c>
      <c r="AA45" s="224">
        <v>178</v>
      </c>
      <c r="AB45" s="224">
        <v>0.95579999999999998</v>
      </c>
      <c r="AC45" s="224">
        <v>5802</v>
      </c>
      <c r="AD45" s="224">
        <v>0</v>
      </c>
      <c r="AE45" s="225">
        <v>4.583716621157518E-2</v>
      </c>
      <c r="AF45" s="224">
        <v>178</v>
      </c>
      <c r="AG45" s="224">
        <v>24</v>
      </c>
      <c r="AH45" s="224">
        <v>178</v>
      </c>
      <c r="AI45" s="224">
        <v>0.95209999999999995</v>
      </c>
      <c r="AJ45" s="224">
        <v>5610</v>
      </c>
      <c r="AK45" s="224">
        <v>0</v>
      </c>
      <c r="AL45" s="225">
        <v>4.4492556257339846E-2</v>
      </c>
      <c r="AM45" s="224">
        <v>178</v>
      </c>
      <c r="AN45" s="224">
        <v>35.64</v>
      </c>
      <c r="AO45" s="224">
        <v>178</v>
      </c>
      <c r="AP45" s="224">
        <v>0.95840000000000003</v>
      </c>
      <c r="AQ45" s="224">
        <v>8712</v>
      </c>
      <c r="AR45" s="224">
        <v>0</v>
      </c>
      <c r="AS45" s="225">
        <v>7.0928138658063064E-2</v>
      </c>
      <c r="AT45" s="224">
        <v>178</v>
      </c>
      <c r="AU45" s="224">
        <v>28.8</v>
      </c>
      <c r="AV45" s="224">
        <v>178</v>
      </c>
      <c r="AW45" s="224">
        <v>0.94689999999999996</v>
      </c>
      <c r="AX45" s="224">
        <v>5886</v>
      </c>
      <c r="AY45" s="224">
        <v>0</v>
      </c>
      <c r="AZ45" s="225">
        <v>4.6937851146322804E-2</v>
      </c>
      <c r="BA45" s="224">
        <v>178</v>
      </c>
      <c r="BB45" s="224">
        <v>28.32</v>
      </c>
      <c r="BC45" s="224">
        <v>178</v>
      </c>
      <c r="BD45" s="224">
        <v>0.92930000000000001</v>
      </c>
      <c r="BE45" s="224">
        <v>5405</v>
      </c>
      <c r="BF45" s="224">
        <v>0</v>
      </c>
      <c r="BG45" s="225">
        <v>4.5382379418388151E-2</v>
      </c>
      <c r="BH45" s="224">
        <v>178</v>
      </c>
      <c r="BI45" s="224">
        <v>27.72</v>
      </c>
      <c r="BJ45" s="224">
        <v>178</v>
      </c>
      <c r="BK45" s="224">
        <v>0.91349999999999998</v>
      </c>
      <c r="BL45" s="224">
        <v>5228</v>
      </c>
      <c r="BM45" s="224">
        <v>0</v>
      </c>
      <c r="BN45" s="225">
        <v>4.3214957414255004E-2</v>
      </c>
      <c r="BO45" s="224">
        <v>178</v>
      </c>
      <c r="BP45" s="224">
        <v>26.4</v>
      </c>
      <c r="BQ45" s="224">
        <v>178</v>
      </c>
      <c r="BR45" s="224">
        <v>0.92059999999999997</v>
      </c>
      <c r="BS45" s="224">
        <v>5460</v>
      </c>
      <c r="BT45" s="311">
        <v>0</v>
      </c>
      <c r="BU45" s="225">
        <v>4.4784603576925625E-2</v>
      </c>
      <c r="BV45" s="224">
        <v>178</v>
      </c>
      <c r="BW45" s="224">
        <v>29.64</v>
      </c>
      <c r="BX45" s="224">
        <v>178</v>
      </c>
      <c r="BY45" s="224">
        <v>0.91579999999999995</v>
      </c>
      <c r="BZ45" s="224">
        <v>5511</v>
      </c>
      <c r="CA45" s="311">
        <v>0</v>
      </c>
      <c r="CB45" s="225">
        <v>5.0308398975432891E-2</v>
      </c>
      <c r="CC45" s="224">
        <v>178</v>
      </c>
      <c r="CD45" s="224"/>
      <c r="CE45" s="224">
        <v>178</v>
      </c>
      <c r="CF45" s="224">
        <v>0.93920000000000003</v>
      </c>
      <c r="CG45" s="224">
        <v>6926</v>
      </c>
      <c r="CH45" s="224">
        <v>0</v>
      </c>
      <c r="CI45" s="225">
        <v>5.5684133430233693E-2</v>
      </c>
      <c r="CJ45" s="224">
        <v>178</v>
      </c>
      <c r="CK45" s="224"/>
      <c r="CL45" s="224">
        <v>178</v>
      </c>
      <c r="CM45" s="224">
        <v>0.94620000000000004</v>
      </c>
      <c r="CN45" s="224">
        <v>6597</v>
      </c>
      <c r="CO45" s="224">
        <v>0</v>
      </c>
      <c r="CP45" s="225">
        <v>5.4401520926995982E-2</v>
      </c>
      <c r="CQ45" s="224">
        <v>178</v>
      </c>
      <c r="CR45" s="224"/>
      <c r="CS45" s="224">
        <v>178</v>
      </c>
      <c r="CT45" s="224">
        <v>0.95179999999999998</v>
      </c>
      <c r="CU45" s="224">
        <v>6708</v>
      </c>
      <c r="CV45" s="311">
        <v>0</v>
      </c>
      <c r="CW45" s="225">
        <v>5.3217493479286226E-2</v>
      </c>
      <c r="CX45" s="224">
        <v>178</v>
      </c>
      <c r="CY45" s="224"/>
      <c r="CZ45" s="224">
        <v>178</v>
      </c>
      <c r="DA45" s="224">
        <v>0.95899999999999996</v>
      </c>
      <c r="DB45" s="224">
        <v>6281</v>
      </c>
      <c r="DC45" s="224">
        <v>0</v>
      </c>
      <c r="DD45" s="225">
        <v>5.1104328661123542E-2</v>
      </c>
      <c r="DE45" s="224">
        <v>178</v>
      </c>
      <c r="DF45" s="224"/>
      <c r="DG45" s="224">
        <v>178</v>
      </c>
      <c r="DH45" s="224">
        <v>0.96050000000000002</v>
      </c>
      <c r="DI45" s="224">
        <v>6089</v>
      </c>
      <c r="DJ45" s="224">
        <v>0</v>
      </c>
      <c r="DK45" s="225">
        <v>4.7869144610696898E-2</v>
      </c>
      <c r="DL45" s="224">
        <v>178</v>
      </c>
      <c r="DM45" s="224"/>
      <c r="DN45" s="224">
        <v>178</v>
      </c>
      <c r="DO45" s="224">
        <v>0.96030000000000004</v>
      </c>
      <c r="DP45" s="224">
        <v>6854</v>
      </c>
      <c r="DQ45" s="311">
        <v>0</v>
      </c>
      <c r="DR45" s="225">
        <v>5.3894473469771553E-2</v>
      </c>
      <c r="DS45" s="224">
        <v>178</v>
      </c>
      <c r="DT45" s="224"/>
      <c r="DU45" s="224">
        <v>178</v>
      </c>
      <c r="DV45" s="224">
        <v>0.99109999999999998</v>
      </c>
      <c r="DW45" s="224">
        <v>5637</v>
      </c>
      <c r="DX45" s="224">
        <v>0</v>
      </c>
      <c r="DY45" s="225">
        <v>4.4379055995362474E-2</v>
      </c>
    </row>
    <row r="46" spans="1:129" ht="17.25" customHeight="1">
      <c r="A46" s="466">
        <v>42</v>
      </c>
      <c r="B46" s="489">
        <v>313000000006</v>
      </c>
      <c r="C46" s="212" t="s">
        <v>625</v>
      </c>
      <c r="D46" s="224">
        <v>167</v>
      </c>
      <c r="E46" s="224">
        <v>132</v>
      </c>
      <c r="F46" s="224">
        <v>132</v>
      </c>
      <c r="G46" s="224">
        <v>0.28289999999999998</v>
      </c>
      <c r="H46" s="224">
        <v>4450</v>
      </c>
      <c r="I46" s="224">
        <v>0</v>
      </c>
      <c r="J46" s="225">
        <v>0.16550862697911126</v>
      </c>
      <c r="K46" s="224">
        <v>167</v>
      </c>
      <c r="L46" s="224">
        <v>172</v>
      </c>
      <c r="M46" s="224">
        <v>172</v>
      </c>
      <c r="N46" s="224">
        <v>0.52600000000000002</v>
      </c>
      <c r="O46" s="224">
        <v>13902</v>
      </c>
      <c r="P46" s="224">
        <v>0</v>
      </c>
      <c r="Q46" s="225">
        <v>0.20653333485462613</v>
      </c>
      <c r="R46" s="224">
        <v>167</v>
      </c>
      <c r="S46" s="224">
        <v>212</v>
      </c>
      <c r="T46" s="224">
        <v>212</v>
      </c>
      <c r="U46" s="224">
        <v>0.47570000000000001</v>
      </c>
      <c r="V46" s="224">
        <v>9538</v>
      </c>
      <c r="W46" s="224">
        <v>0</v>
      </c>
      <c r="X46" s="225">
        <v>0.13135778279300636</v>
      </c>
      <c r="Y46" s="224">
        <v>167</v>
      </c>
      <c r="Z46" s="224">
        <v>168</v>
      </c>
      <c r="AA46" s="224">
        <v>168</v>
      </c>
      <c r="AB46" s="224">
        <v>0.37319999999999998</v>
      </c>
      <c r="AC46" s="224">
        <v>8220</v>
      </c>
      <c r="AD46" s="224">
        <v>0</v>
      </c>
      <c r="AE46" s="225">
        <v>0.17621706567355361</v>
      </c>
      <c r="AF46" s="224">
        <v>167</v>
      </c>
      <c r="AG46" s="224">
        <v>178</v>
      </c>
      <c r="AH46" s="224">
        <v>178</v>
      </c>
      <c r="AI46" s="224">
        <v>0.43759999999999999</v>
      </c>
      <c r="AJ46" s="224">
        <v>7810</v>
      </c>
      <c r="AK46" s="224">
        <v>0</v>
      </c>
      <c r="AL46" s="225">
        <v>0.13476613792233672</v>
      </c>
      <c r="AM46" s="224">
        <v>167</v>
      </c>
      <c r="AN46" s="224">
        <v>100</v>
      </c>
      <c r="AO46" s="224">
        <v>133.6</v>
      </c>
      <c r="AP46" s="224">
        <v>0.49020000000000002</v>
      </c>
      <c r="AQ46" s="224">
        <v>4634</v>
      </c>
      <c r="AR46" s="224">
        <v>0</v>
      </c>
      <c r="AS46" s="225">
        <v>9.8275161902497202E-2</v>
      </c>
      <c r="AT46" s="224">
        <v>167</v>
      </c>
      <c r="AU46" s="224">
        <v>100</v>
      </c>
      <c r="AV46" s="224">
        <v>133.6</v>
      </c>
      <c r="AW46" s="224">
        <v>0.80100000000000005</v>
      </c>
      <c r="AX46" s="224">
        <v>2874</v>
      </c>
      <c r="AY46" s="224">
        <v>0</v>
      </c>
      <c r="AZ46" s="225">
        <v>3.6097311237136699E-2</v>
      </c>
      <c r="BA46" s="224">
        <v>167</v>
      </c>
      <c r="BB46" s="224">
        <v>114</v>
      </c>
      <c r="BC46" s="224">
        <v>133.6</v>
      </c>
      <c r="BD46" s="224">
        <v>0.58260000000000001</v>
      </c>
      <c r="BE46" s="224">
        <v>4916</v>
      </c>
      <c r="BF46" s="224">
        <v>0</v>
      </c>
      <c r="BG46" s="225">
        <v>8.7720770839600129E-2</v>
      </c>
      <c r="BH46" s="224">
        <v>167</v>
      </c>
      <c r="BI46" s="224">
        <v>12</v>
      </c>
      <c r="BJ46" s="224">
        <v>133.6</v>
      </c>
      <c r="BK46" s="224">
        <v>0.72529999999999994</v>
      </c>
      <c r="BL46" s="224">
        <v>1658</v>
      </c>
      <c r="BM46" s="224">
        <v>0</v>
      </c>
      <c r="BN46" s="225">
        <v>2.2997861546202175E-2</v>
      </c>
      <c r="BO46" s="224">
        <v>167</v>
      </c>
      <c r="BP46" s="224">
        <v>124</v>
      </c>
      <c r="BQ46" s="224">
        <v>133.6</v>
      </c>
      <c r="BR46" s="224">
        <v>0.60399999999999998</v>
      </c>
      <c r="BS46" s="224">
        <v>4152</v>
      </c>
      <c r="BT46" s="311">
        <v>0</v>
      </c>
      <c r="BU46" s="225">
        <v>6.9157775028878377E-2</v>
      </c>
      <c r="BV46" s="224">
        <v>167</v>
      </c>
      <c r="BW46" s="224">
        <v>240</v>
      </c>
      <c r="BX46" s="224">
        <v>240</v>
      </c>
      <c r="BY46" s="224">
        <v>0.60270000000000001</v>
      </c>
      <c r="BZ46" s="224">
        <v>11952</v>
      </c>
      <c r="CA46" s="311">
        <v>0</v>
      </c>
      <c r="CB46" s="225">
        <v>0.12295859110194601</v>
      </c>
      <c r="CC46" s="224">
        <v>167</v>
      </c>
      <c r="CD46" s="224"/>
      <c r="CE46" s="224">
        <v>246.24</v>
      </c>
      <c r="CF46" s="224">
        <v>0.50180000000000002</v>
      </c>
      <c r="CG46" s="224">
        <v>19820</v>
      </c>
      <c r="CH46" s="224">
        <v>0</v>
      </c>
      <c r="CI46" s="225">
        <v>0.2155963753540904</v>
      </c>
      <c r="CJ46" s="224">
        <v>167</v>
      </c>
      <c r="CK46" s="224"/>
      <c r="CL46" s="224">
        <v>197.92</v>
      </c>
      <c r="CM46" s="224">
        <v>0.59250000000000003</v>
      </c>
      <c r="CN46" s="224">
        <v>19972</v>
      </c>
      <c r="CO46" s="224">
        <v>0</v>
      </c>
      <c r="CP46" s="225">
        <v>0.23654350297003512</v>
      </c>
      <c r="CQ46" s="224">
        <v>167</v>
      </c>
      <c r="CR46" s="224"/>
      <c r="CS46" s="224">
        <v>197.92</v>
      </c>
      <c r="CT46" s="224">
        <v>0.60940000000000005</v>
      </c>
      <c r="CU46" s="224">
        <v>18426</v>
      </c>
      <c r="CV46" s="311">
        <v>0</v>
      </c>
      <c r="CW46" s="225">
        <v>0.20533642623900694</v>
      </c>
      <c r="CX46" s="224">
        <v>167</v>
      </c>
      <c r="CY46" s="224"/>
      <c r="CZ46" s="224">
        <v>133.6</v>
      </c>
      <c r="DA46" s="224">
        <v>0.2142</v>
      </c>
      <c r="DB46" s="224">
        <v>90</v>
      </c>
      <c r="DC46" s="224">
        <v>0</v>
      </c>
      <c r="DD46" s="225">
        <v>4.3680146709382363E-3</v>
      </c>
      <c r="DE46" s="224">
        <v>167</v>
      </c>
      <c r="DF46" s="224"/>
      <c r="DG46" s="224">
        <v>133.6</v>
      </c>
      <c r="DH46" s="224">
        <v>0</v>
      </c>
      <c r="DI46" s="224">
        <v>0</v>
      </c>
      <c r="DJ46" s="224">
        <v>0</v>
      </c>
      <c r="DK46" s="225">
        <v>0</v>
      </c>
      <c r="DL46" s="224">
        <v>167</v>
      </c>
      <c r="DM46" s="224"/>
      <c r="DN46" s="224">
        <v>163.52000000000001</v>
      </c>
      <c r="DO46" s="224">
        <v>0.53669999999999995</v>
      </c>
      <c r="DP46" s="224">
        <v>13886</v>
      </c>
      <c r="DQ46" s="311">
        <v>0</v>
      </c>
      <c r="DR46" s="225">
        <v>0.21266780647152228</v>
      </c>
      <c r="DS46" s="224">
        <v>167</v>
      </c>
      <c r="DT46" s="224"/>
      <c r="DU46" s="224">
        <v>155.68</v>
      </c>
      <c r="DV46" s="224">
        <v>0.87670000000000003</v>
      </c>
      <c r="DW46" s="224">
        <v>14288</v>
      </c>
      <c r="DX46" s="224">
        <v>0</v>
      </c>
      <c r="DY46" s="225">
        <v>0.14539688948217333</v>
      </c>
    </row>
    <row r="47" spans="1:129" ht="17.25" customHeight="1">
      <c r="A47" s="466">
        <v>43</v>
      </c>
      <c r="B47" s="489">
        <v>343000000069</v>
      </c>
      <c r="C47" s="212" t="s">
        <v>696</v>
      </c>
      <c r="D47" s="224">
        <v>110</v>
      </c>
      <c r="E47" s="224">
        <v>1.8</v>
      </c>
      <c r="F47" s="224">
        <v>3.8</v>
      </c>
      <c r="G47" s="224">
        <v>1</v>
      </c>
      <c r="H47" s="224">
        <v>655</v>
      </c>
      <c r="I47" s="224">
        <v>0</v>
      </c>
      <c r="J47" s="225">
        <v>0.23940058479532167</v>
      </c>
      <c r="K47" s="224">
        <v>110</v>
      </c>
      <c r="L47" s="224">
        <v>18.5</v>
      </c>
      <c r="M47" s="224">
        <v>20.5</v>
      </c>
      <c r="N47" s="224">
        <v>1</v>
      </c>
      <c r="O47" s="224">
        <v>1499</v>
      </c>
      <c r="P47" s="224">
        <v>0</v>
      </c>
      <c r="Q47" s="225">
        <v>9.8282192499344348E-2</v>
      </c>
      <c r="R47" s="224">
        <v>110</v>
      </c>
      <c r="S47" s="224">
        <v>26.2</v>
      </c>
      <c r="T47" s="224">
        <v>88</v>
      </c>
      <c r="U47" s="224">
        <v>0.99490000000000001</v>
      </c>
      <c r="V47" s="224">
        <v>3100</v>
      </c>
      <c r="W47" s="224">
        <v>0</v>
      </c>
      <c r="X47" s="225">
        <v>4.9177573300600748E-2</v>
      </c>
      <c r="Y47" s="224">
        <v>110</v>
      </c>
      <c r="Z47" s="224">
        <v>33.4</v>
      </c>
      <c r="AA47" s="224">
        <v>88</v>
      </c>
      <c r="AB47" s="224">
        <v>0.96970000000000001</v>
      </c>
      <c r="AC47" s="224">
        <v>2448</v>
      </c>
      <c r="AD47" s="224">
        <v>0</v>
      </c>
      <c r="AE47" s="225">
        <v>3.8558347247100333E-2</v>
      </c>
      <c r="AF47" s="224">
        <v>110</v>
      </c>
      <c r="AG47" s="224">
        <v>28.2</v>
      </c>
      <c r="AH47" s="224">
        <v>88</v>
      </c>
      <c r="AI47" s="224">
        <v>0.999</v>
      </c>
      <c r="AJ47" s="224">
        <v>3242</v>
      </c>
      <c r="AK47" s="224">
        <v>0</v>
      </c>
      <c r="AL47" s="225">
        <v>4.9566917846487743E-2</v>
      </c>
      <c r="AM47" s="224">
        <v>110</v>
      </c>
      <c r="AN47" s="224">
        <v>35.5</v>
      </c>
      <c r="AO47" s="224">
        <v>88</v>
      </c>
      <c r="AP47" s="224">
        <v>0.98409999999999997</v>
      </c>
      <c r="AQ47" s="224">
        <v>4130</v>
      </c>
      <c r="AR47" s="224">
        <v>0</v>
      </c>
      <c r="AS47" s="225">
        <v>6.6236236975999202E-2</v>
      </c>
      <c r="AT47" s="224">
        <v>110</v>
      </c>
      <c r="AU47" s="224">
        <v>37.200000000000003</v>
      </c>
      <c r="AV47" s="224">
        <v>88</v>
      </c>
      <c r="AW47" s="224">
        <v>0.97299999999999998</v>
      </c>
      <c r="AX47" s="224">
        <v>4577</v>
      </c>
      <c r="AY47" s="224">
        <v>0</v>
      </c>
      <c r="AZ47" s="225">
        <v>7.1847632911684917E-2</v>
      </c>
      <c r="BA47" s="224">
        <v>110</v>
      </c>
      <c r="BB47" s="224">
        <v>30.8</v>
      </c>
      <c r="BC47" s="224">
        <v>88</v>
      </c>
      <c r="BD47" s="224">
        <v>0.9919</v>
      </c>
      <c r="BE47" s="224">
        <v>4144</v>
      </c>
      <c r="BF47" s="224">
        <v>0</v>
      </c>
      <c r="BG47" s="225">
        <v>6.5938139332634746E-2</v>
      </c>
      <c r="BH47" s="224">
        <v>110</v>
      </c>
      <c r="BI47" s="224">
        <v>34.4</v>
      </c>
      <c r="BJ47" s="224">
        <v>88</v>
      </c>
      <c r="BK47" s="224">
        <v>0.98870000000000002</v>
      </c>
      <c r="BL47" s="224">
        <v>3687</v>
      </c>
      <c r="BM47" s="224">
        <v>0</v>
      </c>
      <c r="BN47" s="225">
        <v>5.6957772388102866E-2</v>
      </c>
      <c r="BO47" s="224">
        <v>110</v>
      </c>
      <c r="BP47" s="224">
        <v>36.1</v>
      </c>
      <c r="BQ47" s="224">
        <v>88</v>
      </c>
      <c r="BR47" s="224">
        <v>0.97430000000000005</v>
      </c>
      <c r="BS47" s="224">
        <v>4730</v>
      </c>
      <c r="BT47" s="311">
        <v>0</v>
      </c>
      <c r="BU47" s="225">
        <v>7.4150286006275254E-2</v>
      </c>
      <c r="BV47" s="224">
        <v>110</v>
      </c>
      <c r="BW47" s="224">
        <v>33.700000000000003</v>
      </c>
      <c r="BX47" s="224">
        <v>88</v>
      </c>
      <c r="BY47" s="224">
        <v>0.97409999999999997</v>
      </c>
      <c r="BZ47" s="224">
        <v>3640</v>
      </c>
      <c r="CA47" s="311">
        <v>0</v>
      </c>
      <c r="CB47" s="225">
        <v>6.3189642031650034E-2</v>
      </c>
      <c r="CC47" s="224">
        <v>110</v>
      </c>
      <c r="CD47" s="224"/>
      <c r="CE47" s="224">
        <v>88</v>
      </c>
      <c r="CF47" s="224">
        <v>0.99329999999999996</v>
      </c>
      <c r="CG47" s="224">
        <v>4559</v>
      </c>
      <c r="CH47" s="224">
        <v>0</v>
      </c>
      <c r="CI47" s="225">
        <v>7.0102506933305539E-2</v>
      </c>
      <c r="CJ47" s="224">
        <v>110</v>
      </c>
      <c r="CK47" s="224"/>
      <c r="CL47" s="224">
        <v>88</v>
      </c>
      <c r="CM47" s="224">
        <v>0.99319999999999997</v>
      </c>
      <c r="CN47" s="224">
        <v>3073</v>
      </c>
      <c r="CO47" s="224">
        <v>0</v>
      </c>
      <c r="CP47" s="225">
        <v>4.8832693629814052E-2</v>
      </c>
      <c r="CQ47" s="224">
        <v>110</v>
      </c>
      <c r="CR47" s="224"/>
      <c r="CS47" s="224">
        <v>88</v>
      </c>
      <c r="CT47" s="224">
        <v>0.99850000000000005</v>
      </c>
      <c r="CU47" s="224">
        <v>2114</v>
      </c>
      <c r="CV47" s="311">
        <v>0</v>
      </c>
      <c r="CW47" s="225">
        <v>3.2337117602111866E-2</v>
      </c>
      <c r="CX47" s="224">
        <v>110</v>
      </c>
      <c r="CY47" s="224"/>
      <c r="CZ47" s="224">
        <v>88</v>
      </c>
      <c r="DA47" s="224">
        <v>0.99739999999999995</v>
      </c>
      <c r="DB47" s="224">
        <v>2698</v>
      </c>
      <c r="DC47" s="224">
        <v>0</v>
      </c>
      <c r="DD47" s="225">
        <v>4.2693072696080525E-2</v>
      </c>
      <c r="DE47" s="224">
        <v>110</v>
      </c>
      <c r="DF47" s="224"/>
      <c r="DG47" s="224">
        <v>88</v>
      </c>
      <c r="DH47" s="224">
        <v>0.98619999999999997</v>
      </c>
      <c r="DI47" s="224">
        <v>3442</v>
      </c>
      <c r="DJ47" s="224">
        <v>0</v>
      </c>
      <c r="DK47" s="225">
        <v>5.3307738680397496E-2</v>
      </c>
      <c r="DL47" s="224">
        <v>110</v>
      </c>
      <c r="DM47" s="224"/>
      <c r="DN47" s="224">
        <v>88</v>
      </c>
      <c r="DO47" s="224">
        <v>0.99380000000000002</v>
      </c>
      <c r="DP47" s="224">
        <v>3385</v>
      </c>
      <c r="DQ47" s="311">
        <v>0</v>
      </c>
      <c r="DR47" s="225">
        <v>5.2024039760100109E-2</v>
      </c>
      <c r="DS47" s="224">
        <v>110</v>
      </c>
      <c r="DT47" s="224"/>
      <c r="DU47" s="224">
        <v>88</v>
      </c>
      <c r="DV47" s="224">
        <v>0.997</v>
      </c>
      <c r="DW47" s="224">
        <v>3341</v>
      </c>
      <c r="DX47" s="224">
        <v>0</v>
      </c>
      <c r="DY47" s="225">
        <v>5.288909658267732E-2</v>
      </c>
    </row>
    <row r="48" spans="1:129" ht="17.25" customHeight="1">
      <c r="A48" s="466">
        <v>44</v>
      </c>
      <c r="B48" s="489">
        <v>343000000011</v>
      </c>
      <c r="C48" s="212" t="s">
        <v>335</v>
      </c>
      <c r="D48" s="224">
        <v>154.44</v>
      </c>
      <c r="E48" s="224">
        <v>60.2</v>
      </c>
      <c r="F48" s="224">
        <v>60.2</v>
      </c>
      <c r="G48" s="224">
        <v>0</v>
      </c>
      <c r="H48" s="224">
        <v>15940</v>
      </c>
      <c r="I48" s="224">
        <v>0</v>
      </c>
      <c r="J48" s="225"/>
      <c r="K48" s="224">
        <v>154.44</v>
      </c>
      <c r="L48" s="224">
        <v>44</v>
      </c>
      <c r="M48" s="224">
        <v>44</v>
      </c>
      <c r="N48" s="224">
        <v>0.32250000000000001</v>
      </c>
      <c r="O48" s="224">
        <v>3562</v>
      </c>
      <c r="P48" s="224">
        <v>0</v>
      </c>
      <c r="Q48" s="225">
        <v>0.33739495479930581</v>
      </c>
      <c r="R48" s="224">
        <v>154.44</v>
      </c>
      <c r="S48" s="224">
        <v>27.4</v>
      </c>
      <c r="T48" s="224">
        <v>123.55</v>
      </c>
      <c r="U48" s="224">
        <v>0.25109999999999999</v>
      </c>
      <c r="V48" s="224">
        <v>1838</v>
      </c>
      <c r="W48" s="224">
        <v>0</v>
      </c>
      <c r="X48" s="225">
        <v>8.2285544664674234E-2</v>
      </c>
      <c r="Y48" s="224">
        <v>154.44</v>
      </c>
      <c r="Z48" s="224">
        <v>0</v>
      </c>
      <c r="AA48" s="224">
        <v>123.55</v>
      </c>
      <c r="AB48" s="224">
        <v>0</v>
      </c>
      <c r="AC48" s="224">
        <v>0</v>
      </c>
      <c r="AD48" s="224">
        <v>0</v>
      </c>
      <c r="AE48" s="225">
        <v>0</v>
      </c>
      <c r="AF48" s="224">
        <v>154.44</v>
      </c>
      <c r="AG48" s="224">
        <v>42</v>
      </c>
      <c r="AH48" s="224">
        <v>123.55</v>
      </c>
      <c r="AI48" s="224">
        <v>0.1895</v>
      </c>
      <c r="AJ48" s="224">
        <v>3405</v>
      </c>
      <c r="AK48" s="224">
        <v>0</v>
      </c>
      <c r="AL48" s="225">
        <v>0.19547544778430562</v>
      </c>
      <c r="AM48" s="224">
        <v>154.44</v>
      </c>
      <c r="AN48" s="224">
        <v>28</v>
      </c>
      <c r="AO48" s="224">
        <v>123.55</v>
      </c>
      <c r="AP48" s="224">
        <v>0.50549999999999995</v>
      </c>
      <c r="AQ48" s="224">
        <v>5178</v>
      </c>
      <c r="AR48" s="224">
        <v>0</v>
      </c>
      <c r="AS48" s="225">
        <v>0.11515045013418432</v>
      </c>
      <c r="AT48" s="224">
        <v>154.44</v>
      </c>
      <c r="AU48" s="224">
        <v>42</v>
      </c>
      <c r="AV48" s="224">
        <v>123.55</v>
      </c>
      <c r="AW48" s="224">
        <v>0.41189999999999999</v>
      </c>
      <c r="AX48" s="224">
        <v>5222</v>
      </c>
      <c r="AY48" s="224">
        <v>0</v>
      </c>
      <c r="AZ48" s="225">
        <v>0.13792068016770354</v>
      </c>
      <c r="BA48" s="224">
        <v>154.44</v>
      </c>
      <c r="BB48" s="224">
        <v>38</v>
      </c>
      <c r="BC48" s="224">
        <v>123.55</v>
      </c>
      <c r="BD48" s="224">
        <v>0.32619999999999999</v>
      </c>
      <c r="BE48" s="224">
        <v>5364</v>
      </c>
      <c r="BF48" s="224">
        <v>0</v>
      </c>
      <c r="BG48" s="225">
        <v>0.18485430379278853</v>
      </c>
      <c r="BH48" s="224">
        <v>154.44</v>
      </c>
      <c r="BI48" s="224">
        <v>48</v>
      </c>
      <c r="BJ48" s="224">
        <v>123.55</v>
      </c>
      <c r="BK48" s="224">
        <v>0.24279999999999999</v>
      </c>
      <c r="BL48" s="224">
        <v>5006</v>
      </c>
      <c r="BM48" s="224">
        <v>0</v>
      </c>
      <c r="BN48" s="225">
        <v>0.22429855595603951</v>
      </c>
      <c r="BO48" s="224">
        <v>154.44</v>
      </c>
      <c r="BP48" s="224">
        <v>54</v>
      </c>
      <c r="BQ48" s="224">
        <v>123.55</v>
      </c>
      <c r="BR48" s="224">
        <v>0.25590000000000002</v>
      </c>
      <c r="BS48" s="224">
        <v>5600</v>
      </c>
      <c r="BT48" s="311">
        <v>0</v>
      </c>
      <c r="BU48" s="225">
        <v>0.23806856591340697</v>
      </c>
      <c r="BV48" s="224">
        <v>154.44</v>
      </c>
      <c r="BW48" s="224">
        <v>48</v>
      </c>
      <c r="BX48" s="224">
        <v>123.55</v>
      </c>
      <c r="BY48" s="224">
        <v>0.34420000000000001</v>
      </c>
      <c r="BZ48" s="224">
        <v>6012</v>
      </c>
      <c r="CA48" s="311">
        <v>0</v>
      </c>
      <c r="CB48" s="225">
        <v>0.21037594660357817</v>
      </c>
      <c r="CC48" s="224">
        <v>154.44</v>
      </c>
      <c r="CD48" s="224"/>
      <c r="CE48" s="224">
        <v>123.55200000000001</v>
      </c>
      <c r="CF48" s="224">
        <v>0.56089999999999995</v>
      </c>
      <c r="CG48" s="224">
        <v>8481</v>
      </c>
      <c r="CH48" s="224">
        <v>0</v>
      </c>
      <c r="CI48" s="225">
        <v>0.16448977544049403</v>
      </c>
      <c r="CJ48" s="224">
        <v>154.44</v>
      </c>
      <c r="CK48" s="224"/>
      <c r="CL48" s="224">
        <v>123.55200000000001</v>
      </c>
      <c r="CM48" s="224">
        <v>0.47610000000000002</v>
      </c>
      <c r="CN48" s="224">
        <v>6117</v>
      </c>
      <c r="CO48" s="224">
        <v>0</v>
      </c>
      <c r="CP48" s="225">
        <v>0.14443020332889409</v>
      </c>
      <c r="CQ48" s="224">
        <v>154.44</v>
      </c>
      <c r="CR48" s="224"/>
      <c r="CS48" s="224">
        <v>123.55200000000001</v>
      </c>
      <c r="CT48" s="224">
        <v>0.45300000000000001</v>
      </c>
      <c r="CU48" s="224">
        <v>3526</v>
      </c>
      <c r="CV48" s="311">
        <v>0</v>
      </c>
      <c r="CW48" s="225">
        <v>8.467620593472143E-2</v>
      </c>
      <c r="CX48" s="224">
        <v>154.44</v>
      </c>
      <c r="CY48" s="224"/>
      <c r="CZ48" s="224">
        <v>123.55200000000001</v>
      </c>
      <c r="DA48" s="224">
        <v>0.29189999999999999</v>
      </c>
      <c r="DB48" s="224">
        <v>2949</v>
      </c>
      <c r="DC48" s="224">
        <v>0</v>
      </c>
      <c r="DD48" s="225">
        <v>0.11356863375248666</v>
      </c>
      <c r="DE48" s="224">
        <v>154.44</v>
      </c>
      <c r="DF48" s="224"/>
      <c r="DG48" s="224">
        <v>123.55200000000001</v>
      </c>
      <c r="DH48" s="224">
        <v>0.4708</v>
      </c>
      <c r="DI48" s="224">
        <v>5269</v>
      </c>
      <c r="DJ48" s="224">
        <v>0</v>
      </c>
      <c r="DK48" s="225">
        <v>0.12175001654702186</v>
      </c>
      <c r="DL48" s="224">
        <v>154.44</v>
      </c>
      <c r="DM48" s="224"/>
      <c r="DN48" s="224">
        <v>123.55200000000001</v>
      </c>
      <c r="DO48" s="224">
        <v>0.4672</v>
      </c>
      <c r="DP48" s="224">
        <v>6493</v>
      </c>
      <c r="DQ48" s="311">
        <v>0</v>
      </c>
      <c r="DR48" s="225">
        <v>0.15118888120595841</v>
      </c>
      <c r="DS48" s="224">
        <v>154.44</v>
      </c>
      <c r="DT48" s="224"/>
      <c r="DU48" s="224">
        <v>123.55200000000001</v>
      </c>
      <c r="DV48" s="224">
        <v>0.52829999999999999</v>
      </c>
      <c r="DW48" s="224">
        <v>7483</v>
      </c>
      <c r="DX48" s="224">
        <v>0</v>
      </c>
      <c r="DY48" s="225">
        <v>0.15922558682880047</v>
      </c>
    </row>
    <row r="49" spans="1:129" ht="17.25" customHeight="1">
      <c r="A49" s="466">
        <v>45</v>
      </c>
      <c r="B49" s="489">
        <v>343000000052</v>
      </c>
      <c r="C49" s="212" t="s">
        <v>356</v>
      </c>
      <c r="D49" s="224">
        <v>150</v>
      </c>
      <c r="E49" s="224">
        <v>100.8</v>
      </c>
      <c r="F49" s="224">
        <v>100.8</v>
      </c>
      <c r="G49" s="224">
        <v>0.67900000000000005</v>
      </c>
      <c r="H49" s="224">
        <v>11637</v>
      </c>
      <c r="I49" s="224">
        <v>0</v>
      </c>
      <c r="J49" s="225">
        <v>0.23614471561820602</v>
      </c>
      <c r="K49" s="224">
        <v>150</v>
      </c>
      <c r="L49" s="224">
        <v>96</v>
      </c>
      <c r="M49" s="224">
        <v>96</v>
      </c>
      <c r="N49" s="224">
        <v>0.92569999999999997</v>
      </c>
      <c r="O49" s="224">
        <v>10845</v>
      </c>
      <c r="P49" s="224">
        <v>0</v>
      </c>
      <c r="Q49" s="225">
        <v>0.16402691772921627</v>
      </c>
      <c r="R49" s="224">
        <v>150</v>
      </c>
      <c r="S49" s="224">
        <v>90</v>
      </c>
      <c r="T49" s="224">
        <v>120</v>
      </c>
      <c r="U49" s="224">
        <v>0.86270000000000002</v>
      </c>
      <c r="V49" s="224">
        <v>10761</v>
      </c>
      <c r="W49" s="224">
        <v>0</v>
      </c>
      <c r="X49" s="225">
        <v>0.14437070952951328</v>
      </c>
      <c r="Y49" s="224">
        <v>150</v>
      </c>
      <c r="Z49" s="224">
        <v>84</v>
      </c>
      <c r="AA49" s="224">
        <v>120</v>
      </c>
      <c r="AB49" s="224">
        <v>0.8609</v>
      </c>
      <c r="AC49" s="224">
        <v>11082</v>
      </c>
      <c r="AD49" s="224">
        <v>0</v>
      </c>
      <c r="AE49" s="225">
        <v>0.14418207002674122</v>
      </c>
      <c r="AF49" s="224">
        <v>150</v>
      </c>
      <c r="AG49" s="224">
        <v>69</v>
      </c>
      <c r="AH49" s="224">
        <v>120</v>
      </c>
      <c r="AI49" s="224">
        <v>0.76929999999999998</v>
      </c>
      <c r="AJ49" s="224">
        <v>10266</v>
      </c>
      <c r="AK49" s="224">
        <v>0</v>
      </c>
      <c r="AL49" s="225">
        <v>0.14946907466500059</v>
      </c>
      <c r="AM49" s="224">
        <v>150</v>
      </c>
      <c r="AN49" s="224">
        <v>126</v>
      </c>
      <c r="AO49" s="224">
        <v>126</v>
      </c>
      <c r="AP49" s="224">
        <v>0.74629999999999996</v>
      </c>
      <c r="AQ49" s="224">
        <v>14445</v>
      </c>
      <c r="AR49" s="224">
        <v>0</v>
      </c>
      <c r="AS49" s="225">
        <v>0.21335413436445189</v>
      </c>
      <c r="AT49" s="224">
        <v>150</v>
      </c>
      <c r="AU49" s="224">
        <v>135</v>
      </c>
      <c r="AV49" s="224">
        <v>135</v>
      </c>
      <c r="AW49" s="224">
        <v>0.63719999999999999</v>
      </c>
      <c r="AX49" s="224">
        <v>14175</v>
      </c>
      <c r="AY49" s="224">
        <v>0</v>
      </c>
      <c r="AZ49" s="225">
        <v>0.22148310147216654</v>
      </c>
      <c r="BA49" s="224">
        <v>150</v>
      </c>
      <c r="BB49" s="224">
        <v>147</v>
      </c>
      <c r="BC49" s="224">
        <v>147</v>
      </c>
      <c r="BD49" s="224">
        <v>0.50080000000000002</v>
      </c>
      <c r="BE49" s="224">
        <v>15096</v>
      </c>
      <c r="BF49" s="224">
        <v>0</v>
      </c>
      <c r="BG49" s="225">
        <v>0.28480508284250866</v>
      </c>
      <c r="BH49" s="224">
        <v>150</v>
      </c>
      <c r="BI49" s="224">
        <v>78</v>
      </c>
      <c r="BJ49" s="224">
        <v>120</v>
      </c>
      <c r="BK49" s="224">
        <v>0.54830000000000001</v>
      </c>
      <c r="BL49" s="224">
        <v>14946</v>
      </c>
      <c r="BM49" s="224">
        <v>0</v>
      </c>
      <c r="BN49" s="225">
        <v>0.30531809954129963</v>
      </c>
      <c r="BO49" s="224">
        <v>150</v>
      </c>
      <c r="BP49" s="224">
        <v>102</v>
      </c>
      <c r="BQ49" s="224">
        <v>120</v>
      </c>
      <c r="BR49" s="224">
        <v>0.58560000000000001</v>
      </c>
      <c r="BS49" s="224">
        <v>14709</v>
      </c>
      <c r="BT49" s="311">
        <v>0</v>
      </c>
      <c r="BU49" s="225">
        <v>0.281337677742523</v>
      </c>
      <c r="BV49" s="224">
        <v>150</v>
      </c>
      <c r="BW49" s="224">
        <v>102</v>
      </c>
      <c r="BX49" s="224">
        <v>120</v>
      </c>
      <c r="BY49" s="224">
        <v>0.70479999999999998</v>
      </c>
      <c r="BZ49" s="224">
        <v>15003</v>
      </c>
      <c r="CA49" s="311">
        <v>0</v>
      </c>
      <c r="CB49" s="225">
        <v>0.26397432909031948</v>
      </c>
      <c r="CC49" s="224">
        <v>150</v>
      </c>
      <c r="CD49" s="224"/>
      <c r="CE49" s="224">
        <v>120</v>
      </c>
      <c r="CF49" s="224">
        <v>0.86609999999999998</v>
      </c>
      <c r="CG49" s="224">
        <v>15009</v>
      </c>
      <c r="CH49" s="224">
        <v>0</v>
      </c>
      <c r="CI49" s="225">
        <v>0.19410178863847702</v>
      </c>
      <c r="CJ49" s="224">
        <v>150</v>
      </c>
      <c r="CK49" s="224"/>
      <c r="CL49" s="224">
        <v>120</v>
      </c>
      <c r="CM49" s="224">
        <v>0.92720000000000002</v>
      </c>
      <c r="CN49" s="224">
        <v>11862</v>
      </c>
      <c r="CO49" s="224">
        <v>0</v>
      </c>
      <c r="CP49" s="225">
        <v>0.14807125395455853</v>
      </c>
      <c r="CQ49" s="224">
        <v>150</v>
      </c>
      <c r="CR49" s="224"/>
      <c r="CS49" s="224">
        <v>120</v>
      </c>
      <c r="CT49" s="224">
        <v>0.74260000000000004</v>
      </c>
      <c r="CU49" s="224">
        <v>8685</v>
      </c>
      <c r="CV49" s="311">
        <v>0</v>
      </c>
      <c r="CW49" s="225">
        <v>0.13099680286352222</v>
      </c>
      <c r="CX49" s="224">
        <v>150</v>
      </c>
      <c r="CY49" s="224"/>
      <c r="CZ49" s="224">
        <v>120</v>
      </c>
      <c r="DA49" s="224">
        <v>0.82589999999999997</v>
      </c>
      <c r="DB49" s="224">
        <v>13338</v>
      </c>
      <c r="DC49" s="224">
        <v>0</v>
      </c>
      <c r="DD49" s="225">
        <v>0.18691730233684467</v>
      </c>
      <c r="DE49" s="224">
        <v>150</v>
      </c>
      <c r="DF49" s="224"/>
      <c r="DG49" s="224">
        <v>120</v>
      </c>
      <c r="DH49" s="224">
        <v>0.87050000000000005</v>
      </c>
      <c r="DI49" s="224">
        <v>15051</v>
      </c>
      <c r="DJ49" s="224">
        <v>0</v>
      </c>
      <c r="DK49" s="225">
        <v>0.19366110194981254</v>
      </c>
      <c r="DL49" s="224">
        <v>150</v>
      </c>
      <c r="DM49" s="224"/>
      <c r="DN49" s="224">
        <v>120</v>
      </c>
      <c r="DO49" s="224">
        <v>0.82</v>
      </c>
      <c r="DP49" s="224">
        <v>14571</v>
      </c>
      <c r="DQ49" s="311">
        <v>0</v>
      </c>
      <c r="DR49" s="225">
        <v>0.19903127458693945</v>
      </c>
      <c r="DS49" s="224">
        <v>150</v>
      </c>
      <c r="DT49" s="224"/>
      <c r="DU49" s="224">
        <v>120</v>
      </c>
      <c r="DV49" s="224">
        <v>0.81179999999999997</v>
      </c>
      <c r="DW49" s="224">
        <v>17907</v>
      </c>
      <c r="DX49" s="224">
        <v>0</v>
      </c>
      <c r="DY49" s="225">
        <v>0.25530542552900276</v>
      </c>
    </row>
    <row r="50" spans="1:129" ht="17.25" customHeight="1">
      <c r="A50" s="466">
        <v>46</v>
      </c>
      <c r="B50" s="489">
        <v>341000000098</v>
      </c>
      <c r="C50" s="212" t="s">
        <v>787</v>
      </c>
      <c r="D50" s="224">
        <v>136</v>
      </c>
      <c r="E50" s="224">
        <v>18</v>
      </c>
      <c r="F50" s="224">
        <v>18</v>
      </c>
      <c r="G50" s="224">
        <v>0</v>
      </c>
      <c r="H50" s="224">
        <v>12774</v>
      </c>
      <c r="I50" s="224">
        <v>0</v>
      </c>
      <c r="J50" s="225"/>
      <c r="K50" s="224">
        <v>136</v>
      </c>
      <c r="L50" s="224">
        <v>93</v>
      </c>
      <c r="M50" s="224">
        <v>93</v>
      </c>
      <c r="N50" s="224">
        <v>0.95520000000000005</v>
      </c>
      <c r="O50" s="224">
        <v>11379</v>
      </c>
      <c r="P50" s="224">
        <v>0</v>
      </c>
      <c r="Q50" s="225">
        <v>0.17216858079273692</v>
      </c>
      <c r="R50" s="224">
        <v>136</v>
      </c>
      <c r="S50" s="224">
        <v>81</v>
      </c>
      <c r="T50" s="224">
        <v>108.8</v>
      </c>
      <c r="U50" s="224">
        <v>0.95830000000000004</v>
      </c>
      <c r="V50" s="224">
        <v>8211</v>
      </c>
      <c r="W50" s="224">
        <v>0</v>
      </c>
      <c r="X50" s="225">
        <v>0.10937880448015583</v>
      </c>
      <c r="Y50" s="224">
        <v>136</v>
      </c>
      <c r="Z50" s="224">
        <v>69</v>
      </c>
      <c r="AA50" s="224">
        <v>108.8</v>
      </c>
      <c r="AB50" s="224">
        <v>0.98009999999999997</v>
      </c>
      <c r="AC50" s="224">
        <v>5013</v>
      </c>
      <c r="AD50" s="224">
        <v>0</v>
      </c>
      <c r="AE50" s="225">
        <v>6.3186672370301844E-2</v>
      </c>
      <c r="AF50" s="224">
        <v>136</v>
      </c>
      <c r="AG50" s="224">
        <v>87</v>
      </c>
      <c r="AH50" s="224">
        <v>108.8</v>
      </c>
      <c r="AI50" s="224">
        <v>0.93930000000000002</v>
      </c>
      <c r="AJ50" s="224">
        <v>12858</v>
      </c>
      <c r="AK50" s="224">
        <v>0</v>
      </c>
      <c r="AL50" s="225">
        <v>0.16910921290451869</v>
      </c>
      <c r="AM50" s="224">
        <v>136</v>
      </c>
      <c r="AN50" s="224">
        <v>90</v>
      </c>
      <c r="AO50" s="224">
        <v>108.8</v>
      </c>
      <c r="AP50" s="224">
        <v>0.94159999999999999</v>
      </c>
      <c r="AQ50" s="224">
        <v>21909</v>
      </c>
      <c r="AR50" s="224">
        <v>0</v>
      </c>
      <c r="AS50" s="225">
        <v>0.29702616895313777</v>
      </c>
      <c r="AT50" s="224">
        <v>136</v>
      </c>
      <c r="AU50" s="224">
        <v>75</v>
      </c>
      <c r="AV50" s="224">
        <v>108.8</v>
      </c>
      <c r="AW50" s="224">
        <v>0.93789999999999996</v>
      </c>
      <c r="AX50" s="224">
        <v>18030</v>
      </c>
      <c r="AY50" s="224">
        <v>0</v>
      </c>
      <c r="AZ50" s="225">
        <v>0.23748564306427236</v>
      </c>
      <c r="BA50" s="224">
        <v>136</v>
      </c>
      <c r="BB50" s="224">
        <v>72</v>
      </c>
      <c r="BC50" s="224">
        <v>108.8</v>
      </c>
      <c r="BD50" s="224">
        <v>0.94210000000000005</v>
      </c>
      <c r="BE50" s="224">
        <v>17124</v>
      </c>
      <c r="BF50" s="224">
        <v>0</v>
      </c>
      <c r="BG50" s="225">
        <v>0.23203143373897697</v>
      </c>
      <c r="BH50" s="224">
        <v>136</v>
      </c>
      <c r="BI50" s="224">
        <v>81</v>
      </c>
      <c r="BJ50" s="224">
        <v>108.8</v>
      </c>
      <c r="BK50" s="224">
        <v>0.94569999999999999</v>
      </c>
      <c r="BL50" s="224">
        <v>14838</v>
      </c>
      <c r="BM50" s="224">
        <v>0</v>
      </c>
      <c r="BN50" s="225">
        <v>0.19382962110132371</v>
      </c>
      <c r="BO50" s="224">
        <v>136</v>
      </c>
      <c r="BP50" s="224">
        <v>78</v>
      </c>
      <c r="BQ50" s="224">
        <v>108.8</v>
      </c>
      <c r="BR50" s="224">
        <v>0.94750000000000001</v>
      </c>
      <c r="BS50" s="224">
        <v>16527</v>
      </c>
      <c r="BT50" s="311">
        <v>0</v>
      </c>
      <c r="BU50" s="225">
        <v>0.21548298228134558</v>
      </c>
      <c r="BV50" s="224">
        <v>136</v>
      </c>
      <c r="BW50" s="224">
        <v>69</v>
      </c>
      <c r="BX50" s="224">
        <v>108.8</v>
      </c>
      <c r="BY50" s="224">
        <v>0.95050000000000001</v>
      </c>
      <c r="BZ50" s="224">
        <v>15087</v>
      </c>
      <c r="CA50" s="311">
        <v>0</v>
      </c>
      <c r="CB50" s="225">
        <v>0.2170963894500462</v>
      </c>
      <c r="CC50" s="224">
        <v>136</v>
      </c>
      <c r="CD50" s="224"/>
      <c r="CE50" s="224">
        <v>108.8</v>
      </c>
      <c r="CF50" s="224">
        <v>0.9446</v>
      </c>
      <c r="CG50" s="224">
        <v>21621</v>
      </c>
      <c r="CH50" s="224">
        <v>0</v>
      </c>
      <c r="CI50" s="225">
        <v>0.28276522928091002</v>
      </c>
      <c r="CJ50" s="224">
        <v>136</v>
      </c>
      <c r="CK50" s="224"/>
      <c r="CL50" s="224">
        <v>108.8</v>
      </c>
      <c r="CM50" s="224">
        <v>0.95089999999999997</v>
      </c>
      <c r="CN50" s="224">
        <v>19434</v>
      </c>
      <c r="CO50" s="224">
        <v>0</v>
      </c>
      <c r="CP50" s="225">
        <v>0.2608951220618651</v>
      </c>
      <c r="CQ50" s="224">
        <v>136</v>
      </c>
      <c r="CR50" s="224"/>
      <c r="CS50" s="224">
        <v>108.8</v>
      </c>
      <c r="CT50" s="224">
        <v>0.97929999999999995</v>
      </c>
      <c r="CU50" s="224">
        <v>6639</v>
      </c>
      <c r="CV50" s="311">
        <v>0</v>
      </c>
      <c r="CW50" s="225">
        <v>8.3750051589729035E-2</v>
      </c>
      <c r="CX50" s="224">
        <v>136</v>
      </c>
      <c r="CY50" s="224"/>
      <c r="CZ50" s="224">
        <v>108.8</v>
      </c>
      <c r="DA50" s="224">
        <v>0.9778</v>
      </c>
      <c r="DB50" s="224">
        <v>8539</v>
      </c>
      <c r="DC50" s="224">
        <v>0</v>
      </c>
      <c r="DD50" s="225">
        <v>0.11147964802270535</v>
      </c>
      <c r="DE50" s="224">
        <v>136</v>
      </c>
      <c r="DF50" s="224"/>
      <c r="DG50" s="224">
        <v>108.8</v>
      </c>
      <c r="DH50" s="224">
        <v>0.98619999999999997</v>
      </c>
      <c r="DI50" s="224">
        <v>21373</v>
      </c>
      <c r="DJ50" s="224">
        <v>0</v>
      </c>
      <c r="DK50" s="225">
        <v>0.26773099785900584</v>
      </c>
      <c r="DL50" s="224">
        <v>136</v>
      </c>
      <c r="DM50" s="224"/>
      <c r="DN50" s="224">
        <v>108.8</v>
      </c>
      <c r="DO50" s="224">
        <v>0.98839999999999995</v>
      </c>
      <c r="DP50" s="224">
        <v>22206</v>
      </c>
      <c r="DQ50" s="311">
        <v>0</v>
      </c>
      <c r="DR50" s="225">
        <v>0.27754650818565574</v>
      </c>
      <c r="DS50" s="224">
        <v>136</v>
      </c>
      <c r="DT50" s="224"/>
      <c r="DU50" s="224">
        <v>108.8</v>
      </c>
      <c r="DV50" s="224">
        <v>0.99019999999999997</v>
      </c>
      <c r="DW50" s="224">
        <v>20706</v>
      </c>
      <c r="DX50" s="224">
        <v>0</v>
      </c>
      <c r="DY50" s="225">
        <v>0.26693891806369086</v>
      </c>
    </row>
    <row r="51" spans="1:129" ht="17.25" customHeight="1">
      <c r="A51" s="466">
        <v>47</v>
      </c>
      <c r="B51" s="489">
        <v>714000000049</v>
      </c>
      <c r="C51" s="212" t="s">
        <v>907</v>
      </c>
      <c r="D51" s="224">
        <v>0</v>
      </c>
      <c r="E51" s="224">
        <v>0</v>
      </c>
      <c r="F51" s="224">
        <v>0</v>
      </c>
      <c r="G51" s="224">
        <v>0</v>
      </c>
      <c r="H51" s="224">
        <v>0</v>
      </c>
      <c r="I51" s="224">
        <v>0</v>
      </c>
      <c r="J51" s="225"/>
      <c r="K51" s="224">
        <v>0</v>
      </c>
      <c r="L51" s="224">
        <v>0</v>
      </c>
      <c r="M51" s="224">
        <v>0</v>
      </c>
      <c r="N51" s="224">
        <v>0</v>
      </c>
      <c r="O51" s="224">
        <v>0</v>
      </c>
      <c r="P51" s="224">
        <v>0</v>
      </c>
      <c r="Q51" s="225">
        <v>0</v>
      </c>
      <c r="R51" s="224">
        <v>0</v>
      </c>
      <c r="S51" s="224">
        <v>0</v>
      </c>
      <c r="T51" s="224">
        <v>0</v>
      </c>
      <c r="U51" s="224">
        <v>0</v>
      </c>
      <c r="V51" s="224">
        <v>0</v>
      </c>
      <c r="W51" s="224">
        <v>0</v>
      </c>
      <c r="X51" s="225">
        <v>0</v>
      </c>
      <c r="Y51" s="224">
        <v>0</v>
      </c>
      <c r="Z51" s="224">
        <v>0</v>
      </c>
      <c r="AA51" s="224">
        <v>0</v>
      </c>
      <c r="AB51" s="224">
        <v>0</v>
      </c>
      <c r="AC51" s="224">
        <v>0</v>
      </c>
      <c r="AD51" s="224">
        <v>0</v>
      </c>
      <c r="AE51" s="225">
        <v>0</v>
      </c>
      <c r="AF51" s="224">
        <v>0</v>
      </c>
      <c r="AG51" s="224">
        <v>0</v>
      </c>
      <c r="AH51" s="224">
        <v>0</v>
      </c>
      <c r="AI51" s="224">
        <v>0</v>
      </c>
      <c r="AJ51" s="224">
        <v>0</v>
      </c>
      <c r="AK51" s="224">
        <v>0</v>
      </c>
      <c r="AL51" s="225">
        <v>0</v>
      </c>
      <c r="AM51" s="224">
        <v>0</v>
      </c>
      <c r="AN51" s="224">
        <v>0</v>
      </c>
      <c r="AO51" s="224">
        <v>0</v>
      </c>
      <c r="AP51" s="224">
        <v>0</v>
      </c>
      <c r="AQ51" s="224">
        <v>0</v>
      </c>
      <c r="AR51" s="224">
        <v>0</v>
      </c>
      <c r="AS51" s="225">
        <v>0</v>
      </c>
      <c r="AT51" s="224">
        <v>0</v>
      </c>
      <c r="AU51" s="224">
        <v>0</v>
      </c>
      <c r="AV51" s="224">
        <v>0</v>
      </c>
      <c r="AW51" s="224">
        <v>0</v>
      </c>
      <c r="AX51" s="224">
        <v>0</v>
      </c>
      <c r="AY51" s="224">
        <v>0</v>
      </c>
      <c r="AZ51" s="225">
        <v>0</v>
      </c>
      <c r="BA51" s="224">
        <v>0</v>
      </c>
      <c r="BB51" s="224">
        <v>0</v>
      </c>
      <c r="BC51" s="224">
        <v>0</v>
      </c>
      <c r="BD51" s="224">
        <v>0</v>
      </c>
      <c r="BE51" s="224">
        <v>0</v>
      </c>
      <c r="BF51" s="224">
        <v>0</v>
      </c>
      <c r="BG51" s="225">
        <v>0</v>
      </c>
      <c r="BH51" s="224">
        <v>0</v>
      </c>
      <c r="BI51" s="224">
        <v>0</v>
      </c>
      <c r="BJ51" s="224">
        <v>0</v>
      </c>
      <c r="BK51" s="224">
        <v>0</v>
      </c>
      <c r="BL51" s="224">
        <v>0</v>
      </c>
      <c r="BM51" s="224">
        <v>0</v>
      </c>
      <c r="BN51" s="225">
        <v>0</v>
      </c>
      <c r="BO51" s="224">
        <v>0</v>
      </c>
      <c r="BP51" s="224">
        <v>0</v>
      </c>
      <c r="BQ51" s="224">
        <v>0</v>
      </c>
      <c r="BR51" s="224">
        <v>0</v>
      </c>
      <c r="BS51" s="224">
        <v>0</v>
      </c>
      <c r="BT51" s="311">
        <v>0</v>
      </c>
      <c r="BU51" s="225">
        <v>0</v>
      </c>
      <c r="BV51" s="224">
        <v>0</v>
      </c>
      <c r="BW51" s="224">
        <v>0</v>
      </c>
      <c r="BX51" s="224">
        <v>0</v>
      </c>
      <c r="BY51" s="224">
        <v>0</v>
      </c>
      <c r="BZ51" s="224">
        <v>0</v>
      </c>
      <c r="CA51" s="311">
        <v>0</v>
      </c>
      <c r="CB51" s="225">
        <v>0</v>
      </c>
      <c r="CC51" s="224">
        <v>222</v>
      </c>
      <c r="CD51" s="224"/>
      <c r="CE51" s="224">
        <v>0</v>
      </c>
      <c r="CF51" s="224">
        <v>0</v>
      </c>
      <c r="CG51" s="224">
        <v>0</v>
      </c>
      <c r="CH51" s="224">
        <v>0</v>
      </c>
      <c r="CI51" s="225">
        <v>0</v>
      </c>
      <c r="CJ51" s="224">
        <v>0</v>
      </c>
      <c r="CK51" s="224"/>
      <c r="CL51" s="224">
        <v>0</v>
      </c>
      <c r="CM51" s="224">
        <v>0</v>
      </c>
      <c r="CN51" s="224">
        <v>0</v>
      </c>
      <c r="CO51" s="224">
        <v>0</v>
      </c>
      <c r="CP51" s="225">
        <v>0</v>
      </c>
      <c r="CQ51" s="224">
        <v>222</v>
      </c>
      <c r="CR51" s="224"/>
      <c r="CS51" s="224">
        <v>177.6</v>
      </c>
      <c r="CT51" s="224">
        <v>0.53129999999999999</v>
      </c>
      <c r="CU51" s="224">
        <v>1755</v>
      </c>
      <c r="CV51" s="311">
        <v>0</v>
      </c>
      <c r="CW51" s="225">
        <v>2.4998929276629136E-2</v>
      </c>
      <c r="CX51" s="224">
        <v>222</v>
      </c>
      <c r="CY51" s="224"/>
      <c r="CZ51" s="224">
        <v>177.6</v>
      </c>
      <c r="DA51" s="224">
        <v>0.53080000000000005</v>
      </c>
      <c r="DB51" s="224">
        <v>2361</v>
      </c>
      <c r="DC51" s="224">
        <v>0</v>
      </c>
      <c r="DD51" s="225">
        <v>3.4784808357717169E-2</v>
      </c>
      <c r="DE51" s="224">
        <v>222</v>
      </c>
      <c r="DF51" s="224"/>
      <c r="DG51" s="224">
        <v>177.6</v>
      </c>
      <c r="DH51" s="224">
        <v>0.48930000000000001</v>
      </c>
      <c r="DI51" s="224">
        <v>1998</v>
      </c>
      <c r="DJ51" s="224">
        <v>0</v>
      </c>
      <c r="DK51" s="225">
        <v>3.0903265362631275E-2</v>
      </c>
      <c r="DL51" s="224">
        <v>222</v>
      </c>
      <c r="DM51" s="224"/>
      <c r="DN51" s="224">
        <v>177.6</v>
      </c>
      <c r="DO51" s="224">
        <v>0.65190000000000003</v>
      </c>
      <c r="DP51" s="224">
        <v>4131</v>
      </c>
      <c r="DQ51" s="311">
        <v>0</v>
      </c>
      <c r="DR51" s="225">
        <v>4.7957696722597337E-2</v>
      </c>
      <c r="DS51" s="224">
        <v>222</v>
      </c>
      <c r="DT51" s="224"/>
      <c r="DU51" s="224">
        <v>177.6</v>
      </c>
      <c r="DV51" s="224">
        <v>0.58189999999999997</v>
      </c>
      <c r="DW51" s="224">
        <v>2374</v>
      </c>
      <c r="DX51" s="224">
        <v>0</v>
      </c>
      <c r="DY51" s="225">
        <v>3.1904864135487959E-2</v>
      </c>
    </row>
    <row r="52" spans="1:129" ht="17.25" customHeight="1">
      <c r="A52" s="466">
        <v>48</v>
      </c>
      <c r="B52" s="489">
        <v>711000000075</v>
      </c>
      <c r="C52" s="212" t="s">
        <v>845</v>
      </c>
      <c r="D52" s="224">
        <v>0</v>
      </c>
      <c r="E52" s="224">
        <v>0</v>
      </c>
      <c r="F52" s="224">
        <v>0</v>
      </c>
      <c r="G52" s="224">
        <v>0</v>
      </c>
      <c r="H52" s="224">
        <v>0</v>
      </c>
      <c r="I52" s="224">
        <v>0</v>
      </c>
      <c r="J52" s="225"/>
      <c r="K52" s="224">
        <v>0</v>
      </c>
      <c r="L52" s="224">
        <v>0</v>
      </c>
      <c r="M52" s="224">
        <v>0</v>
      </c>
      <c r="N52" s="224">
        <v>0</v>
      </c>
      <c r="O52" s="224">
        <v>0</v>
      </c>
      <c r="P52" s="224">
        <v>0</v>
      </c>
      <c r="Q52" s="225">
        <v>0</v>
      </c>
      <c r="R52" s="224">
        <v>130</v>
      </c>
      <c r="S52" s="224">
        <v>0</v>
      </c>
      <c r="T52" s="224">
        <v>104</v>
      </c>
      <c r="U52" s="224">
        <v>0.92010000000000003</v>
      </c>
      <c r="V52" s="224">
        <v>5800</v>
      </c>
      <c r="W52" s="224">
        <v>0</v>
      </c>
      <c r="X52" s="225">
        <v>8.4183528917796943E-2</v>
      </c>
      <c r="Y52" s="224">
        <v>130</v>
      </c>
      <c r="Z52" s="224">
        <v>98</v>
      </c>
      <c r="AA52" s="224">
        <v>104</v>
      </c>
      <c r="AB52" s="224">
        <v>5.7000000000000002E-2</v>
      </c>
      <c r="AC52" s="224">
        <v>7060</v>
      </c>
      <c r="AD52" s="311">
        <v>4413.7407999999996</v>
      </c>
      <c r="AE52" s="225">
        <v>1.6007502212935152</v>
      </c>
      <c r="AF52" s="224">
        <v>130</v>
      </c>
      <c r="AG52" s="224">
        <v>54</v>
      </c>
      <c r="AH52" s="224">
        <v>104</v>
      </c>
      <c r="AI52" s="224">
        <v>0.28789999999999999</v>
      </c>
      <c r="AJ52" s="224">
        <v>380</v>
      </c>
      <c r="AK52" s="224">
        <v>0</v>
      </c>
      <c r="AL52" s="225">
        <v>1.7058296422771093E-2</v>
      </c>
      <c r="AM52" s="224">
        <v>130</v>
      </c>
      <c r="AN52" s="224">
        <v>38</v>
      </c>
      <c r="AO52" s="224">
        <v>104</v>
      </c>
      <c r="AP52" s="224">
        <v>0.27450000000000002</v>
      </c>
      <c r="AQ52" s="224">
        <v>280</v>
      </c>
      <c r="AR52" s="224">
        <v>0</v>
      </c>
      <c r="AS52" s="225">
        <v>1.3622281381844223E-2</v>
      </c>
      <c r="AT52" s="224">
        <v>130</v>
      </c>
      <c r="AU52" s="224">
        <v>6</v>
      </c>
      <c r="AV52" s="224">
        <v>104</v>
      </c>
      <c r="AW52" s="224">
        <v>0.28570000000000001</v>
      </c>
      <c r="AX52" s="224">
        <v>200</v>
      </c>
      <c r="AY52" s="224">
        <v>0</v>
      </c>
      <c r="AZ52" s="225">
        <v>9.0471851963152324E-3</v>
      </c>
      <c r="BA52" s="224">
        <v>130</v>
      </c>
      <c r="BB52" s="224">
        <v>6</v>
      </c>
      <c r="BC52" s="224">
        <v>104</v>
      </c>
      <c r="BD52" s="224">
        <v>0.2097</v>
      </c>
      <c r="BE52" s="224">
        <v>260</v>
      </c>
      <c r="BF52" s="224">
        <v>0</v>
      </c>
      <c r="BG52" s="225">
        <v>1.655804588565676E-2</v>
      </c>
      <c r="BH52" s="224">
        <v>130</v>
      </c>
      <c r="BI52" s="224">
        <v>2</v>
      </c>
      <c r="BJ52" s="224">
        <v>104</v>
      </c>
      <c r="BK52" s="224">
        <v>0.8044</v>
      </c>
      <c r="BL52" s="224">
        <v>7240</v>
      </c>
      <c r="BM52" s="224">
        <v>0</v>
      </c>
      <c r="BN52" s="225">
        <v>0.11632156308212194</v>
      </c>
      <c r="BO52" s="224">
        <v>130</v>
      </c>
      <c r="BP52" s="224">
        <v>90</v>
      </c>
      <c r="BQ52" s="224">
        <v>104</v>
      </c>
      <c r="BR52" s="224">
        <v>0.90939999999999999</v>
      </c>
      <c r="BS52" s="224">
        <v>9640</v>
      </c>
      <c r="BT52" s="311">
        <v>0</v>
      </c>
      <c r="BU52" s="225">
        <v>0.13699849908764683</v>
      </c>
      <c r="BV52" s="224">
        <v>130</v>
      </c>
      <c r="BW52" s="224">
        <v>94</v>
      </c>
      <c r="BX52" s="224">
        <v>104</v>
      </c>
      <c r="BY52" s="224">
        <v>0.88219999999999998</v>
      </c>
      <c r="BZ52" s="224">
        <v>8540</v>
      </c>
      <c r="CA52" s="311">
        <v>0</v>
      </c>
      <c r="CB52" s="225">
        <v>0.13851225665440128</v>
      </c>
      <c r="CC52" s="224">
        <v>130</v>
      </c>
      <c r="CD52" s="224"/>
      <c r="CE52" s="224">
        <v>104</v>
      </c>
      <c r="CF52" s="224">
        <v>0.88700000000000001</v>
      </c>
      <c r="CG52" s="224">
        <v>6799</v>
      </c>
      <c r="CH52" s="224">
        <v>0</v>
      </c>
      <c r="CI52" s="225">
        <v>9.9063837267095806E-2</v>
      </c>
      <c r="CJ52" s="224">
        <v>130</v>
      </c>
      <c r="CK52" s="224"/>
      <c r="CL52" s="224">
        <v>104</v>
      </c>
      <c r="CM52" s="224">
        <v>0.92500000000000004</v>
      </c>
      <c r="CN52" s="224">
        <v>7635</v>
      </c>
      <c r="CO52" s="224">
        <v>0</v>
      </c>
      <c r="CP52" s="225">
        <v>0.11023042273042273</v>
      </c>
      <c r="CQ52" s="224">
        <v>130</v>
      </c>
      <c r="CR52" s="224"/>
      <c r="CS52" s="224">
        <v>104</v>
      </c>
      <c r="CT52" s="224">
        <v>0.90229999999999999</v>
      </c>
      <c r="CU52" s="224">
        <v>5711</v>
      </c>
      <c r="CV52" s="311">
        <v>0</v>
      </c>
      <c r="CW52" s="225">
        <v>8.1800305936295309E-2</v>
      </c>
      <c r="CX52" s="224">
        <v>130</v>
      </c>
      <c r="CY52" s="224"/>
      <c r="CZ52" s="224">
        <v>104</v>
      </c>
      <c r="DA52" s="224">
        <v>0.90939999999999999</v>
      </c>
      <c r="DB52" s="224">
        <v>7208</v>
      </c>
      <c r="DC52" s="224">
        <v>0</v>
      </c>
      <c r="DD52" s="225">
        <v>0.10585076287737383</v>
      </c>
      <c r="DE52" s="224">
        <v>130</v>
      </c>
      <c r="DF52" s="224"/>
      <c r="DG52" s="224">
        <v>104</v>
      </c>
      <c r="DH52" s="224">
        <v>0.873</v>
      </c>
      <c r="DI52" s="224">
        <v>5775</v>
      </c>
      <c r="DJ52" s="224">
        <v>0</v>
      </c>
      <c r="DK52" s="225">
        <v>8.5493179731623375E-2</v>
      </c>
      <c r="DL52" s="224">
        <v>130</v>
      </c>
      <c r="DM52" s="224"/>
      <c r="DN52" s="224">
        <v>104</v>
      </c>
      <c r="DO52" s="224">
        <v>0.94330000000000003</v>
      </c>
      <c r="DP52" s="224">
        <v>9127</v>
      </c>
      <c r="DQ52" s="311">
        <v>0</v>
      </c>
      <c r="DR52" s="225">
        <v>0.12504661538338782</v>
      </c>
      <c r="DS52" s="224">
        <v>130</v>
      </c>
      <c r="DT52" s="224"/>
      <c r="DU52" s="224">
        <v>104</v>
      </c>
      <c r="DV52" s="224">
        <v>0.95409999999999995</v>
      </c>
      <c r="DW52" s="224">
        <v>5896</v>
      </c>
      <c r="DX52" s="224">
        <v>0</v>
      </c>
      <c r="DY52" s="225">
        <v>8.2527320238252003E-2</v>
      </c>
    </row>
    <row r="53" spans="1:129" ht="17.25" customHeight="1">
      <c r="A53" s="466">
        <v>49</v>
      </c>
      <c r="B53" s="489">
        <v>291000000015</v>
      </c>
      <c r="C53" s="212" t="s">
        <v>760</v>
      </c>
      <c r="D53" s="224">
        <v>712</v>
      </c>
      <c r="E53" s="224">
        <v>0</v>
      </c>
      <c r="F53" s="224">
        <v>0</v>
      </c>
      <c r="G53" s="224">
        <v>0</v>
      </c>
      <c r="H53" s="224">
        <v>0</v>
      </c>
      <c r="I53" s="224">
        <v>0</v>
      </c>
      <c r="J53" s="225"/>
      <c r="K53" s="224">
        <v>712</v>
      </c>
      <c r="L53" s="224">
        <v>0</v>
      </c>
      <c r="M53" s="224">
        <v>0</v>
      </c>
      <c r="N53" s="224">
        <v>0.31030000000000002</v>
      </c>
      <c r="O53" s="224">
        <v>2025</v>
      </c>
      <c r="P53" s="224">
        <v>0</v>
      </c>
      <c r="Q53" s="225">
        <v>0</v>
      </c>
      <c r="R53" s="224">
        <v>712</v>
      </c>
      <c r="S53" s="224">
        <v>0</v>
      </c>
      <c r="T53" s="224">
        <v>569.6</v>
      </c>
      <c r="U53" s="224">
        <v>0.36</v>
      </c>
      <c r="V53" s="224">
        <v>2025</v>
      </c>
      <c r="W53" s="224">
        <v>0</v>
      </c>
      <c r="X53" s="225">
        <v>1.3715765449438201E-2</v>
      </c>
      <c r="Y53" s="224">
        <v>712</v>
      </c>
      <c r="Z53" s="224">
        <v>225</v>
      </c>
      <c r="AA53" s="224">
        <v>569.6</v>
      </c>
      <c r="AB53" s="224">
        <v>0.37840000000000001</v>
      </c>
      <c r="AC53" s="224">
        <v>3150</v>
      </c>
      <c r="AD53" s="224">
        <v>0</v>
      </c>
      <c r="AE53" s="225">
        <v>1.9643393196358334E-2</v>
      </c>
      <c r="AF53" s="224">
        <v>712</v>
      </c>
      <c r="AG53" s="224">
        <v>225</v>
      </c>
      <c r="AH53" s="224">
        <v>569.6</v>
      </c>
      <c r="AI53" s="224">
        <v>0.88890000000000002</v>
      </c>
      <c r="AJ53" s="224">
        <v>5400</v>
      </c>
      <c r="AK53" s="224">
        <v>0</v>
      </c>
      <c r="AL53" s="225">
        <v>1.4335007927297609E-2</v>
      </c>
      <c r="AM53" s="224">
        <v>712</v>
      </c>
      <c r="AN53" s="224">
        <v>225</v>
      </c>
      <c r="AO53" s="224">
        <v>569.6</v>
      </c>
      <c r="AP53" s="224">
        <v>0.92589999999999995</v>
      </c>
      <c r="AQ53" s="224">
        <v>16875</v>
      </c>
      <c r="AR53" s="224">
        <v>0</v>
      </c>
      <c r="AS53" s="225">
        <v>4.4440324385262561E-2</v>
      </c>
      <c r="AT53" s="224">
        <v>712</v>
      </c>
      <c r="AU53" s="224">
        <v>225</v>
      </c>
      <c r="AV53" s="224">
        <v>569.6</v>
      </c>
      <c r="AW53" s="224">
        <v>0.9153</v>
      </c>
      <c r="AX53" s="224">
        <v>12150</v>
      </c>
      <c r="AY53" s="224">
        <v>0</v>
      </c>
      <c r="AZ53" s="225">
        <v>3.1323472336712989E-2</v>
      </c>
      <c r="BA53" s="224">
        <v>712</v>
      </c>
      <c r="BB53" s="224">
        <v>0</v>
      </c>
      <c r="BC53" s="224">
        <v>569.6</v>
      </c>
      <c r="BD53" s="224">
        <v>0.18179999999999999</v>
      </c>
      <c r="BE53" s="224">
        <v>900</v>
      </c>
      <c r="BF53" s="224">
        <v>0</v>
      </c>
      <c r="BG53" s="225">
        <v>1.2071080703575975E-2</v>
      </c>
      <c r="BH53" s="224">
        <v>712</v>
      </c>
      <c r="BI53" s="224">
        <v>0</v>
      </c>
      <c r="BJ53" s="224">
        <v>569.6</v>
      </c>
      <c r="BK53" s="224">
        <v>0.16420000000000001</v>
      </c>
      <c r="BL53" s="224">
        <v>2475</v>
      </c>
      <c r="BM53" s="224">
        <v>0</v>
      </c>
      <c r="BN53" s="225">
        <v>3.5567974526066609E-2</v>
      </c>
      <c r="BO53" s="224">
        <v>712</v>
      </c>
      <c r="BP53" s="224">
        <v>0</v>
      </c>
      <c r="BQ53" s="224">
        <v>569.6</v>
      </c>
      <c r="BR53" s="224">
        <v>0.16070000000000001</v>
      </c>
      <c r="BS53" s="224">
        <v>2025</v>
      </c>
      <c r="BT53" s="311">
        <v>0</v>
      </c>
      <c r="BU53" s="225">
        <v>2.9734883042722881E-2</v>
      </c>
      <c r="BV53" s="224">
        <v>712</v>
      </c>
      <c r="BW53" s="224">
        <v>0</v>
      </c>
      <c r="BX53" s="224">
        <v>569.6</v>
      </c>
      <c r="BY53" s="224">
        <v>0.2203</v>
      </c>
      <c r="BZ53" s="224">
        <v>2925</v>
      </c>
      <c r="CA53" s="311">
        <v>0</v>
      </c>
      <c r="CB53" s="225">
        <v>3.4687429643219629E-2</v>
      </c>
      <c r="CC53" s="224">
        <v>712</v>
      </c>
      <c r="CD53" s="224"/>
      <c r="CE53" s="224">
        <v>712</v>
      </c>
      <c r="CF53" s="224">
        <v>0.29720000000000002</v>
      </c>
      <c r="CG53" s="224">
        <v>4950</v>
      </c>
      <c r="CH53" s="224">
        <v>0</v>
      </c>
      <c r="CI53" s="225">
        <v>3.1441515031925375E-2</v>
      </c>
      <c r="CJ53" s="224">
        <v>712</v>
      </c>
      <c r="CK53" s="224"/>
      <c r="CL53" s="224">
        <v>712</v>
      </c>
      <c r="CM53" s="224">
        <v>0.31309999999999999</v>
      </c>
      <c r="CN53" s="224">
        <v>3488</v>
      </c>
      <c r="CO53" s="224">
        <v>0</v>
      </c>
      <c r="CP53" s="225">
        <v>2.173106038403768E-2</v>
      </c>
      <c r="CQ53" s="224">
        <v>712</v>
      </c>
      <c r="CR53" s="224"/>
      <c r="CS53" s="224">
        <v>712</v>
      </c>
      <c r="CT53" s="224">
        <v>0.33329999999999999</v>
      </c>
      <c r="CU53" s="224">
        <v>3825</v>
      </c>
      <c r="CV53" s="311">
        <v>0</v>
      </c>
      <c r="CW53" s="225">
        <v>2.166422695187243E-2</v>
      </c>
      <c r="CX53" s="224">
        <v>712</v>
      </c>
      <c r="CY53" s="224"/>
      <c r="CZ53" s="224">
        <v>712</v>
      </c>
      <c r="DA53" s="224">
        <v>0.34260000000000002</v>
      </c>
      <c r="DB53" s="224">
        <v>4163</v>
      </c>
      <c r="DC53" s="224">
        <v>0</v>
      </c>
      <c r="DD53" s="225">
        <v>2.3703177143573451E-2</v>
      </c>
      <c r="DE53" s="224">
        <v>712</v>
      </c>
      <c r="DF53" s="224"/>
      <c r="DG53" s="224">
        <v>712</v>
      </c>
      <c r="DH53" s="224">
        <v>0.34300000000000003</v>
      </c>
      <c r="DI53" s="224">
        <v>3937</v>
      </c>
      <c r="DJ53" s="224">
        <v>0</v>
      </c>
      <c r="DK53" s="225">
        <v>2.1667976982125112E-2</v>
      </c>
      <c r="DL53" s="224">
        <v>712</v>
      </c>
      <c r="DM53" s="224"/>
      <c r="DN53" s="224">
        <v>712</v>
      </c>
      <c r="DO53" s="224">
        <v>0.52339999999999998</v>
      </c>
      <c r="DP53" s="224">
        <v>7537</v>
      </c>
      <c r="DQ53" s="311">
        <v>0</v>
      </c>
      <c r="DR53" s="225">
        <v>2.7183906501800088E-2</v>
      </c>
      <c r="DS53" s="224">
        <v>712</v>
      </c>
      <c r="DT53" s="224"/>
      <c r="DU53" s="224">
        <v>712</v>
      </c>
      <c r="DV53" s="224">
        <v>0.79200000000000004</v>
      </c>
      <c r="DW53" s="224">
        <v>21600</v>
      </c>
      <c r="DX53" s="224">
        <v>0</v>
      </c>
      <c r="DY53" s="225">
        <v>5.3200544773578481E-2</v>
      </c>
    </row>
    <row r="54" spans="1:129" ht="17.25" customHeight="1">
      <c r="A54" s="466">
        <v>50</v>
      </c>
      <c r="B54" s="489">
        <v>342000000039</v>
      </c>
      <c r="C54" s="212" t="s">
        <v>628</v>
      </c>
      <c r="D54" s="224">
        <v>134</v>
      </c>
      <c r="E54" s="224">
        <v>4</v>
      </c>
      <c r="F54" s="224">
        <v>4</v>
      </c>
      <c r="G54" s="224">
        <v>0.81120000000000003</v>
      </c>
      <c r="H54" s="224">
        <v>16818</v>
      </c>
      <c r="I54" s="311">
        <v>15416.2464</v>
      </c>
      <c r="J54" s="225">
        <v>7.1986974030243251</v>
      </c>
      <c r="K54" s="224">
        <v>134</v>
      </c>
      <c r="L54" s="224">
        <v>110</v>
      </c>
      <c r="M54" s="224">
        <v>110</v>
      </c>
      <c r="N54" s="224">
        <v>0.83750000000000002</v>
      </c>
      <c r="O54" s="224">
        <v>10626</v>
      </c>
      <c r="P54" s="224">
        <v>0</v>
      </c>
      <c r="Q54" s="225">
        <v>0.15503129513721714</v>
      </c>
      <c r="R54" s="224">
        <v>134</v>
      </c>
      <c r="S54" s="224">
        <v>110</v>
      </c>
      <c r="T54" s="224">
        <v>110</v>
      </c>
      <c r="U54" s="224">
        <v>0.87180000000000002</v>
      </c>
      <c r="V54" s="224">
        <v>18398</v>
      </c>
      <c r="W54" s="224">
        <v>0</v>
      </c>
      <c r="X54" s="225">
        <v>0.26645788001603554</v>
      </c>
      <c r="Y54" s="224">
        <v>134</v>
      </c>
      <c r="Z54" s="224">
        <v>116</v>
      </c>
      <c r="AA54" s="224">
        <v>116</v>
      </c>
      <c r="AB54" s="224">
        <v>0.86950000000000005</v>
      </c>
      <c r="AC54" s="224">
        <v>12418</v>
      </c>
      <c r="AD54" s="224">
        <v>0</v>
      </c>
      <c r="AE54" s="225">
        <v>0.16548214605157305</v>
      </c>
      <c r="AF54" s="224">
        <v>134</v>
      </c>
      <c r="AG54" s="224">
        <v>118</v>
      </c>
      <c r="AH54" s="224">
        <v>118</v>
      </c>
      <c r="AI54" s="224">
        <v>0.86950000000000005</v>
      </c>
      <c r="AJ54" s="224">
        <v>16266</v>
      </c>
      <c r="AK54" s="224">
        <v>0</v>
      </c>
      <c r="AL54" s="225">
        <v>0.2130866485298043</v>
      </c>
      <c r="AM54" s="224">
        <v>134</v>
      </c>
      <c r="AN54" s="224">
        <v>124</v>
      </c>
      <c r="AO54" s="224">
        <v>124</v>
      </c>
      <c r="AP54" s="224">
        <v>0.87460000000000004</v>
      </c>
      <c r="AQ54" s="224">
        <v>15644</v>
      </c>
      <c r="AR54" s="224">
        <v>0</v>
      </c>
      <c r="AS54" s="225">
        <v>0.20034760386109943</v>
      </c>
      <c r="AT54" s="224">
        <v>134</v>
      </c>
      <c r="AU54" s="224">
        <v>122</v>
      </c>
      <c r="AV54" s="224">
        <v>122</v>
      </c>
      <c r="AW54" s="224">
        <v>0.8649</v>
      </c>
      <c r="AX54" s="224">
        <v>14726</v>
      </c>
      <c r="AY54" s="224">
        <v>0</v>
      </c>
      <c r="AZ54" s="225">
        <v>0.18757982778913296</v>
      </c>
      <c r="BA54" s="224">
        <v>134</v>
      </c>
      <c r="BB54" s="224">
        <v>118</v>
      </c>
      <c r="BC54" s="224">
        <v>118</v>
      </c>
      <c r="BD54" s="224">
        <v>0.85470000000000002</v>
      </c>
      <c r="BE54" s="224">
        <v>16634</v>
      </c>
      <c r="BF54" s="224">
        <v>0</v>
      </c>
      <c r="BG54" s="225">
        <v>0.22907014432438161</v>
      </c>
      <c r="BH54" s="224">
        <v>134</v>
      </c>
      <c r="BI54" s="224">
        <v>122</v>
      </c>
      <c r="BJ54" s="224">
        <v>122</v>
      </c>
      <c r="BK54" s="224">
        <v>0.82640000000000002</v>
      </c>
      <c r="BL54" s="224">
        <v>14216</v>
      </c>
      <c r="BM54" s="224">
        <v>0</v>
      </c>
      <c r="BN54" s="225">
        <v>0.18951969119190118</v>
      </c>
      <c r="BO54" s="224">
        <v>134</v>
      </c>
      <c r="BP54" s="224">
        <v>132</v>
      </c>
      <c r="BQ54" s="224">
        <v>132</v>
      </c>
      <c r="BR54" s="224">
        <v>0.79759999999999998</v>
      </c>
      <c r="BS54" s="224">
        <v>7352</v>
      </c>
      <c r="BT54" s="311">
        <v>0</v>
      </c>
      <c r="BU54" s="225">
        <v>9.3858473432679917E-2</v>
      </c>
      <c r="BV54" s="224">
        <v>134</v>
      </c>
      <c r="BW54" s="224">
        <v>122</v>
      </c>
      <c r="BX54" s="224">
        <v>122</v>
      </c>
      <c r="BY54" s="224">
        <v>0.81359999999999999</v>
      </c>
      <c r="BZ54" s="224">
        <v>9080</v>
      </c>
      <c r="CA54" s="311">
        <v>0</v>
      </c>
      <c r="CB54" s="225">
        <v>0.13612747999081959</v>
      </c>
      <c r="CC54" s="224">
        <v>134</v>
      </c>
      <c r="CD54" s="224"/>
      <c r="CE54" s="224">
        <v>116.32</v>
      </c>
      <c r="CF54" s="224">
        <v>0.84150000000000003</v>
      </c>
      <c r="CG54" s="224">
        <v>12162</v>
      </c>
      <c r="CH54" s="224">
        <v>0</v>
      </c>
      <c r="CI54" s="225">
        <v>0.16700272195157731</v>
      </c>
      <c r="CJ54" s="224">
        <v>134</v>
      </c>
      <c r="CK54" s="224"/>
      <c r="CL54" s="224">
        <v>118</v>
      </c>
      <c r="CM54" s="224">
        <v>0.84570000000000001</v>
      </c>
      <c r="CN54" s="224">
        <v>11434</v>
      </c>
      <c r="CO54" s="224">
        <v>0</v>
      </c>
      <c r="CP54" s="225">
        <v>0.15913560279575395</v>
      </c>
      <c r="CQ54" s="224">
        <v>134</v>
      </c>
      <c r="CR54" s="224"/>
      <c r="CS54" s="224">
        <v>107.44</v>
      </c>
      <c r="CT54" s="224">
        <v>0.81759999999999999</v>
      </c>
      <c r="CU54" s="224">
        <v>8596</v>
      </c>
      <c r="CV54" s="311">
        <v>0</v>
      </c>
      <c r="CW54" s="225">
        <v>0.13152750710245109</v>
      </c>
      <c r="CX54" s="224">
        <v>134</v>
      </c>
      <c r="CY54" s="224"/>
      <c r="CZ54" s="224">
        <v>107.2</v>
      </c>
      <c r="DA54" s="224">
        <v>0.83950000000000002</v>
      </c>
      <c r="DB54" s="224">
        <v>10874</v>
      </c>
      <c r="DC54" s="224">
        <v>0</v>
      </c>
      <c r="DD54" s="225">
        <v>0.16781908405164964</v>
      </c>
      <c r="DE54" s="224">
        <v>134</v>
      </c>
      <c r="DF54" s="224"/>
      <c r="DG54" s="224">
        <v>115.6</v>
      </c>
      <c r="DH54" s="224">
        <v>0.87119999999999997</v>
      </c>
      <c r="DI54" s="224">
        <v>15170</v>
      </c>
      <c r="DJ54" s="224">
        <v>0</v>
      </c>
      <c r="DK54" s="225">
        <v>0.2024589333313927</v>
      </c>
      <c r="DL54" s="224">
        <v>134</v>
      </c>
      <c r="DM54" s="224"/>
      <c r="DN54" s="224">
        <v>108.64</v>
      </c>
      <c r="DO54" s="224">
        <v>0.8276</v>
      </c>
      <c r="DP54" s="224">
        <v>8432</v>
      </c>
      <c r="DQ54" s="311">
        <v>0</v>
      </c>
      <c r="DR54" s="225">
        <v>0.1260513273886934</v>
      </c>
      <c r="DS54" s="224">
        <v>134</v>
      </c>
      <c r="DT54" s="224"/>
      <c r="DU54" s="224">
        <v>107.2</v>
      </c>
      <c r="DV54" s="224">
        <v>0.86370000000000002</v>
      </c>
      <c r="DW54" s="224">
        <v>9852</v>
      </c>
      <c r="DX54" s="224">
        <v>0</v>
      </c>
      <c r="DY54" s="225">
        <v>0.14778630870194587</v>
      </c>
    </row>
    <row r="55" spans="1:129" ht="17.25" customHeight="1">
      <c r="A55" s="466">
        <v>51</v>
      </c>
      <c r="B55" s="489">
        <v>343000000065</v>
      </c>
      <c r="C55" s="212" t="s">
        <v>632</v>
      </c>
      <c r="D55" s="224">
        <v>139</v>
      </c>
      <c r="E55" s="224">
        <v>0</v>
      </c>
      <c r="F55" s="224">
        <v>5</v>
      </c>
      <c r="G55" s="224">
        <v>0</v>
      </c>
      <c r="H55" s="224">
        <v>0</v>
      </c>
      <c r="I55" s="224">
        <v>0</v>
      </c>
      <c r="J55" s="225"/>
      <c r="K55" s="224">
        <v>139</v>
      </c>
      <c r="L55" s="224">
        <v>0</v>
      </c>
      <c r="M55" s="224">
        <v>5</v>
      </c>
      <c r="N55" s="224">
        <v>0</v>
      </c>
      <c r="O55" s="224">
        <v>0</v>
      </c>
      <c r="P55" s="224">
        <v>0</v>
      </c>
      <c r="Q55" s="225">
        <v>0</v>
      </c>
      <c r="R55" s="224">
        <v>139</v>
      </c>
      <c r="S55" s="224">
        <v>0</v>
      </c>
      <c r="T55" s="224">
        <v>111.2</v>
      </c>
      <c r="U55" s="224">
        <v>0</v>
      </c>
      <c r="V55" s="224">
        <v>0</v>
      </c>
      <c r="W55" s="224">
        <v>0</v>
      </c>
      <c r="X55" s="225">
        <v>0</v>
      </c>
      <c r="Y55" s="224">
        <v>139</v>
      </c>
      <c r="Z55" s="224">
        <v>0</v>
      </c>
      <c r="AA55" s="224">
        <v>111.2</v>
      </c>
      <c r="AB55" s="224">
        <v>0</v>
      </c>
      <c r="AC55" s="224">
        <v>0</v>
      </c>
      <c r="AD55" s="224">
        <v>0</v>
      </c>
      <c r="AE55" s="225">
        <v>0</v>
      </c>
      <c r="AF55" s="224">
        <v>139</v>
      </c>
      <c r="AG55" s="224">
        <v>0</v>
      </c>
      <c r="AH55" s="224">
        <v>111.2</v>
      </c>
      <c r="AI55" s="224">
        <v>0</v>
      </c>
      <c r="AJ55" s="224">
        <v>0</v>
      </c>
      <c r="AK55" s="224">
        <v>0</v>
      </c>
      <c r="AL55" s="225">
        <v>0</v>
      </c>
      <c r="AM55" s="224">
        <v>139</v>
      </c>
      <c r="AN55" s="224">
        <v>0</v>
      </c>
      <c r="AO55" s="224">
        <v>111.2</v>
      </c>
      <c r="AP55" s="224">
        <v>0.68989999999999996</v>
      </c>
      <c r="AQ55" s="224">
        <v>1636</v>
      </c>
      <c r="AR55" s="224">
        <v>0</v>
      </c>
      <c r="AS55" s="225">
        <v>2.9618282472152438E-2</v>
      </c>
      <c r="AT55" s="224">
        <v>139</v>
      </c>
      <c r="AU55" s="224">
        <v>2.8</v>
      </c>
      <c r="AV55" s="224">
        <v>111.2</v>
      </c>
      <c r="AW55" s="224">
        <v>0</v>
      </c>
      <c r="AX55" s="224">
        <v>1065</v>
      </c>
      <c r="AY55" s="224">
        <v>0</v>
      </c>
      <c r="AZ55" s="225">
        <v>0</v>
      </c>
      <c r="BA55" s="224">
        <v>139</v>
      </c>
      <c r="BB55" s="224">
        <v>1</v>
      </c>
      <c r="BC55" s="224">
        <v>111.2</v>
      </c>
      <c r="BD55" s="224">
        <v>0.72219999999999995</v>
      </c>
      <c r="BE55" s="224">
        <v>918</v>
      </c>
      <c r="BF55" s="224">
        <v>0</v>
      </c>
      <c r="BG55" s="225">
        <v>1.5876249429700218E-2</v>
      </c>
      <c r="BH55" s="224">
        <v>139</v>
      </c>
      <c r="BI55" s="224">
        <v>0</v>
      </c>
      <c r="BJ55" s="224">
        <v>111.2</v>
      </c>
      <c r="BK55" s="224">
        <v>0.71430000000000005</v>
      </c>
      <c r="BL55" s="224">
        <v>918</v>
      </c>
      <c r="BM55" s="224">
        <v>0</v>
      </c>
      <c r="BN55" s="225">
        <v>1.5534036035454737E-2</v>
      </c>
      <c r="BO55" s="224">
        <v>139</v>
      </c>
      <c r="BP55" s="224">
        <v>0</v>
      </c>
      <c r="BQ55" s="224">
        <v>111.2</v>
      </c>
      <c r="BR55" s="224">
        <v>0</v>
      </c>
      <c r="BS55" s="224">
        <v>0</v>
      </c>
      <c r="BT55" s="311">
        <v>0</v>
      </c>
      <c r="BU55" s="225">
        <v>0</v>
      </c>
      <c r="BV55" s="224">
        <v>139</v>
      </c>
      <c r="BW55" s="224">
        <v>0</v>
      </c>
      <c r="BX55" s="224">
        <v>111.2</v>
      </c>
      <c r="BY55" s="224">
        <v>0.69010000000000005</v>
      </c>
      <c r="BZ55" s="224">
        <v>1011</v>
      </c>
      <c r="CA55" s="311">
        <v>0</v>
      </c>
      <c r="CB55" s="225">
        <v>1.9604919703461357E-2</v>
      </c>
      <c r="CC55" s="224">
        <v>139</v>
      </c>
      <c r="CD55" s="224"/>
      <c r="CE55" s="224">
        <v>111.2</v>
      </c>
      <c r="CF55" s="224">
        <v>0.88239999999999996</v>
      </c>
      <c r="CG55" s="224">
        <v>33766</v>
      </c>
      <c r="CH55" s="224">
        <v>0</v>
      </c>
      <c r="CI55" s="225">
        <v>0.46252625893319221</v>
      </c>
      <c r="CJ55" s="224">
        <v>139</v>
      </c>
      <c r="CK55" s="224"/>
      <c r="CL55" s="224">
        <v>111.2</v>
      </c>
      <c r="CM55" s="224">
        <v>0.71519999999999995</v>
      </c>
      <c r="CN55" s="224">
        <v>1016</v>
      </c>
      <c r="CO55" s="224">
        <v>0</v>
      </c>
      <c r="CP55" s="225">
        <v>1.7743076232526286E-2</v>
      </c>
      <c r="CQ55" s="224">
        <v>139</v>
      </c>
      <c r="CR55" s="224"/>
      <c r="CS55" s="224">
        <v>111.2</v>
      </c>
      <c r="CT55" s="224">
        <v>0.61699999999999999</v>
      </c>
      <c r="CU55" s="224">
        <v>942</v>
      </c>
      <c r="CV55" s="311">
        <v>0</v>
      </c>
      <c r="CW55" s="225">
        <v>1.845389375747794E-2</v>
      </c>
      <c r="CX55" s="224">
        <v>139</v>
      </c>
      <c r="CY55" s="224"/>
      <c r="CZ55" s="224">
        <v>111.2</v>
      </c>
      <c r="DA55" s="224">
        <v>0.69469999999999998</v>
      </c>
      <c r="DB55" s="224">
        <v>979</v>
      </c>
      <c r="DC55" s="224">
        <v>0</v>
      </c>
      <c r="DD55" s="225">
        <v>1.7601436340491446E-2</v>
      </c>
      <c r="DE55" s="224">
        <v>139</v>
      </c>
      <c r="DF55" s="224"/>
      <c r="DG55" s="224">
        <v>111.2</v>
      </c>
      <c r="DH55" s="224">
        <v>0.73519999999999996</v>
      </c>
      <c r="DI55" s="224">
        <v>25</v>
      </c>
      <c r="DJ55" s="224">
        <v>0</v>
      </c>
      <c r="DK55" s="225">
        <v>4.1101416315085808E-4</v>
      </c>
      <c r="DL55" s="224">
        <v>139</v>
      </c>
      <c r="DM55" s="224"/>
      <c r="DN55" s="224">
        <v>111.2</v>
      </c>
      <c r="DO55" s="224">
        <v>0.7419</v>
      </c>
      <c r="DP55" s="224">
        <v>69</v>
      </c>
      <c r="DQ55" s="311">
        <v>0</v>
      </c>
      <c r="DR55" s="225">
        <v>1.124154483334533E-3</v>
      </c>
      <c r="DS55" s="224">
        <v>139</v>
      </c>
      <c r="DT55" s="224"/>
      <c r="DU55" s="224">
        <v>111.2</v>
      </c>
      <c r="DV55" s="224">
        <v>0.71619999999999995</v>
      </c>
      <c r="DW55" s="224">
        <v>53</v>
      </c>
      <c r="DX55" s="224">
        <v>0</v>
      </c>
      <c r="DY55" s="225">
        <v>9.2428151865550276E-4</v>
      </c>
    </row>
    <row r="56" spans="1:129" ht="17.25" customHeight="1">
      <c r="A56" s="466">
        <v>52</v>
      </c>
      <c r="B56" s="489">
        <v>351000000019</v>
      </c>
      <c r="C56" s="212" t="s">
        <v>908</v>
      </c>
      <c r="D56" s="224">
        <v>0</v>
      </c>
      <c r="E56" s="224">
        <v>0</v>
      </c>
      <c r="F56" s="224">
        <v>0</v>
      </c>
      <c r="G56" s="224">
        <v>0</v>
      </c>
      <c r="H56" s="224">
        <v>0</v>
      </c>
      <c r="I56" s="224">
        <v>0</v>
      </c>
      <c r="J56" s="225"/>
      <c r="K56" s="224">
        <v>0</v>
      </c>
      <c r="L56" s="224">
        <v>0</v>
      </c>
      <c r="M56" s="224">
        <v>0</v>
      </c>
      <c r="N56" s="224">
        <v>0</v>
      </c>
      <c r="O56" s="224">
        <v>0</v>
      </c>
      <c r="P56" s="224">
        <v>0</v>
      </c>
      <c r="Q56" s="225">
        <v>0</v>
      </c>
      <c r="R56" s="224">
        <v>0</v>
      </c>
      <c r="S56" s="224">
        <v>0</v>
      </c>
      <c r="T56" s="224">
        <v>0</v>
      </c>
      <c r="U56" s="224">
        <v>0</v>
      </c>
      <c r="V56" s="224">
        <v>0</v>
      </c>
      <c r="W56" s="224">
        <v>0</v>
      </c>
      <c r="X56" s="225">
        <v>0</v>
      </c>
      <c r="Y56" s="224">
        <v>0</v>
      </c>
      <c r="Z56" s="224">
        <v>0</v>
      </c>
      <c r="AA56" s="224">
        <v>0</v>
      </c>
      <c r="AB56" s="224">
        <v>0</v>
      </c>
      <c r="AC56" s="224">
        <v>0</v>
      </c>
      <c r="AD56" s="224">
        <v>0</v>
      </c>
      <c r="AE56" s="225">
        <v>0</v>
      </c>
      <c r="AF56" s="224">
        <v>0</v>
      </c>
      <c r="AG56" s="224">
        <v>0</v>
      </c>
      <c r="AH56" s="224">
        <v>0</v>
      </c>
      <c r="AI56" s="224">
        <v>0</v>
      </c>
      <c r="AJ56" s="224">
        <v>0</v>
      </c>
      <c r="AK56" s="224">
        <v>0</v>
      </c>
      <c r="AL56" s="225">
        <v>0</v>
      </c>
      <c r="AM56" s="224">
        <v>0</v>
      </c>
      <c r="AN56" s="224">
        <v>0</v>
      </c>
      <c r="AO56" s="224">
        <v>0</v>
      </c>
      <c r="AP56" s="224">
        <v>0</v>
      </c>
      <c r="AQ56" s="224">
        <v>0</v>
      </c>
      <c r="AR56" s="224">
        <v>0</v>
      </c>
      <c r="AS56" s="225">
        <v>0</v>
      </c>
      <c r="AT56" s="224">
        <v>0</v>
      </c>
      <c r="AU56" s="224">
        <v>0</v>
      </c>
      <c r="AV56" s="224">
        <v>0</v>
      </c>
      <c r="AW56" s="224">
        <v>0</v>
      </c>
      <c r="AX56" s="224">
        <v>0</v>
      </c>
      <c r="AY56" s="224">
        <v>0</v>
      </c>
      <c r="AZ56" s="225">
        <v>0</v>
      </c>
      <c r="BA56" s="224">
        <v>0</v>
      </c>
      <c r="BB56" s="224">
        <v>0</v>
      </c>
      <c r="BC56" s="224">
        <v>0</v>
      </c>
      <c r="BD56" s="224">
        <v>0</v>
      </c>
      <c r="BE56" s="224">
        <v>0</v>
      </c>
      <c r="BF56" s="224">
        <v>0</v>
      </c>
      <c r="BG56" s="225">
        <v>0</v>
      </c>
      <c r="BH56" s="224">
        <v>0</v>
      </c>
      <c r="BI56" s="224">
        <v>0</v>
      </c>
      <c r="BJ56" s="224">
        <v>0</v>
      </c>
      <c r="BK56" s="224">
        <v>0</v>
      </c>
      <c r="BL56" s="224">
        <v>0</v>
      </c>
      <c r="BM56" s="224">
        <v>0</v>
      </c>
      <c r="BN56" s="225">
        <v>0</v>
      </c>
      <c r="BO56" s="224">
        <v>0</v>
      </c>
      <c r="BP56" s="224">
        <v>0</v>
      </c>
      <c r="BQ56" s="224">
        <v>0</v>
      </c>
      <c r="BR56" s="224">
        <v>0</v>
      </c>
      <c r="BS56" s="224">
        <v>0</v>
      </c>
      <c r="BT56" s="311">
        <v>0</v>
      </c>
      <c r="BU56" s="225">
        <v>0</v>
      </c>
      <c r="BV56" s="224">
        <v>0</v>
      </c>
      <c r="BW56" s="224">
        <v>0</v>
      </c>
      <c r="BX56" s="224">
        <v>0</v>
      </c>
      <c r="BY56" s="224">
        <v>0</v>
      </c>
      <c r="BZ56" s="224">
        <v>0</v>
      </c>
      <c r="CA56" s="311">
        <v>0</v>
      </c>
      <c r="CB56" s="225">
        <v>0</v>
      </c>
      <c r="CC56" s="224">
        <v>222</v>
      </c>
      <c r="CD56" s="224"/>
      <c r="CE56" s="224">
        <v>0</v>
      </c>
      <c r="CF56" s="224">
        <v>0</v>
      </c>
      <c r="CG56" s="224">
        <v>0</v>
      </c>
      <c r="CH56" s="224">
        <v>0</v>
      </c>
      <c r="CI56" s="225">
        <v>0</v>
      </c>
      <c r="CJ56" s="224">
        <v>0</v>
      </c>
      <c r="CK56" s="224"/>
      <c r="CL56" s="224">
        <v>0</v>
      </c>
      <c r="CM56" s="224">
        <v>0</v>
      </c>
      <c r="CN56" s="224">
        <v>0</v>
      </c>
      <c r="CO56" s="224">
        <v>0</v>
      </c>
      <c r="CP56" s="225">
        <v>0</v>
      </c>
      <c r="CQ56" s="224">
        <v>0</v>
      </c>
      <c r="CR56" s="224"/>
      <c r="CS56" s="224">
        <v>0</v>
      </c>
      <c r="CT56" s="224">
        <v>0</v>
      </c>
      <c r="CU56" s="224">
        <v>0</v>
      </c>
      <c r="CV56" s="311">
        <v>0</v>
      </c>
      <c r="CW56" s="225">
        <v>0</v>
      </c>
      <c r="CX56" s="224">
        <v>222</v>
      </c>
      <c r="CY56" s="224"/>
      <c r="CZ56" s="224">
        <v>0</v>
      </c>
      <c r="DA56" s="224">
        <v>0</v>
      </c>
      <c r="DB56" s="224">
        <v>0</v>
      </c>
      <c r="DC56" s="224">
        <v>0</v>
      </c>
      <c r="DD56" s="225">
        <v>0</v>
      </c>
      <c r="DE56" s="224">
        <v>222</v>
      </c>
      <c r="DF56" s="224"/>
      <c r="DG56" s="224">
        <v>0</v>
      </c>
      <c r="DH56" s="224">
        <v>0</v>
      </c>
      <c r="DI56" s="224">
        <v>0</v>
      </c>
      <c r="DJ56" s="224">
        <v>0</v>
      </c>
      <c r="DK56" s="225">
        <v>0</v>
      </c>
      <c r="DL56" s="224">
        <v>222</v>
      </c>
      <c r="DM56" s="224"/>
      <c r="DN56" s="224">
        <v>177.6</v>
      </c>
      <c r="DO56" s="224">
        <v>0.43469999999999998</v>
      </c>
      <c r="DP56" s="224">
        <v>2086</v>
      </c>
      <c r="DQ56" s="311">
        <v>0</v>
      </c>
      <c r="DR56" s="225">
        <v>3.631689972659273E-2</v>
      </c>
      <c r="DS56" s="224">
        <v>222</v>
      </c>
      <c r="DT56" s="224"/>
      <c r="DU56" s="224">
        <v>177.6</v>
      </c>
      <c r="DV56" s="224">
        <v>0.63590000000000002</v>
      </c>
      <c r="DW56" s="224">
        <v>11478</v>
      </c>
      <c r="DX56" s="224">
        <v>0</v>
      </c>
      <c r="DY56" s="225">
        <v>0.14115684327195571</v>
      </c>
    </row>
    <row r="57" spans="1:129" ht="17.25" customHeight="1">
      <c r="A57" s="466">
        <v>53</v>
      </c>
      <c r="B57" s="489">
        <v>711000000070</v>
      </c>
      <c r="C57" s="212" t="s">
        <v>748</v>
      </c>
      <c r="D57" s="224">
        <v>211</v>
      </c>
      <c r="E57" s="224">
        <v>131.19999999999999</v>
      </c>
      <c r="F57" s="224">
        <v>131.19999999999999</v>
      </c>
      <c r="G57" s="224">
        <v>0.95069999999999999</v>
      </c>
      <c r="H57" s="224">
        <v>22528</v>
      </c>
      <c r="I57" s="224">
        <v>0</v>
      </c>
      <c r="J57" s="225">
        <v>0.25084925299657962</v>
      </c>
      <c r="K57" s="224">
        <v>211</v>
      </c>
      <c r="L57" s="224">
        <v>131.19999999999999</v>
      </c>
      <c r="M57" s="224">
        <v>131.19999999999999</v>
      </c>
      <c r="N57" s="224">
        <v>0.94410000000000005</v>
      </c>
      <c r="O57" s="224">
        <v>20354</v>
      </c>
      <c r="P57" s="224">
        <v>0</v>
      </c>
      <c r="Q57" s="225">
        <v>0.22086403493164569</v>
      </c>
      <c r="R57" s="224">
        <v>211</v>
      </c>
      <c r="S57" s="224">
        <v>129.6</v>
      </c>
      <c r="T57" s="224">
        <v>168.8</v>
      </c>
      <c r="U57" s="224">
        <v>0.9304</v>
      </c>
      <c r="V57" s="224">
        <v>17266</v>
      </c>
      <c r="W57" s="224">
        <v>0</v>
      </c>
      <c r="X57" s="225">
        <v>0.15269228566240908</v>
      </c>
      <c r="Y57" s="224">
        <v>211</v>
      </c>
      <c r="Z57" s="224">
        <v>85.6</v>
      </c>
      <c r="AA57" s="224">
        <v>168.8</v>
      </c>
      <c r="AB57" s="224">
        <v>0.90100000000000002</v>
      </c>
      <c r="AC57" s="224">
        <v>15279</v>
      </c>
      <c r="AD57" s="224">
        <v>0</v>
      </c>
      <c r="AE57" s="225">
        <v>0.13502828822753971</v>
      </c>
      <c r="AF57" s="224">
        <v>211</v>
      </c>
      <c r="AG57" s="224">
        <v>87.2</v>
      </c>
      <c r="AH57" s="224">
        <v>168.8</v>
      </c>
      <c r="AI57" s="224">
        <v>0.87429999999999997</v>
      </c>
      <c r="AJ57" s="224">
        <v>12615</v>
      </c>
      <c r="AK57" s="224">
        <v>0</v>
      </c>
      <c r="AL57" s="225">
        <v>0.11488978021476302</v>
      </c>
      <c r="AM57" s="224">
        <v>211</v>
      </c>
      <c r="AN57" s="224">
        <v>86.4</v>
      </c>
      <c r="AO57" s="224">
        <v>168.8</v>
      </c>
      <c r="AP57" s="224">
        <v>0.86529999999999996</v>
      </c>
      <c r="AQ57" s="224">
        <v>10272</v>
      </c>
      <c r="AR57" s="224">
        <v>0</v>
      </c>
      <c r="AS57" s="225">
        <v>9.7674988393107676E-2</v>
      </c>
      <c r="AT57" s="224">
        <v>211</v>
      </c>
      <c r="AU57" s="224">
        <v>82.4</v>
      </c>
      <c r="AV57" s="224">
        <v>168.8</v>
      </c>
      <c r="AW57" s="224">
        <v>0.84789999999999999</v>
      </c>
      <c r="AX57" s="224">
        <v>9855</v>
      </c>
      <c r="AY57" s="224">
        <v>0</v>
      </c>
      <c r="AZ57" s="225">
        <v>9.2547909987928667E-2</v>
      </c>
      <c r="BA57" s="224">
        <v>211</v>
      </c>
      <c r="BB57" s="224">
        <v>78.400000000000006</v>
      </c>
      <c r="BC57" s="224">
        <v>168.8</v>
      </c>
      <c r="BD57" s="224">
        <v>0.80900000000000005</v>
      </c>
      <c r="BE57" s="224">
        <v>7775</v>
      </c>
      <c r="BF57" s="224">
        <v>0</v>
      </c>
      <c r="BG57" s="225">
        <v>7.9076408701216114E-2</v>
      </c>
      <c r="BH57" s="224">
        <v>211</v>
      </c>
      <c r="BI57" s="224">
        <v>74.400000000000006</v>
      </c>
      <c r="BJ57" s="224">
        <v>168.8</v>
      </c>
      <c r="BK57" s="224">
        <v>0.81289999999999996</v>
      </c>
      <c r="BL57" s="224">
        <v>6216</v>
      </c>
      <c r="BM57" s="224">
        <v>0</v>
      </c>
      <c r="BN57" s="225">
        <v>6.0887550727322721E-2</v>
      </c>
      <c r="BO57" s="224">
        <v>211</v>
      </c>
      <c r="BP57" s="224">
        <v>71.2</v>
      </c>
      <c r="BQ57" s="224">
        <v>168.8</v>
      </c>
      <c r="BR57" s="224">
        <v>0.82840000000000003</v>
      </c>
      <c r="BS57" s="224">
        <v>6450</v>
      </c>
      <c r="BT57" s="311">
        <v>0</v>
      </c>
      <c r="BU57" s="225">
        <v>6.1997509893949032E-2</v>
      </c>
      <c r="BV57" s="224">
        <v>211</v>
      </c>
      <c r="BW57" s="224">
        <v>72</v>
      </c>
      <c r="BX57" s="224">
        <v>168.8</v>
      </c>
      <c r="BY57" s="224">
        <v>0.91080000000000005</v>
      </c>
      <c r="BZ57" s="224">
        <v>9229</v>
      </c>
      <c r="CA57" s="311">
        <v>0</v>
      </c>
      <c r="CB57" s="225">
        <v>8.9328472706022663E-2</v>
      </c>
      <c r="CC57" s="224">
        <v>211</v>
      </c>
      <c r="CD57" s="224"/>
      <c r="CE57" s="224">
        <v>211</v>
      </c>
      <c r="CF57" s="224">
        <v>0.97519999999999996</v>
      </c>
      <c r="CG57" s="224">
        <v>21884</v>
      </c>
      <c r="CH57" s="224">
        <v>0</v>
      </c>
      <c r="CI57" s="225">
        <v>0.14294784831899182</v>
      </c>
      <c r="CJ57" s="224">
        <v>211</v>
      </c>
      <c r="CK57" s="224"/>
      <c r="CL57" s="224">
        <v>211</v>
      </c>
      <c r="CM57" s="224">
        <v>0.98119999999999996</v>
      </c>
      <c r="CN57" s="224">
        <v>27835</v>
      </c>
      <c r="CO57" s="224">
        <v>0</v>
      </c>
      <c r="CP57" s="225">
        <v>0.18673199381655803</v>
      </c>
      <c r="CQ57" s="224">
        <v>211</v>
      </c>
      <c r="CR57" s="224"/>
      <c r="CS57" s="224">
        <v>211</v>
      </c>
      <c r="CT57" s="224">
        <v>0.97089999999999999</v>
      </c>
      <c r="CU57" s="224">
        <v>21207</v>
      </c>
      <c r="CV57" s="311">
        <v>0</v>
      </c>
      <c r="CW57" s="225">
        <v>0.13913914952640569</v>
      </c>
      <c r="CX57" s="224">
        <v>211</v>
      </c>
      <c r="CY57" s="224"/>
      <c r="CZ57" s="224">
        <v>211</v>
      </c>
      <c r="DA57" s="224">
        <v>0.9385</v>
      </c>
      <c r="DB57" s="224">
        <v>14002</v>
      </c>
      <c r="DC57" s="224">
        <v>0</v>
      </c>
      <c r="DD57" s="225">
        <v>9.820663821325358E-2</v>
      </c>
      <c r="DE57" s="224">
        <v>211</v>
      </c>
      <c r="DF57" s="224"/>
      <c r="DG57" s="224">
        <v>211</v>
      </c>
      <c r="DH57" s="224">
        <v>0.92949999999999999</v>
      </c>
      <c r="DI57" s="224">
        <v>13160</v>
      </c>
      <c r="DJ57" s="224">
        <v>0</v>
      </c>
      <c r="DK57" s="225">
        <v>9.0188487634185188E-2</v>
      </c>
      <c r="DL57" s="224">
        <v>211</v>
      </c>
      <c r="DM57" s="224"/>
      <c r="DN57" s="224">
        <v>211</v>
      </c>
      <c r="DO57" s="224">
        <v>0.92300000000000004</v>
      </c>
      <c r="DP57" s="224">
        <v>12948</v>
      </c>
      <c r="DQ57" s="311">
        <v>0</v>
      </c>
      <c r="DR57" s="225">
        <v>8.9360501796899722E-2</v>
      </c>
      <c r="DS57" s="224">
        <v>211</v>
      </c>
      <c r="DT57" s="224"/>
      <c r="DU57" s="224">
        <v>211</v>
      </c>
      <c r="DV57" s="224">
        <v>0.91590000000000005</v>
      </c>
      <c r="DW57" s="224">
        <v>13136</v>
      </c>
      <c r="DX57" s="224">
        <v>0</v>
      </c>
      <c r="DY57" s="225">
        <v>9.4406115676468963E-2</v>
      </c>
    </row>
    <row r="58" spans="1:129" ht="17.25" customHeight="1">
      <c r="A58" s="466">
        <v>54</v>
      </c>
      <c r="B58" s="489">
        <v>211000000038</v>
      </c>
      <c r="C58" s="212" t="s">
        <v>766</v>
      </c>
      <c r="D58" s="224">
        <v>120</v>
      </c>
      <c r="E58" s="224">
        <v>42</v>
      </c>
      <c r="F58" s="224">
        <v>42</v>
      </c>
      <c r="G58" s="224">
        <v>0.78539999999999999</v>
      </c>
      <c r="H58" s="224">
        <v>842</v>
      </c>
      <c r="I58" s="224">
        <v>0</v>
      </c>
      <c r="J58" s="225">
        <v>3.5451891194188109E-2</v>
      </c>
      <c r="K58" s="224">
        <v>120</v>
      </c>
      <c r="L58" s="224">
        <v>92.32</v>
      </c>
      <c r="M58" s="224">
        <v>92.32</v>
      </c>
      <c r="N58" s="224">
        <v>0.84189999999999998</v>
      </c>
      <c r="O58" s="224">
        <v>5762</v>
      </c>
      <c r="P58" s="224">
        <v>0</v>
      </c>
      <c r="Q58" s="225">
        <v>9.9642361822638054E-2</v>
      </c>
      <c r="R58" s="224">
        <v>120</v>
      </c>
      <c r="S58" s="224">
        <v>112.96</v>
      </c>
      <c r="T58" s="224">
        <v>112.96</v>
      </c>
      <c r="U58" s="224">
        <v>0.8619</v>
      </c>
      <c r="V58" s="224">
        <v>45535</v>
      </c>
      <c r="W58" s="311">
        <v>3475.3832320000147</v>
      </c>
      <c r="X58" s="225">
        <v>0.64957795860818446</v>
      </c>
      <c r="Y58" s="224">
        <v>120</v>
      </c>
      <c r="Z58" s="224">
        <v>110</v>
      </c>
      <c r="AA58" s="224">
        <v>110</v>
      </c>
      <c r="AB58" s="224">
        <v>0.86650000000000005</v>
      </c>
      <c r="AC58" s="224">
        <v>45135</v>
      </c>
      <c r="AD58" s="311">
        <v>2586.3839999999909</v>
      </c>
      <c r="AE58" s="225">
        <v>0.6364719360084472</v>
      </c>
      <c r="AF58" s="224">
        <v>120</v>
      </c>
      <c r="AG58" s="224">
        <v>108</v>
      </c>
      <c r="AH58" s="224">
        <v>108</v>
      </c>
      <c r="AI58" s="224">
        <v>0.86029999999999995</v>
      </c>
      <c r="AJ58" s="224">
        <v>33192</v>
      </c>
      <c r="AK58" s="224">
        <v>0</v>
      </c>
      <c r="AL58" s="225">
        <v>0.48016091744273587</v>
      </c>
      <c r="AM58" s="224">
        <v>120</v>
      </c>
      <c r="AN58" s="224">
        <v>103.2</v>
      </c>
      <c r="AO58" s="224">
        <v>103.2</v>
      </c>
      <c r="AP58" s="224">
        <v>0.89890000000000003</v>
      </c>
      <c r="AQ58" s="224">
        <v>29285</v>
      </c>
      <c r="AR58" s="224">
        <v>0</v>
      </c>
      <c r="AS58" s="225">
        <v>0.43845159491996577</v>
      </c>
      <c r="AT58" s="224">
        <v>120</v>
      </c>
      <c r="AU58" s="224">
        <v>94.8</v>
      </c>
      <c r="AV58" s="224">
        <v>96</v>
      </c>
      <c r="AW58" s="224">
        <v>0.97450000000000003</v>
      </c>
      <c r="AX58" s="224">
        <v>41639</v>
      </c>
      <c r="AY58" s="224">
        <v>0</v>
      </c>
      <c r="AZ58" s="225">
        <v>0.5982383898736785</v>
      </c>
      <c r="BA58" s="224">
        <v>120</v>
      </c>
      <c r="BB58" s="224">
        <v>95.2</v>
      </c>
      <c r="BC58" s="224">
        <v>96</v>
      </c>
      <c r="BD58" s="224">
        <v>0.97719999999999996</v>
      </c>
      <c r="BE58" s="224">
        <v>49506</v>
      </c>
      <c r="BF58" s="311">
        <v>8979.5616000000009</v>
      </c>
      <c r="BG58" s="225">
        <v>0.73294375653795429</v>
      </c>
      <c r="BH58" s="224">
        <v>120</v>
      </c>
      <c r="BI58" s="224">
        <v>111.52</v>
      </c>
      <c r="BJ58" s="224">
        <v>111.52</v>
      </c>
      <c r="BK58" s="224">
        <v>0.89300000000000002</v>
      </c>
      <c r="BL58" s="224">
        <v>32266</v>
      </c>
      <c r="BM58" s="224">
        <v>0</v>
      </c>
      <c r="BN58" s="225">
        <v>0.43547975937802219</v>
      </c>
      <c r="BO58" s="224">
        <v>120</v>
      </c>
      <c r="BP58" s="224">
        <v>111.92</v>
      </c>
      <c r="BQ58" s="224">
        <v>111.92</v>
      </c>
      <c r="BR58" s="224">
        <v>0.94740000000000002</v>
      </c>
      <c r="BS58" s="224">
        <v>51844</v>
      </c>
      <c r="BT58" s="311">
        <v>4510.8652287999939</v>
      </c>
      <c r="BU58" s="225">
        <v>0.65718022164310108</v>
      </c>
      <c r="BV58" s="224">
        <v>120</v>
      </c>
      <c r="BW58" s="224">
        <v>93.84</v>
      </c>
      <c r="BX58" s="224">
        <v>96</v>
      </c>
      <c r="BY58" s="224">
        <v>0.98619999999999997</v>
      </c>
      <c r="BZ58" s="224">
        <v>38066</v>
      </c>
      <c r="CA58" s="311">
        <v>0</v>
      </c>
      <c r="CB58" s="225">
        <v>0.59831754602402054</v>
      </c>
      <c r="CC58" s="224">
        <v>120</v>
      </c>
      <c r="CD58" s="224"/>
      <c r="CE58" s="224">
        <v>100.56</v>
      </c>
      <c r="CF58" s="224">
        <v>0.98780000000000001</v>
      </c>
      <c r="CG58" s="224">
        <v>55789</v>
      </c>
      <c r="CH58" s="311">
        <v>11446.673804799997</v>
      </c>
      <c r="CI58" s="225">
        <v>0.7548859717608466</v>
      </c>
      <c r="CJ58" s="224">
        <v>120</v>
      </c>
      <c r="CK58" s="224"/>
      <c r="CL58" s="224">
        <v>99.44</v>
      </c>
      <c r="CM58" s="224">
        <v>0.98680000000000001</v>
      </c>
      <c r="CN58" s="224">
        <v>49405</v>
      </c>
      <c r="CO58" s="311">
        <v>7013.9666559999969</v>
      </c>
      <c r="CP58" s="225">
        <v>0.69927523963497928</v>
      </c>
      <c r="CQ58" s="224">
        <v>120</v>
      </c>
      <c r="CR58" s="224"/>
      <c r="CS58" s="224">
        <v>96</v>
      </c>
      <c r="CT58" s="224">
        <v>0.97540000000000004</v>
      </c>
      <c r="CU58" s="224">
        <v>22221</v>
      </c>
      <c r="CV58" s="311">
        <v>0</v>
      </c>
      <c r="CW58" s="225">
        <v>0.3189603355447227</v>
      </c>
      <c r="CX58" s="224">
        <v>120</v>
      </c>
      <c r="CY58" s="224"/>
      <c r="CZ58" s="224">
        <v>96</v>
      </c>
      <c r="DA58" s="224">
        <v>0.97850000000000004</v>
      </c>
      <c r="DB58" s="224">
        <v>24410</v>
      </c>
      <c r="DC58" s="224">
        <v>0</v>
      </c>
      <c r="DD58" s="225">
        <v>0.36091357709267774</v>
      </c>
      <c r="DE58" s="224">
        <v>120</v>
      </c>
      <c r="DF58" s="224"/>
      <c r="DG58" s="224">
        <v>96.08</v>
      </c>
      <c r="DH58" s="224">
        <v>0.98270000000000002</v>
      </c>
      <c r="DI58" s="224">
        <v>36813</v>
      </c>
      <c r="DJ58" s="224">
        <v>0</v>
      </c>
      <c r="DK58" s="225">
        <v>0.52405193008994633</v>
      </c>
      <c r="DL58" s="224">
        <v>120</v>
      </c>
      <c r="DM58" s="224"/>
      <c r="DN58" s="224">
        <v>96</v>
      </c>
      <c r="DO58" s="224">
        <v>0.97050000000000003</v>
      </c>
      <c r="DP58" s="224">
        <v>22100</v>
      </c>
      <c r="DQ58" s="311">
        <v>0</v>
      </c>
      <c r="DR58" s="225">
        <v>0.31882514463408917</v>
      </c>
      <c r="DS58" s="224">
        <v>120</v>
      </c>
      <c r="DT58" s="224"/>
      <c r="DU58" s="224">
        <v>96</v>
      </c>
      <c r="DV58" s="224">
        <v>0.97470000000000001</v>
      </c>
      <c r="DW58" s="224">
        <v>34851</v>
      </c>
      <c r="DX58" s="224">
        <v>0</v>
      </c>
      <c r="DY58" s="225">
        <v>0.51729770128700558</v>
      </c>
    </row>
    <row r="59" spans="1:129" ht="17.25" customHeight="1">
      <c r="A59" s="466">
        <v>55</v>
      </c>
      <c r="B59" s="489">
        <v>292000000010</v>
      </c>
      <c r="C59" s="212" t="s">
        <v>720</v>
      </c>
      <c r="D59" s="224">
        <v>111</v>
      </c>
      <c r="E59" s="224">
        <v>60</v>
      </c>
      <c r="F59" s="224">
        <v>111</v>
      </c>
      <c r="G59" s="224">
        <v>0.97419999999999995</v>
      </c>
      <c r="H59" s="224">
        <v>22805</v>
      </c>
      <c r="I59" s="224">
        <v>0</v>
      </c>
      <c r="J59" s="225">
        <v>0.29290479146771492</v>
      </c>
      <c r="K59" s="224">
        <v>111</v>
      </c>
      <c r="L59" s="224">
        <v>81.599999999999994</v>
      </c>
      <c r="M59" s="224">
        <v>111</v>
      </c>
      <c r="N59" s="224">
        <v>0.98429999999999995</v>
      </c>
      <c r="O59" s="224">
        <v>28539</v>
      </c>
      <c r="P59" s="224">
        <v>0</v>
      </c>
      <c r="Q59" s="225">
        <v>0.35108748768038323</v>
      </c>
      <c r="R59" s="224">
        <v>111</v>
      </c>
      <c r="S59" s="224">
        <v>71.2</v>
      </c>
      <c r="T59" s="224">
        <v>111</v>
      </c>
      <c r="U59" s="224">
        <v>0.98160000000000003</v>
      </c>
      <c r="V59" s="224">
        <v>26735</v>
      </c>
      <c r="W59" s="224">
        <v>0</v>
      </c>
      <c r="X59" s="225">
        <v>0.34079260597190508</v>
      </c>
      <c r="Y59" s="224">
        <v>111</v>
      </c>
      <c r="Z59" s="224">
        <v>0</v>
      </c>
      <c r="AA59" s="224">
        <v>111</v>
      </c>
      <c r="AB59" s="224">
        <v>0.97819999999999996</v>
      </c>
      <c r="AC59" s="224">
        <v>27585</v>
      </c>
      <c r="AD59" s="224">
        <v>0</v>
      </c>
      <c r="AE59" s="225">
        <v>0.34146753186332135</v>
      </c>
      <c r="AF59" s="224">
        <v>111</v>
      </c>
      <c r="AG59" s="224">
        <v>55.2</v>
      </c>
      <c r="AH59" s="224">
        <v>111</v>
      </c>
      <c r="AI59" s="224">
        <v>0.97650000000000003</v>
      </c>
      <c r="AJ59" s="224">
        <v>20341</v>
      </c>
      <c r="AK59" s="224">
        <v>0</v>
      </c>
      <c r="AL59" s="225">
        <v>0.25223429663249292</v>
      </c>
      <c r="AM59" s="224">
        <v>111</v>
      </c>
      <c r="AN59" s="224">
        <v>53.6</v>
      </c>
      <c r="AO59" s="224">
        <v>111</v>
      </c>
      <c r="AP59" s="224">
        <v>0.97670000000000001</v>
      </c>
      <c r="AQ59" s="224">
        <v>19885</v>
      </c>
      <c r="AR59" s="224">
        <v>0</v>
      </c>
      <c r="AS59" s="225">
        <v>0.25474691441723285</v>
      </c>
      <c r="AT59" s="224">
        <v>111</v>
      </c>
      <c r="AU59" s="224">
        <v>50.24</v>
      </c>
      <c r="AV59" s="224">
        <v>111</v>
      </c>
      <c r="AW59" s="224">
        <v>0.97689999999999999</v>
      </c>
      <c r="AX59" s="224">
        <v>17473</v>
      </c>
      <c r="AY59" s="224">
        <v>0</v>
      </c>
      <c r="AZ59" s="225">
        <v>0.21658154775091495</v>
      </c>
      <c r="BA59" s="224">
        <v>111</v>
      </c>
      <c r="BB59" s="224">
        <v>40.799999999999997</v>
      </c>
      <c r="BC59" s="224">
        <v>111</v>
      </c>
      <c r="BD59" s="224">
        <v>0.97209999999999996</v>
      </c>
      <c r="BE59" s="224">
        <v>14277</v>
      </c>
      <c r="BF59" s="224">
        <v>0</v>
      </c>
      <c r="BG59" s="225">
        <v>0.18376827604273344</v>
      </c>
      <c r="BH59" s="224">
        <v>111</v>
      </c>
      <c r="BI59" s="224">
        <v>40</v>
      </c>
      <c r="BJ59" s="224">
        <v>111</v>
      </c>
      <c r="BK59" s="224">
        <v>0.97489999999999999</v>
      </c>
      <c r="BL59" s="224">
        <v>16113</v>
      </c>
      <c r="BM59" s="224">
        <v>0</v>
      </c>
      <c r="BN59" s="225">
        <v>0.20013379117207797</v>
      </c>
      <c r="BO59" s="224">
        <v>111</v>
      </c>
      <c r="BP59" s="224">
        <v>42.8</v>
      </c>
      <c r="BQ59" s="224">
        <v>111</v>
      </c>
      <c r="BR59" s="224">
        <v>0.98009999999999997</v>
      </c>
      <c r="BS59" s="224">
        <v>15081</v>
      </c>
      <c r="BT59" s="311">
        <v>0</v>
      </c>
      <c r="BU59" s="225">
        <v>0.18632187090968452</v>
      </c>
      <c r="BV59" s="224">
        <v>111</v>
      </c>
      <c r="BW59" s="224">
        <v>50</v>
      </c>
      <c r="BX59" s="224">
        <v>111</v>
      </c>
      <c r="BY59" s="224">
        <v>0.98009999999999997</v>
      </c>
      <c r="BZ59" s="224">
        <v>16677</v>
      </c>
      <c r="CA59" s="311">
        <v>0</v>
      </c>
      <c r="CB59" s="225">
        <v>0.22811575841878876</v>
      </c>
      <c r="CC59" s="224">
        <v>111</v>
      </c>
      <c r="CD59" s="224"/>
      <c r="CE59" s="224">
        <v>88.8</v>
      </c>
      <c r="CF59" s="224">
        <v>0.97619999999999996</v>
      </c>
      <c r="CG59" s="224">
        <v>18437</v>
      </c>
      <c r="CH59" s="224">
        <v>0</v>
      </c>
      <c r="CI59" s="225">
        <v>0.28586800512668425</v>
      </c>
      <c r="CJ59" s="224">
        <v>111</v>
      </c>
      <c r="CK59" s="224"/>
      <c r="CL59" s="224">
        <v>88.8</v>
      </c>
      <c r="CM59" s="224">
        <v>0.97540000000000004</v>
      </c>
      <c r="CN59" s="224">
        <v>23212</v>
      </c>
      <c r="CO59" s="224">
        <v>0</v>
      </c>
      <c r="CP59" s="225">
        <v>0.37220683878465299</v>
      </c>
      <c r="CQ59" s="224">
        <v>111</v>
      </c>
      <c r="CR59" s="224"/>
      <c r="CS59" s="224">
        <v>88.8</v>
      </c>
      <c r="CT59" s="224">
        <v>0.97899999999999998</v>
      </c>
      <c r="CU59" s="224">
        <v>19007</v>
      </c>
      <c r="CV59" s="311">
        <v>0</v>
      </c>
      <c r="CW59" s="225">
        <v>0.29386304984347755</v>
      </c>
      <c r="CX59" s="224">
        <v>111</v>
      </c>
      <c r="CY59" s="224"/>
      <c r="CZ59" s="224">
        <v>88.8</v>
      </c>
      <c r="DA59" s="224">
        <v>0.97829999999999995</v>
      </c>
      <c r="DB59" s="224">
        <v>19109</v>
      </c>
      <c r="DC59" s="224">
        <v>0</v>
      </c>
      <c r="DD59" s="225">
        <v>0.30550649289788617</v>
      </c>
      <c r="DE59" s="224">
        <v>111</v>
      </c>
      <c r="DF59" s="224"/>
      <c r="DG59" s="224">
        <v>88.8</v>
      </c>
      <c r="DH59" s="224">
        <v>0.96740000000000004</v>
      </c>
      <c r="DI59" s="224">
        <v>19795</v>
      </c>
      <c r="DJ59" s="224">
        <v>0</v>
      </c>
      <c r="DK59" s="225">
        <v>0.30971591443791624</v>
      </c>
      <c r="DL59" s="224">
        <v>111</v>
      </c>
      <c r="DM59" s="224"/>
      <c r="DN59" s="224">
        <v>88.8</v>
      </c>
      <c r="DO59" s="224">
        <v>0.96909999999999996</v>
      </c>
      <c r="DP59" s="224">
        <v>20449</v>
      </c>
      <c r="DQ59" s="311">
        <v>0</v>
      </c>
      <c r="DR59" s="225">
        <v>0.31938725368112797</v>
      </c>
      <c r="DS59" s="224">
        <v>111</v>
      </c>
      <c r="DT59" s="224"/>
      <c r="DU59" s="224">
        <v>88.8</v>
      </c>
      <c r="DV59" s="224">
        <v>0.96540000000000004</v>
      </c>
      <c r="DW59" s="224">
        <v>22485</v>
      </c>
      <c r="DX59" s="224">
        <v>0</v>
      </c>
      <c r="DY59" s="225">
        <v>0.36428403232318712</v>
      </c>
    </row>
    <row r="60" spans="1:129" ht="17.25" customHeight="1">
      <c r="A60" s="466">
        <v>56</v>
      </c>
      <c r="B60" s="489">
        <v>341000000038</v>
      </c>
      <c r="C60" s="212" t="s">
        <v>298</v>
      </c>
      <c r="D60" s="224">
        <v>143.33000000000001</v>
      </c>
      <c r="E60" s="224">
        <v>96</v>
      </c>
      <c r="F60" s="224">
        <v>143.33000000000001</v>
      </c>
      <c r="G60" s="224">
        <v>0.93620000000000003</v>
      </c>
      <c r="H60" s="224">
        <v>10746</v>
      </c>
      <c r="I60" s="224">
        <v>0</v>
      </c>
      <c r="J60" s="225">
        <v>0.11122658471725412</v>
      </c>
      <c r="K60" s="224">
        <v>143.33000000000001</v>
      </c>
      <c r="L60" s="224">
        <v>112.6</v>
      </c>
      <c r="M60" s="224">
        <v>143.33000000000001</v>
      </c>
      <c r="N60" s="224">
        <v>0.97009999999999996</v>
      </c>
      <c r="O60" s="224">
        <v>21324</v>
      </c>
      <c r="P60" s="224">
        <v>0</v>
      </c>
      <c r="Q60" s="225">
        <v>0.2061304412135698</v>
      </c>
      <c r="R60" s="224">
        <v>143.33000000000001</v>
      </c>
      <c r="S60" s="224">
        <v>103.8</v>
      </c>
      <c r="T60" s="224">
        <v>143.33000000000001</v>
      </c>
      <c r="U60" s="224">
        <v>0.98009999999999997</v>
      </c>
      <c r="V60" s="224">
        <v>20972</v>
      </c>
      <c r="W60" s="224">
        <v>0</v>
      </c>
      <c r="X60" s="225">
        <v>0.20734800566419859</v>
      </c>
      <c r="Y60" s="224">
        <v>143.33000000000001</v>
      </c>
      <c r="Z60" s="224">
        <v>104</v>
      </c>
      <c r="AA60" s="224">
        <v>143.33000000000001</v>
      </c>
      <c r="AB60" s="224">
        <v>0.97660000000000002</v>
      </c>
      <c r="AC60" s="224">
        <v>26836</v>
      </c>
      <c r="AD60" s="224">
        <v>0</v>
      </c>
      <c r="AE60" s="225">
        <v>0.25768612028919879</v>
      </c>
      <c r="AF60" s="224">
        <v>143.33000000000001</v>
      </c>
      <c r="AG60" s="224">
        <v>86.8</v>
      </c>
      <c r="AH60" s="224">
        <v>143.33000000000001</v>
      </c>
      <c r="AI60" s="224">
        <v>0.97140000000000004</v>
      </c>
      <c r="AJ60" s="224">
        <v>22794</v>
      </c>
      <c r="AK60" s="224">
        <v>0</v>
      </c>
      <c r="AL60" s="225">
        <v>0.22004545787225915</v>
      </c>
      <c r="AM60" s="224">
        <v>143.33000000000001</v>
      </c>
      <c r="AN60" s="224">
        <v>96</v>
      </c>
      <c r="AO60" s="224">
        <v>143.33000000000001</v>
      </c>
      <c r="AP60" s="224">
        <v>0.98129999999999995</v>
      </c>
      <c r="AQ60" s="224">
        <v>20426</v>
      </c>
      <c r="AR60" s="224">
        <v>0</v>
      </c>
      <c r="AS60" s="225">
        <v>0.20170280203273225</v>
      </c>
      <c r="AT60" s="224">
        <v>143.33000000000001</v>
      </c>
      <c r="AU60" s="224">
        <v>80</v>
      </c>
      <c r="AV60" s="224">
        <v>143.33000000000001</v>
      </c>
      <c r="AW60" s="224">
        <v>0.96399999999999997</v>
      </c>
      <c r="AX60" s="224">
        <v>16732</v>
      </c>
      <c r="AY60" s="224">
        <v>0</v>
      </c>
      <c r="AZ60" s="225">
        <v>0.16276491119663178</v>
      </c>
      <c r="BA60" s="224">
        <v>143.33000000000001</v>
      </c>
      <c r="BB60" s="224">
        <v>78</v>
      </c>
      <c r="BC60" s="224">
        <v>143.33000000000001</v>
      </c>
      <c r="BD60" s="224">
        <v>0.95550000000000002</v>
      </c>
      <c r="BE60" s="224">
        <v>14330</v>
      </c>
      <c r="BF60" s="224">
        <v>0</v>
      </c>
      <c r="BG60" s="225">
        <v>0.14532686388842511</v>
      </c>
      <c r="BH60" s="224">
        <v>143.33000000000001</v>
      </c>
      <c r="BI60" s="224">
        <v>68</v>
      </c>
      <c r="BJ60" s="224">
        <v>143.33000000000001</v>
      </c>
      <c r="BK60" s="224">
        <v>0.91320000000000001</v>
      </c>
      <c r="BL60" s="224">
        <v>11094</v>
      </c>
      <c r="BM60" s="224">
        <v>0</v>
      </c>
      <c r="BN60" s="225">
        <v>0.1139232123035701</v>
      </c>
      <c r="BO60" s="224">
        <v>143.33000000000001</v>
      </c>
      <c r="BP60" s="224">
        <v>58</v>
      </c>
      <c r="BQ60" s="224">
        <v>143.33000000000001</v>
      </c>
      <c r="BR60" s="224">
        <v>0.92900000000000005</v>
      </c>
      <c r="BS60" s="224">
        <v>12124</v>
      </c>
      <c r="BT60" s="311">
        <v>0</v>
      </c>
      <c r="BU60" s="225">
        <v>0.12238274140701733</v>
      </c>
      <c r="BV60" s="224">
        <v>143.33000000000001</v>
      </c>
      <c r="BW60" s="224">
        <v>66</v>
      </c>
      <c r="BX60" s="224">
        <v>143.33000000000001</v>
      </c>
      <c r="BY60" s="224">
        <v>0.93820000000000003</v>
      </c>
      <c r="BZ60" s="224">
        <v>11962</v>
      </c>
      <c r="CA60" s="311">
        <v>0</v>
      </c>
      <c r="CB60" s="225">
        <v>0.13237378762192117</v>
      </c>
      <c r="CC60" s="224">
        <v>143.33000000000001</v>
      </c>
      <c r="CD60" s="224"/>
      <c r="CE60" s="224">
        <v>114.664</v>
      </c>
      <c r="CF60" s="224">
        <v>0.98040000000000005</v>
      </c>
      <c r="CG60" s="224">
        <v>22016</v>
      </c>
      <c r="CH60" s="224">
        <v>0</v>
      </c>
      <c r="CI60" s="225">
        <v>0.26322982228578168</v>
      </c>
      <c r="CJ60" s="224">
        <v>143.33000000000001</v>
      </c>
      <c r="CK60" s="224"/>
      <c r="CL60" s="224">
        <v>127.1</v>
      </c>
      <c r="CM60" s="224">
        <v>0.98509999999999998</v>
      </c>
      <c r="CN60" s="224">
        <v>27836</v>
      </c>
      <c r="CO60" s="224">
        <v>0</v>
      </c>
      <c r="CP60" s="225">
        <v>0.30877950152082007</v>
      </c>
      <c r="CQ60" s="224">
        <v>143.33000000000001</v>
      </c>
      <c r="CR60" s="224"/>
      <c r="CS60" s="224">
        <v>114.664</v>
      </c>
      <c r="CT60" s="224">
        <v>0.98099999999999998</v>
      </c>
      <c r="CU60" s="224">
        <v>35138</v>
      </c>
      <c r="CV60" s="311">
        <v>0</v>
      </c>
      <c r="CW60" s="225">
        <v>0.41986338975076015</v>
      </c>
      <c r="CX60" s="224">
        <v>143.33000000000001</v>
      </c>
      <c r="CY60" s="224"/>
      <c r="CZ60" s="224">
        <v>114.664</v>
      </c>
      <c r="DA60" s="224">
        <v>0.97729999999999995</v>
      </c>
      <c r="DB60" s="224">
        <v>25472</v>
      </c>
      <c r="DC60" s="224">
        <v>0</v>
      </c>
      <c r="DD60" s="225">
        <v>0.31570071318877269</v>
      </c>
      <c r="DE60" s="224">
        <v>143.33000000000001</v>
      </c>
      <c r="DF60" s="224"/>
      <c r="DG60" s="224">
        <v>114.664</v>
      </c>
      <c r="DH60" s="224">
        <v>0.98099999999999998</v>
      </c>
      <c r="DI60" s="224">
        <v>25092</v>
      </c>
      <c r="DJ60" s="224">
        <v>0</v>
      </c>
      <c r="DK60" s="225">
        <v>0.29982389935756371</v>
      </c>
      <c r="DL60" s="224">
        <v>143.33000000000001</v>
      </c>
      <c r="DM60" s="224"/>
      <c r="DN60" s="224">
        <v>125.04</v>
      </c>
      <c r="DO60" s="224">
        <v>0.98140000000000005</v>
      </c>
      <c r="DP60" s="224">
        <v>27272</v>
      </c>
      <c r="DQ60" s="311">
        <v>0</v>
      </c>
      <c r="DR60" s="225">
        <v>0.29870949939585356</v>
      </c>
      <c r="DS60" s="224">
        <v>143.33000000000001</v>
      </c>
      <c r="DT60" s="224"/>
      <c r="DU60" s="224">
        <v>116.74</v>
      </c>
      <c r="DV60" s="224">
        <v>0.98160000000000003</v>
      </c>
      <c r="DW60" s="224">
        <v>24982</v>
      </c>
      <c r="DX60" s="224">
        <v>0</v>
      </c>
      <c r="DY60" s="225">
        <v>0.30278926161381609</v>
      </c>
    </row>
    <row r="61" spans="1:129" ht="17.25" customHeight="1">
      <c r="A61" s="466">
        <v>57</v>
      </c>
      <c r="B61" s="489">
        <v>714000000014</v>
      </c>
      <c r="C61" s="212" t="s">
        <v>418</v>
      </c>
      <c r="D61" s="224">
        <v>900</v>
      </c>
      <c r="E61" s="224">
        <v>780</v>
      </c>
      <c r="F61" s="224">
        <v>780</v>
      </c>
      <c r="G61" s="224">
        <v>0.89980000000000004</v>
      </c>
      <c r="H61" s="224">
        <v>324240</v>
      </c>
      <c r="I61" s="311">
        <v>21043.391999999993</v>
      </c>
      <c r="J61" s="225">
        <v>0.64164306218095946</v>
      </c>
      <c r="K61" s="224">
        <v>900</v>
      </c>
      <c r="L61" s="224">
        <v>796</v>
      </c>
      <c r="M61" s="224">
        <v>796</v>
      </c>
      <c r="N61" s="224">
        <v>0.90259999999999996</v>
      </c>
      <c r="O61" s="224">
        <v>359840</v>
      </c>
      <c r="P61" s="311">
        <v>39115.170559999999</v>
      </c>
      <c r="Q61" s="225">
        <v>0.6731751962483794</v>
      </c>
      <c r="R61" s="224">
        <v>900</v>
      </c>
      <c r="S61" s="224">
        <v>736</v>
      </c>
      <c r="T61" s="224">
        <v>736</v>
      </c>
      <c r="U61" s="224">
        <v>0.92200000000000004</v>
      </c>
      <c r="V61" s="224">
        <v>356680</v>
      </c>
      <c r="W61" s="311">
        <v>63528.255999999994</v>
      </c>
      <c r="X61" s="225">
        <v>0.73002465235205971</v>
      </c>
      <c r="Y61" s="224">
        <v>900</v>
      </c>
      <c r="Z61" s="224">
        <v>728</v>
      </c>
      <c r="AA61" s="224">
        <v>728</v>
      </c>
      <c r="AB61" s="224">
        <v>0.89739999999999998</v>
      </c>
      <c r="AC61" s="224">
        <v>250160</v>
      </c>
      <c r="AD61" s="224">
        <v>0</v>
      </c>
      <c r="AE61" s="225">
        <v>0.51466838133696513</v>
      </c>
      <c r="AF61" s="224">
        <v>900</v>
      </c>
      <c r="AG61" s="224">
        <v>728</v>
      </c>
      <c r="AH61" s="224">
        <v>728</v>
      </c>
      <c r="AI61" s="224">
        <v>0.8821</v>
      </c>
      <c r="AJ61" s="224">
        <v>350400</v>
      </c>
      <c r="AK61" s="311">
        <v>63735.847679999948</v>
      </c>
      <c r="AL61" s="225">
        <v>0.73340178148717872</v>
      </c>
      <c r="AM61" s="224">
        <v>900</v>
      </c>
      <c r="AN61" s="224">
        <v>776</v>
      </c>
      <c r="AO61" s="224">
        <v>776</v>
      </c>
      <c r="AP61" s="224">
        <v>0.88139999999999996</v>
      </c>
      <c r="AQ61" s="224">
        <v>348840</v>
      </c>
      <c r="AR61" s="311">
        <v>53366.515200000023</v>
      </c>
      <c r="AS61" s="225">
        <v>0.70836813036429869</v>
      </c>
      <c r="AT61" s="224">
        <v>900</v>
      </c>
      <c r="AU61" s="224">
        <v>772</v>
      </c>
      <c r="AV61" s="224">
        <v>772</v>
      </c>
      <c r="AW61" s="224">
        <v>0.88139999999999996</v>
      </c>
      <c r="AX61" s="224">
        <v>348840</v>
      </c>
      <c r="AY61" s="311">
        <v>45091.226879999973</v>
      </c>
      <c r="AZ61" s="225">
        <v>0.68906944989473806</v>
      </c>
      <c r="BA61" s="224">
        <v>900</v>
      </c>
      <c r="BB61" s="224">
        <v>772</v>
      </c>
      <c r="BC61" s="224">
        <v>772</v>
      </c>
      <c r="BD61" s="224">
        <v>0.88300000000000001</v>
      </c>
      <c r="BE61" s="224">
        <v>385520</v>
      </c>
      <c r="BF61" s="311">
        <v>91035.967999999935</v>
      </c>
      <c r="BG61" s="225">
        <v>0.78548231776451616</v>
      </c>
      <c r="BH61" s="224">
        <v>900</v>
      </c>
      <c r="BI61" s="224">
        <v>772</v>
      </c>
      <c r="BJ61" s="224">
        <v>772</v>
      </c>
      <c r="BK61" s="224">
        <v>0.88729999999999998</v>
      </c>
      <c r="BL61" s="224">
        <v>362000</v>
      </c>
      <c r="BM61" s="311">
        <v>56217.964160000032</v>
      </c>
      <c r="BN61" s="225">
        <v>0.71030987612905294</v>
      </c>
      <c r="BO61" s="224">
        <v>900</v>
      </c>
      <c r="BP61" s="224">
        <v>688</v>
      </c>
      <c r="BQ61" s="224">
        <v>720</v>
      </c>
      <c r="BR61" s="224">
        <v>0.95530000000000004</v>
      </c>
      <c r="BS61" s="224">
        <v>325880</v>
      </c>
      <c r="BT61" s="311">
        <v>18838.937600000005</v>
      </c>
      <c r="BU61" s="225">
        <v>0.63681384656386597</v>
      </c>
      <c r="BV61" s="224">
        <v>900</v>
      </c>
      <c r="BW61" s="224">
        <v>664</v>
      </c>
      <c r="BX61" s="224">
        <v>720</v>
      </c>
      <c r="BY61" s="224">
        <v>0.98899999999999999</v>
      </c>
      <c r="BZ61" s="224">
        <v>293720</v>
      </c>
      <c r="CA61" s="311">
        <v>6609.3439999999828</v>
      </c>
      <c r="CB61" s="225">
        <v>0.61381211848855921</v>
      </c>
      <c r="CC61" s="224">
        <v>900</v>
      </c>
      <c r="CD61" s="224"/>
      <c r="CE61" s="224">
        <v>720</v>
      </c>
      <c r="CF61" s="224">
        <v>0.98929999999999996</v>
      </c>
      <c r="CG61" s="224">
        <v>331240</v>
      </c>
      <c r="CH61" s="311">
        <v>13271.065600000031</v>
      </c>
      <c r="CI61" s="225">
        <v>0.62504219280108397</v>
      </c>
      <c r="CJ61" s="224">
        <v>900</v>
      </c>
      <c r="CK61" s="224"/>
      <c r="CL61" s="224">
        <v>720</v>
      </c>
      <c r="CM61" s="224">
        <v>0.98419999999999996</v>
      </c>
      <c r="CN61" s="224">
        <v>285880</v>
      </c>
      <c r="CO61" s="224">
        <v>0</v>
      </c>
      <c r="CP61" s="225">
        <v>0.56031909102084532</v>
      </c>
      <c r="CQ61" s="224">
        <v>900</v>
      </c>
      <c r="CR61" s="224"/>
      <c r="CS61" s="224">
        <v>734.4</v>
      </c>
      <c r="CT61" s="224">
        <v>0.93579999999999997</v>
      </c>
      <c r="CU61" s="224">
        <v>334520</v>
      </c>
      <c r="CV61" s="311">
        <v>27730.921472000016</v>
      </c>
      <c r="CW61" s="225">
        <v>0.65423450196804012</v>
      </c>
      <c r="CX61" s="224">
        <v>900</v>
      </c>
      <c r="CY61" s="224"/>
      <c r="CZ61" s="224">
        <v>726.4</v>
      </c>
      <c r="DA61" s="224">
        <v>0.96450000000000002</v>
      </c>
      <c r="DB61" s="224">
        <v>357800</v>
      </c>
      <c r="DC61" s="311">
        <v>55135.270399999979</v>
      </c>
      <c r="DD61" s="225">
        <v>0.70929969370306167</v>
      </c>
      <c r="DE61" s="224">
        <v>900</v>
      </c>
      <c r="DF61" s="224"/>
      <c r="DG61" s="224">
        <v>745.6</v>
      </c>
      <c r="DH61" s="224">
        <v>0.93630000000000002</v>
      </c>
      <c r="DI61" s="224">
        <v>347200</v>
      </c>
      <c r="DJ61" s="311">
        <v>35565.803008000017</v>
      </c>
      <c r="DK61" s="225">
        <v>0.66847605946579669</v>
      </c>
      <c r="DL61" s="224">
        <v>900</v>
      </c>
      <c r="DM61" s="224"/>
      <c r="DN61" s="224">
        <v>752</v>
      </c>
      <c r="DO61" s="224">
        <v>0.93049999999999999</v>
      </c>
      <c r="DP61" s="224">
        <v>295840</v>
      </c>
      <c r="DQ61" s="311">
        <v>0</v>
      </c>
      <c r="DR61" s="225">
        <v>0.56826347165523927</v>
      </c>
      <c r="DS61" s="224">
        <v>900</v>
      </c>
      <c r="DT61" s="224"/>
      <c r="DU61" s="224">
        <v>720</v>
      </c>
      <c r="DV61" s="224">
        <v>0.96619999999999995</v>
      </c>
      <c r="DW61" s="224">
        <v>300040</v>
      </c>
      <c r="DX61" s="224">
        <v>0</v>
      </c>
      <c r="DY61" s="225">
        <v>0.59902801096825797</v>
      </c>
    </row>
    <row r="62" spans="1:129" ht="17.25" customHeight="1">
      <c r="A62" s="466">
        <v>58</v>
      </c>
      <c r="B62" s="489">
        <v>714000000028</v>
      </c>
      <c r="C62" s="212" t="s">
        <v>430</v>
      </c>
      <c r="D62" s="224">
        <v>650</v>
      </c>
      <c r="E62" s="224">
        <v>142</v>
      </c>
      <c r="F62" s="224">
        <v>142</v>
      </c>
      <c r="G62" s="224">
        <v>0</v>
      </c>
      <c r="H62" s="224">
        <v>60510</v>
      </c>
      <c r="I62" s="224">
        <v>0</v>
      </c>
      <c r="J62" s="225"/>
      <c r="K62" s="224">
        <v>650</v>
      </c>
      <c r="L62" s="224">
        <v>157</v>
      </c>
      <c r="M62" s="224">
        <v>157</v>
      </c>
      <c r="N62" s="224">
        <v>0.94689999999999996</v>
      </c>
      <c r="O62" s="224">
        <v>29440</v>
      </c>
      <c r="P62" s="224">
        <v>0</v>
      </c>
      <c r="Q62" s="225">
        <v>0.2661712236518245</v>
      </c>
      <c r="R62" s="224">
        <v>650</v>
      </c>
      <c r="S62" s="224">
        <v>153</v>
      </c>
      <c r="T62" s="224">
        <v>520</v>
      </c>
      <c r="U62" s="224">
        <v>0.95420000000000005</v>
      </c>
      <c r="V62" s="224">
        <v>35040</v>
      </c>
      <c r="W62" s="224">
        <v>0</v>
      </c>
      <c r="X62" s="225">
        <v>9.8081894351020313E-2</v>
      </c>
      <c r="Y62" s="224">
        <v>650</v>
      </c>
      <c r="Z62" s="224">
        <v>144</v>
      </c>
      <c r="AA62" s="224">
        <v>520</v>
      </c>
      <c r="AB62" s="224">
        <v>0.9466</v>
      </c>
      <c r="AC62" s="224">
        <v>35820</v>
      </c>
      <c r="AD62" s="224">
        <v>0</v>
      </c>
      <c r="AE62" s="225">
        <v>9.7809897142653424E-2</v>
      </c>
      <c r="AF62" s="224">
        <v>650</v>
      </c>
      <c r="AG62" s="224">
        <v>142</v>
      </c>
      <c r="AH62" s="224">
        <v>520</v>
      </c>
      <c r="AI62" s="224">
        <v>0.93879999999999997</v>
      </c>
      <c r="AJ62" s="224">
        <v>38170</v>
      </c>
      <c r="AK62" s="224">
        <v>0</v>
      </c>
      <c r="AL62" s="225">
        <v>0.10509276048158904</v>
      </c>
      <c r="AM62" s="224">
        <v>650</v>
      </c>
      <c r="AN62" s="224">
        <v>155</v>
      </c>
      <c r="AO62" s="224">
        <v>520</v>
      </c>
      <c r="AP62" s="224">
        <v>0.95860000000000001</v>
      </c>
      <c r="AQ62" s="224">
        <v>39830</v>
      </c>
      <c r="AR62" s="224">
        <v>0</v>
      </c>
      <c r="AS62" s="225">
        <v>0.11097803777232111</v>
      </c>
      <c r="AT62" s="224">
        <v>650</v>
      </c>
      <c r="AU62" s="224">
        <v>166</v>
      </c>
      <c r="AV62" s="224">
        <v>520</v>
      </c>
      <c r="AW62" s="224">
        <v>0.93540000000000001</v>
      </c>
      <c r="AX62" s="224">
        <v>40570</v>
      </c>
      <c r="AY62" s="224">
        <v>0</v>
      </c>
      <c r="AZ62" s="225">
        <v>0.11210664687355701</v>
      </c>
      <c r="BA62" s="224">
        <v>650</v>
      </c>
      <c r="BB62" s="224">
        <v>196</v>
      </c>
      <c r="BC62" s="224">
        <v>520</v>
      </c>
      <c r="BD62" s="224">
        <v>0.92379999999999995</v>
      </c>
      <c r="BE62" s="224">
        <v>32370</v>
      </c>
      <c r="BF62" s="224">
        <v>0</v>
      </c>
      <c r="BG62" s="225">
        <v>9.3589882369921343E-2</v>
      </c>
      <c r="BH62" s="224">
        <v>650</v>
      </c>
      <c r="BI62" s="224">
        <v>160</v>
      </c>
      <c r="BJ62" s="224">
        <v>520</v>
      </c>
      <c r="BK62" s="224">
        <v>0.9395</v>
      </c>
      <c r="BL62" s="224">
        <v>37760</v>
      </c>
      <c r="BM62" s="224">
        <v>0</v>
      </c>
      <c r="BN62" s="225">
        <v>0.10388645386671104</v>
      </c>
      <c r="BO62" s="224">
        <v>650</v>
      </c>
      <c r="BP62" s="224">
        <v>167</v>
      </c>
      <c r="BQ62" s="224">
        <v>520</v>
      </c>
      <c r="BR62" s="224">
        <v>0.93720000000000003</v>
      </c>
      <c r="BS62" s="224">
        <v>40160</v>
      </c>
      <c r="BT62" s="311">
        <v>0</v>
      </c>
      <c r="BU62" s="225">
        <v>0.11076056055610804</v>
      </c>
      <c r="BV62" s="224">
        <v>650</v>
      </c>
      <c r="BW62" s="224">
        <v>198</v>
      </c>
      <c r="BX62" s="224">
        <v>520</v>
      </c>
      <c r="BY62" s="224">
        <v>0.74619999999999997</v>
      </c>
      <c r="BZ62" s="224">
        <v>36200</v>
      </c>
      <c r="CA62" s="311">
        <v>0</v>
      </c>
      <c r="CB62" s="225">
        <v>0.13882916422450059</v>
      </c>
      <c r="CC62" s="224">
        <v>650</v>
      </c>
      <c r="CD62" s="224"/>
      <c r="CE62" s="224">
        <v>520</v>
      </c>
      <c r="CF62" s="224">
        <v>0.96540000000000004</v>
      </c>
      <c r="CG62" s="224">
        <v>28400</v>
      </c>
      <c r="CH62" s="224">
        <v>0</v>
      </c>
      <c r="CI62" s="225">
        <v>7.6038714543897074E-2</v>
      </c>
      <c r="CJ62" s="224">
        <v>650</v>
      </c>
      <c r="CK62" s="224"/>
      <c r="CL62" s="224">
        <v>520</v>
      </c>
      <c r="CM62" s="224">
        <v>0.9617</v>
      </c>
      <c r="CN62" s="224">
        <v>25880</v>
      </c>
      <c r="CO62" s="224">
        <v>0</v>
      </c>
      <c r="CP62" s="225">
        <v>7.187681358420675E-2</v>
      </c>
      <c r="CQ62" s="224">
        <v>650</v>
      </c>
      <c r="CR62" s="224"/>
      <c r="CS62" s="224">
        <v>520</v>
      </c>
      <c r="CT62" s="224">
        <v>0.96130000000000004</v>
      </c>
      <c r="CU62" s="224">
        <v>30990</v>
      </c>
      <c r="CV62" s="311">
        <v>0</v>
      </c>
      <c r="CW62" s="225">
        <v>8.3327116737854201E-2</v>
      </c>
      <c r="CX62" s="224">
        <v>650</v>
      </c>
      <c r="CY62" s="224"/>
      <c r="CZ62" s="224">
        <v>520</v>
      </c>
      <c r="DA62" s="224">
        <v>0.95709999999999995</v>
      </c>
      <c r="DB62" s="224">
        <v>39620</v>
      </c>
      <c r="DC62" s="224">
        <v>0</v>
      </c>
      <c r="DD62" s="225">
        <v>0.11056592787864339</v>
      </c>
      <c r="DE62" s="224">
        <v>650</v>
      </c>
      <c r="DF62" s="224"/>
      <c r="DG62" s="224">
        <v>520</v>
      </c>
      <c r="DH62" s="224">
        <v>0.95789999999999997</v>
      </c>
      <c r="DI62" s="224">
        <v>44690</v>
      </c>
      <c r="DJ62" s="224">
        <v>0</v>
      </c>
      <c r="DK62" s="225">
        <v>0.1205907239013934</v>
      </c>
      <c r="DL62" s="224">
        <v>650</v>
      </c>
      <c r="DM62" s="224"/>
      <c r="DN62" s="224">
        <v>520</v>
      </c>
      <c r="DO62" s="224">
        <v>0.96460000000000001</v>
      </c>
      <c r="DP62" s="224">
        <v>43830</v>
      </c>
      <c r="DQ62" s="311">
        <v>0</v>
      </c>
      <c r="DR62" s="225">
        <v>0.11744862422562691</v>
      </c>
      <c r="DS62" s="224">
        <v>650</v>
      </c>
      <c r="DT62" s="224"/>
      <c r="DU62" s="224">
        <v>520</v>
      </c>
      <c r="DV62" s="224">
        <v>0.94799999999999995</v>
      </c>
      <c r="DW62" s="224">
        <v>38445</v>
      </c>
      <c r="DX62" s="224">
        <v>0</v>
      </c>
      <c r="DY62" s="225">
        <v>0.10831676674239965</v>
      </c>
    </row>
    <row r="63" spans="1:129" ht="17.25" customHeight="1">
      <c r="A63" s="466">
        <v>59</v>
      </c>
      <c r="B63" s="489">
        <v>313000000004</v>
      </c>
      <c r="C63" s="212" t="s">
        <v>281</v>
      </c>
      <c r="D63" s="224">
        <v>420</v>
      </c>
      <c r="E63" s="224">
        <v>288</v>
      </c>
      <c r="F63" s="224">
        <v>288</v>
      </c>
      <c r="G63" s="224">
        <v>0.99739999999999995</v>
      </c>
      <c r="H63" s="224">
        <v>24075</v>
      </c>
      <c r="I63" s="224">
        <v>0</v>
      </c>
      <c r="J63" s="225">
        <v>0.11640508377336631</v>
      </c>
      <c r="K63" s="224">
        <v>420</v>
      </c>
      <c r="L63" s="224">
        <v>9</v>
      </c>
      <c r="M63" s="224">
        <v>9</v>
      </c>
      <c r="N63" s="224">
        <v>0.99660000000000004</v>
      </c>
      <c r="O63" s="224">
        <v>2637</v>
      </c>
      <c r="P63" s="224">
        <v>0</v>
      </c>
      <c r="Q63" s="225">
        <v>0.39516075085397878</v>
      </c>
      <c r="R63" s="224">
        <v>420</v>
      </c>
      <c r="S63" s="224">
        <v>18</v>
      </c>
      <c r="T63" s="224">
        <v>336</v>
      </c>
      <c r="U63" s="224">
        <v>0.97740000000000005</v>
      </c>
      <c r="V63" s="224">
        <v>2331</v>
      </c>
      <c r="W63" s="224">
        <v>0</v>
      </c>
      <c r="X63" s="225">
        <v>9.8582122638292066E-3</v>
      </c>
      <c r="Y63" s="224">
        <v>420</v>
      </c>
      <c r="Z63" s="224">
        <v>9</v>
      </c>
      <c r="AA63" s="224">
        <v>336</v>
      </c>
      <c r="AB63" s="224">
        <v>1</v>
      </c>
      <c r="AC63" s="224">
        <v>2070</v>
      </c>
      <c r="AD63" s="224">
        <v>0</v>
      </c>
      <c r="AE63" s="225">
        <v>8.2805299539170513E-3</v>
      </c>
      <c r="AF63" s="224">
        <v>420</v>
      </c>
      <c r="AG63" s="224">
        <v>9</v>
      </c>
      <c r="AH63" s="224">
        <v>336</v>
      </c>
      <c r="AI63" s="224">
        <v>1</v>
      </c>
      <c r="AJ63" s="224">
        <v>1674</v>
      </c>
      <c r="AK63" s="224">
        <v>0</v>
      </c>
      <c r="AL63" s="225">
        <v>6.6964285714285711E-3</v>
      </c>
      <c r="AM63" s="224">
        <v>420</v>
      </c>
      <c r="AN63" s="224">
        <v>9</v>
      </c>
      <c r="AO63" s="224">
        <v>336</v>
      </c>
      <c r="AP63" s="224">
        <v>0.99590000000000001</v>
      </c>
      <c r="AQ63" s="224">
        <v>2196</v>
      </c>
      <c r="AR63" s="224">
        <v>0</v>
      </c>
      <c r="AS63" s="225">
        <v>9.1147514332573058E-3</v>
      </c>
      <c r="AT63" s="224">
        <v>420</v>
      </c>
      <c r="AU63" s="224">
        <v>27</v>
      </c>
      <c r="AV63" s="224">
        <v>336</v>
      </c>
      <c r="AW63" s="224">
        <v>0.97840000000000005</v>
      </c>
      <c r="AX63" s="224">
        <v>3267</v>
      </c>
      <c r="AY63" s="224">
        <v>0</v>
      </c>
      <c r="AZ63" s="225">
        <v>1.3357355279568637E-2</v>
      </c>
      <c r="BA63" s="224">
        <v>420</v>
      </c>
      <c r="BB63" s="224">
        <v>126</v>
      </c>
      <c r="BC63" s="224">
        <v>336</v>
      </c>
      <c r="BD63" s="224">
        <v>0.99139999999999995</v>
      </c>
      <c r="BE63" s="224">
        <v>4149</v>
      </c>
      <c r="BF63" s="224">
        <v>0</v>
      </c>
      <c r="BG63" s="225">
        <v>1.729906961776036E-2</v>
      </c>
      <c r="BH63" s="224">
        <v>420</v>
      </c>
      <c r="BI63" s="224">
        <v>396</v>
      </c>
      <c r="BJ63" s="224">
        <v>396</v>
      </c>
      <c r="BK63" s="224">
        <v>0.97870000000000001</v>
      </c>
      <c r="BL63" s="224">
        <v>152469</v>
      </c>
      <c r="BM63" s="224">
        <v>0</v>
      </c>
      <c r="BN63" s="225">
        <v>0.52876638979171298</v>
      </c>
      <c r="BO63" s="224">
        <v>420</v>
      </c>
      <c r="BP63" s="224">
        <v>351</v>
      </c>
      <c r="BQ63" s="224">
        <v>351</v>
      </c>
      <c r="BR63" s="224">
        <v>0.97970000000000002</v>
      </c>
      <c r="BS63" s="224">
        <v>184248</v>
      </c>
      <c r="BT63" s="311">
        <v>30742.333920000005</v>
      </c>
      <c r="BU63" s="225">
        <v>0.72016103915269891</v>
      </c>
      <c r="BV63" s="224">
        <v>420</v>
      </c>
      <c r="BW63" s="224">
        <v>324</v>
      </c>
      <c r="BX63" s="224">
        <v>336</v>
      </c>
      <c r="BY63" s="224">
        <v>0.99790000000000001</v>
      </c>
      <c r="BZ63" s="224">
        <v>71730</v>
      </c>
      <c r="CA63" s="311">
        <v>0</v>
      </c>
      <c r="CB63" s="225">
        <v>0.31835029582531482</v>
      </c>
      <c r="CC63" s="224">
        <v>420</v>
      </c>
      <c r="CD63" s="224"/>
      <c r="CE63" s="224">
        <v>336</v>
      </c>
      <c r="CF63" s="224">
        <v>0.99790000000000001</v>
      </c>
      <c r="CG63" s="224">
        <v>67113</v>
      </c>
      <c r="CH63" s="224">
        <v>0</v>
      </c>
      <c r="CI63" s="225">
        <v>0.26903415375052586</v>
      </c>
      <c r="CJ63" s="224">
        <v>420</v>
      </c>
      <c r="CK63" s="224"/>
      <c r="CL63" s="224">
        <v>336</v>
      </c>
      <c r="CM63" s="224">
        <v>0.94640000000000002</v>
      </c>
      <c r="CN63" s="224">
        <v>2385</v>
      </c>
      <c r="CO63" s="224">
        <v>0</v>
      </c>
      <c r="CP63" s="225">
        <v>1.0416981141569052E-2</v>
      </c>
      <c r="CQ63" s="224">
        <v>420</v>
      </c>
      <c r="CR63" s="224"/>
      <c r="CS63" s="224">
        <v>336</v>
      </c>
      <c r="CT63" s="224">
        <v>0.84209999999999996</v>
      </c>
      <c r="CU63" s="224">
        <v>2304</v>
      </c>
      <c r="CV63" s="311">
        <v>0</v>
      </c>
      <c r="CW63" s="225">
        <v>1.0944768865634903E-2</v>
      </c>
      <c r="CX63" s="224">
        <v>420</v>
      </c>
      <c r="CY63" s="224"/>
      <c r="CZ63" s="224">
        <v>336</v>
      </c>
      <c r="DA63" s="224">
        <v>0.63300000000000001</v>
      </c>
      <c r="DB63" s="224">
        <v>2034</v>
      </c>
      <c r="DC63" s="224">
        <v>0</v>
      </c>
      <c r="DD63" s="225">
        <v>1.3282366659143912E-2</v>
      </c>
      <c r="DE63" s="224">
        <v>420</v>
      </c>
      <c r="DF63" s="224"/>
      <c r="DG63" s="224">
        <v>336</v>
      </c>
      <c r="DH63" s="224">
        <v>0.96309999999999996</v>
      </c>
      <c r="DI63" s="224">
        <v>1647</v>
      </c>
      <c r="DJ63" s="224">
        <v>0</v>
      </c>
      <c r="DK63" s="225">
        <v>6.8408489865913981E-3</v>
      </c>
      <c r="DL63" s="224">
        <v>420</v>
      </c>
      <c r="DM63" s="224"/>
      <c r="DN63" s="224">
        <v>336</v>
      </c>
      <c r="DO63" s="224">
        <v>0.99550000000000005</v>
      </c>
      <c r="DP63" s="224">
        <v>2007</v>
      </c>
      <c r="DQ63" s="311">
        <v>0</v>
      </c>
      <c r="DR63" s="225">
        <v>8.0648054494071256E-3</v>
      </c>
      <c r="DS63" s="224">
        <v>420</v>
      </c>
      <c r="DT63" s="224"/>
      <c r="DU63" s="224">
        <v>336</v>
      </c>
      <c r="DV63" s="224">
        <v>1</v>
      </c>
      <c r="DW63" s="224">
        <v>2565</v>
      </c>
      <c r="DX63" s="224">
        <v>0</v>
      </c>
      <c r="DY63" s="225">
        <v>1.0602678571428572E-2</v>
      </c>
    </row>
    <row r="64" spans="1:129" ht="17.25" customHeight="1">
      <c r="A64" s="466">
        <v>60</v>
      </c>
      <c r="B64" s="489">
        <v>714000000027</v>
      </c>
      <c r="C64" s="212" t="s">
        <v>429</v>
      </c>
      <c r="D64" s="224">
        <v>139</v>
      </c>
      <c r="E64" s="224">
        <v>140.1</v>
      </c>
      <c r="F64" s="224">
        <v>145.1</v>
      </c>
      <c r="G64" s="224">
        <v>1</v>
      </c>
      <c r="H64" s="224">
        <v>5604</v>
      </c>
      <c r="I64" s="224">
        <v>0</v>
      </c>
      <c r="J64" s="225">
        <v>5.364116701125661E-2</v>
      </c>
      <c r="K64" s="224">
        <v>139</v>
      </c>
      <c r="L64" s="224">
        <v>0.7</v>
      </c>
      <c r="M64" s="224">
        <v>116.2</v>
      </c>
      <c r="N64" s="224">
        <v>0.60329999999999995</v>
      </c>
      <c r="O64" s="224">
        <v>11015</v>
      </c>
      <c r="P64" s="224">
        <v>0</v>
      </c>
      <c r="Q64" s="225">
        <v>0.21118939816781823</v>
      </c>
      <c r="R64" s="224">
        <v>139</v>
      </c>
      <c r="S64" s="224">
        <v>70</v>
      </c>
      <c r="T64" s="224">
        <v>111.2</v>
      </c>
      <c r="U64" s="224">
        <v>0.63729999999999998</v>
      </c>
      <c r="V64" s="224">
        <v>9099</v>
      </c>
      <c r="W64" s="224">
        <v>0</v>
      </c>
      <c r="X64" s="225">
        <v>0.17832509451406392</v>
      </c>
      <c r="Y64" s="224">
        <v>139</v>
      </c>
      <c r="Z64" s="224">
        <v>182.5</v>
      </c>
      <c r="AA64" s="224">
        <v>187.5</v>
      </c>
      <c r="AB64" s="224">
        <v>0.63859999999999995</v>
      </c>
      <c r="AC64" s="224">
        <v>8045</v>
      </c>
      <c r="AD64" s="224">
        <v>0</v>
      </c>
      <c r="AE64" s="225">
        <v>9.0307314275066317E-2</v>
      </c>
      <c r="AF64" s="224">
        <v>139</v>
      </c>
      <c r="AG64" s="224">
        <v>14.08</v>
      </c>
      <c r="AH64" s="224">
        <v>111.2</v>
      </c>
      <c r="AI64" s="224">
        <v>0.80120000000000002</v>
      </c>
      <c r="AJ64" s="224">
        <v>3766</v>
      </c>
      <c r="AK64" s="224">
        <v>0</v>
      </c>
      <c r="AL64" s="225">
        <v>5.6814822247173831E-2</v>
      </c>
      <c r="AM64" s="224">
        <v>139</v>
      </c>
      <c r="AN64" s="224">
        <v>140.30000000000001</v>
      </c>
      <c r="AO64" s="224">
        <v>145.30000000000001</v>
      </c>
      <c r="AP64" s="224">
        <v>0.60360000000000003</v>
      </c>
      <c r="AQ64" s="224">
        <v>7288</v>
      </c>
      <c r="AR64" s="224">
        <v>0</v>
      </c>
      <c r="AS64" s="225">
        <v>0.11541467212123246</v>
      </c>
      <c r="AT64" s="224">
        <v>139</v>
      </c>
      <c r="AU64" s="224">
        <v>164.8</v>
      </c>
      <c r="AV64" s="224">
        <v>169.8</v>
      </c>
      <c r="AW64" s="224">
        <v>0.67569999999999997</v>
      </c>
      <c r="AX64" s="224">
        <v>4449</v>
      </c>
      <c r="AY64" s="224">
        <v>0</v>
      </c>
      <c r="AZ64" s="225">
        <v>5.2119214935132656E-2</v>
      </c>
      <c r="BA64" s="224">
        <v>139</v>
      </c>
      <c r="BB64" s="224">
        <v>107</v>
      </c>
      <c r="BC64" s="224">
        <v>112</v>
      </c>
      <c r="BD64" s="224">
        <v>0.65249999999999997</v>
      </c>
      <c r="BE64" s="224">
        <v>11810</v>
      </c>
      <c r="BF64" s="224">
        <v>0</v>
      </c>
      <c r="BG64" s="225">
        <v>0.22444961381742989</v>
      </c>
      <c r="BH64" s="224">
        <v>139</v>
      </c>
      <c r="BI64" s="224">
        <v>133.41999999999999</v>
      </c>
      <c r="BJ64" s="224">
        <v>138.41999999999999</v>
      </c>
      <c r="BK64" s="224">
        <v>0.64929999999999999</v>
      </c>
      <c r="BL64" s="224">
        <v>23259</v>
      </c>
      <c r="BM64" s="224">
        <v>0</v>
      </c>
      <c r="BN64" s="225">
        <v>0.34783546112015074</v>
      </c>
      <c r="BO64" s="224">
        <v>139</v>
      </c>
      <c r="BP64" s="224">
        <v>151.1</v>
      </c>
      <c r="BQ64" s="224">
        <v>152.35</v>
      </c>
      <c r="BR64" s="224">
        <v>0.78569999999999995</v>
      </c>
      <c r="BS64" s="224">
        <v>18156</v>
      </c>
      <c r="BT64" s="311">
        <v>0</v>
      </c>
      <c r="BU64" s="225">
        <v>0.20386751387861116</v>
      </c>
      <c r="BV64" s="224">
        <v>139</v>
      </c>
      <c r="BW64" s="224">
        <v>161.4</v>
      </c>
      <c r="BX64" s="224">
        <v>162.65</v>
      </c>
      <c r="BY64" s="224">
        <v>0.53200000000000003</v>
      </c>
      <c r="BZ64" s="224">
        <v>18095</v>
      </c>
      <c r="CA64" s="311">
        <v>0</v>
      </c>
      <c r="CB64" s="225">
        <v>0.31118855392400457</v>
      </c>
      <c r="CC64" s="224">
        <v>139</v>
      </c>
      <c r="CD64" s="224"/>
      <c r="CE64" s="224">
        <v>171.95</v>
      </c>
      <c r="CF64" s="224">
        <v>0.55300000000000005</v>
      </c>
      <c r="CG64" s="224">
        <v>16017</v>
      </c>
      <c r="CH64" s="224">
        <v>0</v>
      </c>
      <c r="CI64" s="225">
        <v>0.2264023490411981</v>
      </c>
      <c r="CJ64" s="224">
        <v>139</v>
      </c>
      <c r="CK64" s="224"/>
      <c r="CL64" s="224">
        <v>172.95</v>
      </c>
      <c r="CM64" s="224">
        <v>0.62290000000000001</v>
      </c>
      <c r="CN64" s="224">
        <v>15867</v>
      </c>
      <c r="CO64" s="224">
        <v>0</v>
      </c>
      <c r="CP64" s="225">
        <v>0.20456127790300535</v>
      </c>
      <c r="CQ64" s="224">
        <v>139</v>
      </c>
      <c r="CR64" s="224"/>
      <c r="CS64" s="224">
        <v>166.97</v>
      </c>
      <c r="CT64" s="224">
        <v>0.57679999999999998</v>
      </c>
      <c r="CU64" s="224">
        <v>15907</v>
      </c>
      <c r="CV64" s="311">
        <v>0</v>
      </c>
      <c r="CW64" s="225">
        <v>0.22199932126393368</v>
      </c>
      <c r="CX64" s="224">
        <v>139</v>
      </c>
      <c r="CY64" s="224"/>
      <c r="CZ64" s="224">
        <v>155.44999999999999</v>
      </c>
      <c r="DA64" s="224">
        <v>0.54710000000000003</v>
      </c>
      <c r="DB64" s="224">
        <v>5887</v>
      </c>
      <c r="DC64" s="224">
        <v>0</v>
      </c>
      <c r="DD64" s="225">
        <v>9.6139995668131362E-2</v>
      </c>
      <c r="DE64" s="224">
        <v>139</v>
      </c>
      <c r="DF64" s="224"/>
      <c r="DG64" s="224">
        <v>170.21</v>
      </c>
      <c r="DH64" s="224">
        <v>0.57489999999999997</v>
      </c>
      <c r="DI64" s="224">
        <v>3210</v>
      </c>
      <c r="DJ64" s="224">
        <v>0</v>
      </c>
      <c r="DK64" s="225">
        <v>4.4091484025430012E-2</v>
      </c>
      <c r="DL64" s="224">
        <v>139</v>
      </c>
      <c r="DM64" s="224"/>
      <c r="DN64" s="224">
        <v>171.17</v>
      </c>
      <c r="DO64" s="224">
        <v>0.65210000000000001</v>
      </c>
      <c r="DP64" s="224">
        <v>10668</v>
      </c>
      <c r="DQ64" s="311">
        <v>0</v>
      </c>
      <c r="DR64" s="225">
        <v>0.12846008960045877</v>
      </c>
      <c r="DS64" s="224">
        <v>139</v>
      </c>
      <c r="DT64" s="224"/>
      <c r="DU64" s="224">
        <v>173.45</v>
      </c>
      <c r="DV64" s="224">
        <v>0.61729999999999996</v>
      </c>
      <c r="DW64" s="224">
        <v>7702</v>
      </c>
      <c r="DX64" s="224">
        <v>0</v>
      </c>
      <c r="DY64" s="225">
        <v>9.9908039462176065E-2</v>
      </c>
    </row>
    <row r="65" spans="1:129" ht="17.25" customHeight="1">
      <c r="A65" s="466">
        <v>61</v>
      </c>
      <c r="B65" s="489">
        <v>343000000053</v>
      </c>
      <c r="C65" s="212" t="s">
        <v>357</v>
      </c>
      <c r="D65" s="224">
        <v>278</v>
      </c>
      <c r="E65" s="224">
        <v>56</v>
      </c>
      <c r="F65" s="224">
        <v>56</v>
      </c>
      <c r="G65" s="224">
        <v>0</v>
      </c>
      <c r="H65" s="224">
        <v>9120</v>
      </c>
      <c r="I65" s="224">
        <v>0</v>
      </c>
      <c r="J65" s="225"/>
      <c r="K65" s="224">
        <v>278</v>
      </c>
      <c r="L65" s="224">
        <v>186</v>
      </c>
      <c r="M65" s="224">
        <v>186</v>
      </c>
      <c r="N65" s="224">
        <v>0.75549999999999995</v>
      </c>
      <c r="O65" s="224">
        <v>17526</v>
      </c>
      <c r="P65" s="224">
        <v>0</v>
      </c>
      <c r="Q65" s="225">
        <v>0.16763413542909864</v>
      </c>
      <c r="R65" s="224">
        <v>278</v>
      </c>
      <c r="S65" s="224">
        <v>206</v>
      </c>
      <c r="T65" s="224">
        <v>222.4</v>
      </c>
      <c r="U65" s="224">
        <v>0.89100000000000001</v>
      </c>
      <c r="V65" s="224">
        <v>61948</v>
      </c>
      <c r="W65" s="224">
        <v>0</v>
      </c>
      <c r="X65" s="225">
        <v>0.43419248888207063</v>
      </c>
      <c r="Y65" s="224">
        <v>278</v>
      </c>
      <c r="Z65" s="224">
        <v>248</v>
      </c>
      <c r="AA65" s="224">
        <v>248</v>
      </c>
      <c r="AB65" s="224">
        <v>0.92930000000000001</v>
      </c>
      <c r="AC65" s="224">
        <v>99410</v>
      </c>
      <c r="AD65" s="224">
        <v>0</v>
      </c>
      <c r="AE65" s="225">
        <v>0.57976169800825406</v>
      </c>
      <c r="AF65" s="224">
        <v>278</v>
      </c>
      <c r="AG65" s="224">
        <v>326</v>
      </c>
      <c r="AH65" s="224">
        <v>326</v>
      </c>
      <c r="AI65" s="224">
        <v>0.90290000000000004</v>
      </c>
      <c r="AJ65" s="224">
        <v>132060</v>
      </c>
      <c r="AK65" s="311">
        <v>664.21343999999226</v>
      </c>
      <c r="AL65" s="225">
        <v>0.60303303533875507</v>
      </c>
      <c r="AM65" s="224">
        <v>278</v>
      </c>
      <c r="AN65" s="224">
        <v>264</v>
      </c>
      <c r="AO65" s="224">
        <v>264</v>
      </c>
      <c r="AP65" s="224">
        <v>0.89039999999999997</v>
      </c>
      <c r="AQ65" s="224">
        <v>57866</v>
      </c>
      <c r="AR65" s="224">
        <v>0</v>
      </c>
      <c r="AS65" s="225">
        <v>0.34190219429999308</v>
      </c>
      <c r="AT65" s="224">
        <v>278</v>
      </c>
      <c r="AU65" s="224">
        <v>36</v>
      </c>
      <c r="AV65" s="224">
        <v>222.4</v>
      </c>
      <c r="AW65" s="224">
        <v>0.69799999999999995</v>
      </c>
      <c r="AX65" s="224">
        <v>3614</v>
      </c>
      <c r="AY65" s="224">
        <v>0</v>
      </c>
      <c r="AZ65" s="225">
        <v>3.1291400930461843E-2</v>
      </c>
      <c r="BA65" s="224">
        <v>278</v>
      </c>
      <c r="BB65" s="224">
        <v>34</v>
      </c>
      <c r="BC65" s="224">
        <v>222.4</v>
      </c>
      <c r="BD65" s="224">
        <v>0.64590000000000003</v>
      </c>
      <c r="BE65" s="224">
        <v>3466</v>
      </c>
      <c r="BF65" s="224">
        <v>0</v>
      </c>
      <c r="BG65" s="225">
        <v>3.3511664116608858E-2</v>
      </c>
      <c r="BH65" s="224">
        <v>278</v>
      </c>
      <c r="BI65" s="224">
        <v>10</v>
      </c>
      <c r="BJ65" s="224">
        <v>222.4</v>
      </c>
      <c r="BK65" s="224">
        <v>0.48430000000000001</v>
      </c>
      <c r="BL65" s="224">
        <v>1600</v>
      </c>
      <c r="BM65" s="224">
        <v>0</v>
      </c>
      <c r="BN65" s="225">
        <v>1.9966309328829954E-2</v>
      </c>
      <c r="BO65" s="224">
        <v>278</v>
      </c>
      <c r="BP65" s="224">
        <v>32</v>
      </c>
      <c r="BQ65" s="224">
        <v>222.4</v>
      </c>
      <c r="BR65" s="224">
        <v>0.50529999999999997</v>
      </c>
      <c r="BS65" s="224">
        <v>1812</v>
      </c>
      <c r="BT65" s="311">
        <v>0</v>
      </c>
      <c r="BU65" s="225">
        <v>2.1672109016437825E-2</v>
      </c>
      <c r="BV65" s="224">
        <v>278</v>
      </c>
      <c r="BW65" s="224">
        <v>142</v>
      </c>
      <c r="BX65" s="224">
        <v>222.4</v>
      </c>
      <c r="BY65" s="224">
        <v>0.80030000000000001</v>
      </c>
      <c r="BZ65" s="224">
        <v>10150</v>
      </c>
      <c r="CA65" s="311">
        <v>0</v>
      </c>
      <c r="CB65" s="225">
        <v>8.4861200131485445E-2</v>
      </c>
      <c r="CC65" s="224">
        <v>278</v>
      </c>
      <c r="CD65" s="224"/>
      <c r="CE65" s="224">
        <v>278</v>
      </c>
      <c r="CF65" s="224">
        <v>0.95530000000000004</v>
      </c>
      <c r="CG65" s="224">
        <v>58187</v>
      </c>
      <c r="CH65" s="224">
        <v>0</v>
      </c>
      <c r="CI65" s="225">
        <v>0.29448857955402663</v>
      </c>
      <c r="CJ65" s="224">
        <v>278</v>
      </c>
      <c r="CK65" s="224"/>
      <c r="CL65" s="224">
        <v>278</v>
      </c>
      <c r="CM65" s="224">
        <v>0.93330000000000002</v>
      </c>
      <c r="CN65" s="224">
        <v>55461</v>
      </c>
      <c r="CO65" s="224">
        <v>0</v>
      </c>
      <c r="CP65" s="225">
        <v>0.29688560305725203</v>
      </c>
      <c r="CQ65" s="224">
        <v>278</v>
      </c>
      <c r="CR65" s="224"/>
      <c r="CS65" s="224">
        <v>278</v>
      </c>
      <c r="CT65" s="224">
        <v>0.92410000000000003</v>
      </c>
      <c r="CU65" s="224">
        <v>61039</v>
      </c>
      <c r="CV65" s="311">
        <v>0</v>
      </c>
      <c r="CW65" s="225">
        <v>0.3193527852752967</v>
      </c>
      <c r="CX65" s="224">
        <v>278</v>
      </c>
      <c r="CY65" s="224"/>
      <c r="CZ65" s="224">
        <v>278</v>
      </c>
      <c r="DA65" s="224">
        <v>0.872</v>
      </c>
      <c r="DB65" s="224">
        <v>21644</v>
      </c>
      <c r="DC65" s="224">
        <v>0</v>
      </c>
      <c r="DD65" s="225">
        <v>0.12400629954751793</v>
      </c>
      <c r="DE65" s="224">
        <v>278</v>
      </c>
      <c r="DF65" s="224"/>
      <c r="DG65" s="224">
        <v>278</v>
      </c>
      <c r="DH65" s="224">
        <v>0.79620000000000002</v>
      </c>
      <c r="DI65" s="224">
        <v>38119</v>
      </c>
      <c r="DJ65" s="224">
        <v>0</v>
      </c>
      <c r="DK65" s="225">
        <v>0.2314736683317857</v>
      </c>
      <c r="DL65" s="224">
        <v>278</v>
      </c>
      <c r="DM65" s="224"/>
      <c r="DN65" s="224">
        <v>278</v>
      </c>
      <c r="DO65" s="224">
        <v>0.80710000000000004</v>
      </c>
      <c r="DP65" s="224">
        <v>40724</v>
      </c>
      <c r="DQ65" s="311">
        <v>0</v>
      </c>
      <c r="DR65" s="225">
        <v>0.24395254321041471</v>
      </c>
      <c r="DS65" s="224">
        <v>278</v>
      </c>
      <c r="DT65" s="224"/>
      <c r="DU65" s="224">
        <v>278</v>
      </c>
      <c r="DV65" s="224">
        <v>0.87690000000000001</v>
      </c>
      <c r="DW65" s="224">
        <v>1438</v>
      </c>
      <c r="DX65" s="224">
        <v>0</v>
      </c>
      <c r="DY65" s="225">
        <v>8.1927843516041311E-3</v>
      </c>
    </row>
    <row r="66" spans="1:129" ht="17.25" customHeight="1">
      <c r="A66" s="466">
        <v>62</v>
      </c>
      <c r="B66" s="489">
        <v>714000000022</v>
      </c>
      <c r="C66" s="212" t="s">
        <v>853</v>
      </c>
      <c r="D66" s="224">
        <v>151</v>
      </c>
      <c r="E66" s="224">
        <v>0</v>
      </c>
      <c r="F66" s="224">
        <v>0</v>
      </c>
      <c r="G66" s="224">
        <v>0</v>
      </c>
      <c r="H66" s="224">
        <v>0</v>
      </c>
      <c r="I66" s="224">
        <v>0</v>
      </c>
      <c r="J66" s="225"/>
      <c r="K66" s="224">
        <v>151</v>
      </c>
      <c r="L66" s="224">
        <v>0</v>
      </c>
      <c r="M66" s="224">
        <v>0</v>
      </c>
      <c r="N66" s="224">
        <v>0</v>
      </c>
      <c r="O66" s="224">
        <v>0</v>
      </c>
      <c r="P66" s="224">
        <v>0</v>
      </c>
      <c r="Q66" s="225">
        <v>0</v>
      </c>
      <c r="R66" s="224">
        <v>151</v>
      </c>
      <c r="S66" s="224">
        <v>0</v>
      </c>
      <c r="T66" s="224">
        <v>0</v>
      </c>
      <c r="U66" s="224">
        <v>0</v>
      </c>
      <c r="V66" s="224">
        <v>0</v>
      </c>
      <c r="W66" s="224">
        <v>0</v>
      </c>
      <c r="X66" s="225">
        <v>0</v>
      </c>
      <c r="Y66" s="224">
        <v>151</v>
      </c>
      <c r="Z66" s="224">
        <v>99.4</v>
      </c>
      <c r="AA66" s="224">
        <v>140.28</v>
      </c>
      <c r="AB66" s="224">
        <v>0.81969999999999998</v>
      </c>
      <c r="AC66" s="224">
        <v>164336</v>
      </c>
      <c r="AD66" s="311">
        <v>113005.5728576</v>
      </c>
      <c r="AE66" s="225">
        <v>1.9209191407361781</v>
      </c>
      <c r="AF66" s="224">
        <v>151</v>
      </c>
      <c r="AG66" s="224">
        <v>102.6</v>
      </c>
      <c r="AH66" s="224">
        <v>120.8</v>
      </c>
      <c r="AI66" s="224">
        <v>1</v>
      </c>
      <c r="AJ66" s="224">
        <v>7800</v>
      </c>
      <c r="AK66" s="224">
        <v>0</v>
      </c>
      <c r="AL66" s="225">
        <v>8.6787011322367019E-2</v>
      </c>
      <c r="AM66" s="224">
        <v>151</v>
      </c>
      <c r="AN66" s="224">
        <v>114.2</v>
      </c>
      <c r="AO66" s="224">
        <v>120.8</v>
      </c>
      <c r="AP66" s="224">
        <v>1</v>
      </c>
      <c r="AQ66" s="224">
        <v>2386</v>
      </c>
      <c r="AR66" s="224">
        <v>0</v>
      </c>
      <c r="AS66" s="225">
        <v>2.7432855040470935E-2</v>
      </c>
      <c r="AT66" s="224">
        <v>151</v>
      </c>
      <c r="AU66" s="224">
        <v>102.8</v>
      </c>
      <c r="AV66" s="224">
        <v>120.8</v>
      </c>
      <c r="AW66" s="224">
        <v>1</v>
      </c>
      <c r="AX66" s="224">
        <v>2386</v>
      </c>
      <c r="AY66" s="224">
        <v>0</v>
      </c>
      <c r="AZ66" s="225">
        <v>2.6547924232713807E-2</v>
      </c>
      <c r="BA66" s="224">
        <v>151</v>
      </c>
      <c r="BB66" s="224">
        <v>0</v>
      </c>
      <c r="BC66" s="224">
        <v>120.8</v>
      </c>
      <c r="BD66" s="224">
        <v>1</v>
      </c>
      <c r="BE66" s="224">
        <v>2386</v>
      </c>
      <c r="BF66" s="224">
        <v>0</v>
      </c>
      <c r="BG66" s="225">
        <v>2.7432855040470935E-2</v>
      </c>
      <c r="BH66" s="224">
        <v>151</v>
      </c>
      <c r="BI66" s="224">
        <v>0</v>
      </c>
      <c r="BJ66" s="224">
        <v>120.8</v>
      </c>
      <c r="BK66" s="224">
        <v>1</v>
      </c>
      <c r="BL66" s="224">
        <v>2386</v>
      </c>
      <c r="BM66" s="224">
        <v>0</v>
      </c>
      <c r="BN66" s="225">
        <v>2.6547924232713807E-2</v>
      </c>
      <c r="BO66" s="224">
        <v>151</v>
      </c>
      <c r="BP66" s="224">
        <v>30340</v>
      </c>
      <c r="BQ66" s="224">
        <v>120.8</v>
      </c>
      <c r="BR66" s="224">
        <v>0.92020000000000002</v>
      </c>
      <c r="BS66" s="224">
        <v>2386</v>
      </c>
      <c r="BT66" s="311">
        <v>0</v>
      </c>
      <c r="BU66" s="225">
        <v>2.8850167607817657E-2</v>
      </c>
      <c r="BV66" s="224">
        <v>151</v>
      </c>
      <c r="BW66" s="224">
        <v>0</v>
      </c>
      <c r="BX66" s="224">
        <v>120.8</v>
      </c>
      <c r="BY66" s="224">
        <v>0.92020000000000002</v>
      </c>
      <c r="BZ66" s="224">
        <v>2386</v>
      </c>
      <c r="CA66" s="311">
        <v>0</v>
      </c>
      <c r="CB66" s="225">
        <v>3.1941256994369553E-2</v>
      </c>
      <c r="CC66" s="224">
        <v>151</v>
      </c>
      <c r="CD66" s="224"/>
      <c r="CE66" s="224">
        <v>120.8</v>
      </c>
      <c r="CF66" s="224">
        <v>0</v>
      </c>
      <c r="CG66" s="224">
        <v>0</v>
      </c>
      <c r="CH66" s="224">
        <v>0</v>
      </c>
      <c r="CI66" s="225">
        <v>0</v>
      </c>
      <c r="CJ66" s="224">
        <v>151</v>
      </c>
      <c r="CK66" s="224"/>
      <c r="CL66" s="224">
        <v>120.8</v>
      </c>
      <c r="CM66" s="224">
        <v>0</v>
      </c>
      <c r="CN66" s="224">
        <v>0</v>
      </c>
      <c r="CO66" s="224">
        <v>0</v>
      </c>
      <c r="CP66" s="225">
        <v>0</v>
      </c>
      <c r="CQ66" s="224">
        <v>151</v>
      </c>
      <c r="CR66" s="224"/>
      <c r="CS66" s="224">
        <v>120.8</v>
      </c>
      <c r="CT66" s="224">
        <v>0</v>
      </c>
      <c r="CU66" s="224">
        <v>0</v>
      </c>
      <c r="CV66" s="311">
        <v>0</v>
      </c>
      <c r="CW66" s="225">
        <v>0</v>
      </c>
      <c r="CX66" s="224">
        <v>151</v>
      </c>
      <c r="CY66" s="224"/>
      <c r="CZ66" s="224">
        <v>120.8</v>
      </c>
      <c r="DA66" s="224">
        <v>0</v>
      </c>
      <c r="DB66" s="224">
        <v>0</v>
      </c>
      <c r="DC66" s="224">
        <v>0</v>
      </c>
      <c r="DD66" s="225">
        <v>0</v>
      </c>
      <c r="DE66" s="224">
        <v>151</v>
      </c>
      <c r="DF66" s="224"/>
      <c r="DG66" s="224">
        <v>120.8</v>
      </c>
      <c r="DH66" s="224">
        <v>0</v>
      </c>
      <c r="DI66" s="224">
        <v>0</v>
      </c>
      <c r="DJ66" s="224">
        <v>0</v>
      </c>
      <c r="DK66" s="225">
        <v>0</v>
      </c>
      <c r="DL66" s="224">
        <v>151</v>
      </c>
      <c r="DM66" s="224"/>
      <c r="DN66" s="224">
        <v>120.8</v>
      </c>
      <c r="DO66" s="224">
        <v>0</v>
      </c>
      <c r="DP66" s="224">
        <v>0</v>
      </c>
      <c r="DQ66" s="311">
        <v>0</v>
      </c>
      <c r="DR66" s="225">
        <v>0</v>
      </c>
      <c r="DS66" s="224">
        <v>151</v>
      </c>
      <c r="DT66" s="224"/>
      <c r="DU66" s="224">
        <v>120.8</v>
      </c>
      <c r="DV66" s="224">
        <v>0</v>
      </c>
      <c r="DW66" s="224">
        <v>0</v>
      </c>
      <c r="DX66" s="224">
        <v>0</v>
      </c>
      <c r="DY66" s="225">
        <v>0</v>
      </c>
    </row>
    <row r="67" spans="1:129" ht="17.25" customHeight="1">
      <c r="A67" s="466">
        <v>63</v>
      </c>
      <c r="B67" s="489">
        <v>714000000016</v>
      </c>
      <c r="C67" s="212" t="s">
        <v>419</v>
      </c>
      <c r="D67" s="224">
        <v>450</v>
      </c>
      <c r="E67" s="224">
        <v>454</v>
      </c>
      <c r="F67" s="224">
        <v>454</v>
      </c>
      <c r="G67" s="224">
        <v>0.80469999999999997</v>
      </c>
      <c r="H67" s="224">
        <v>224610</v>
      </c>
      <c r="I67" s="311">
        <v>66785.7984</v>
      </c>
      <c r="J67" s="225">
        <v>0.85389945669777423</v>
      </c>
      <c r="K67" s="224">
        <v>450</v>
      </c>
      <c r="L67" s="224">
        <v>443</v>
      </c>
      <c r="M67" s="224">
        <v>443</v>
      </c>
      <c r="N67" s="224">
        <v>0.74780000000000002</v>
      </c>
      <c r="O67" s="224">
        <v>227550</v>
      </c>
      <c r="P67" s="311">
        <v>79668.661439999996</v>
      </c>
      <c r="Q67" s="225">
        <v>0.92324022306983367</v>
      </c>
      <c r="R67" s="224">
        <v>450</v>
      </c>
      <c r="S67" s="224">
        <v>451</v>
      </c>
      <c r="T67" s="224">
        <v>451</v>
      </c>
      <c r="U67" s="224">
        <v>0.89870000000000005</v>
      </c>
      <c r="V67" s="224">
        <v>239660</v>
      </c>
      <c r="W67" s="311">
        <v>64564.481599999999</v>
      </c>
      <c r="X67" s="225">
        <v>0.82124317808924574</v>
      </c>
      <c r="Y67" s="224">
        <v>450</v>
      </c>
      <c r="Z67" s="224">
        <v>504</v>
      </c>
      <c r="AA67" s="224">
        <v>504</v>
      </c>
      <c r="AB67" s="224">
        <v>0.86860000000000004</v>
      </c>
      <c r="AC67" s="224">
        <v>168690</v>
      </c>
      <c r="AD67" s="224">
        <v>0</v>
      </c>
      <c r="AE67" s="225">
        <v>0.51792400598971056</v>
      </c>
      <c r="AF67" s="224">
        <v>450</v>
      </c>
      <c r="AG67" s="224">
        <v>398</v>
      </c>
      <c r="AH67" s="224">
        <v>398</v>
      </c>
      <c r="AI67" s="224">
        <v>0.92349999999999999</v>
      </c>
      <c r="AJ67" s="224">
        <v>238510</v>
      </c>
      <c r="AK67" s="311">
        <v>74434.340799999976</v>
      </c>
      <c r="AL67" s="225">
        <v>0.87219518542699226</v>
      </c>
      <c r="AM67" s="224">
        <v>450</v>
      </c>
      <c r="AN67" s="224">
        <v>399</v>
      </c>
      <c r="AO67" s="224">
        <v>399</v>
      </c>
      <c r="AP67" s="224">
        <v>0.92420000000000002</v>
      </c>
      <c r="AQ67" s="224">
        <v>244990</v>
      </c>
      <c r="AR67" s="311">
        <v>85687.494399999996</v>
      </c>
      <c r="AS67" s="225">
        <v>0.92273501566318106</v>
      </c>
      <c r="AT67" s="224">
        <v>450</v>
      </c>
      <c r="AU67" s="224">
        <v>399</v>
      </c>
      <c r="AV67" s="224">
        <v>399</v>
      </c>
      <c r="AW67" s="224">
        <v>0.92420000000000002</v>
      </c>
      <c r="AX67" s="224">
        <v>244990</v>
      </c>
      <c r="AY67" s="311">
        <v>80377.410879999952</v>
      </c>
      <c r="AZ67" s="225">
        <v>0.89296936999662668</v>
      </c>
      <c r="BA67" s="224">
        <v>450</v>
      </c>
      <c r="BB67" s="224">
        <v>395</v>
      </c>
      <c r="BC67" s="224">
        <v>395</v>
      </c>
      <c r="BD67" s="224">
        <v>0.91459999999999997</v>
      </c>
      <c r="BE67" s="224">
        <v>250540</v>
      </c>
      <c r="BF67" s="311">
        <v>94472.656000000017</v>
      </c>
      <c r="BG67" s="225">
        <v>0.96319957876645868</v>
      </c>
      <c r="BH67" s="224">
        <v>450</v>
      </c>
      <c r="BI67" s="224">
        <v>393</v>
      </c>
      <c r="BJ67" s="224">
        <v>393</v>
      </c>
      <c r="BK67" s="224">
        <v>0.92079999999999995</v>
      </c>
      <c r="BL67" s="224">
        <v>248860</v>
      </c>
      <c r="BM67" s="311">
        <v>87319.267840000015</v>
      </c>
      <c r="BN67" s="225">
        <v>0.92432415034561155</v>
      </c>
      <c r="BO67" s="224">
        <v>450</v>
      </c>
      <c r="BP67" s="224">
        <v>407</v>
      </c>
      <c r="BQ67" s="224">
        <v>407</v>
      </c>
      <c r="BR67" s="224">
        <v>0.92679999999999996</v>
      </c>
      <c r="BS67" s="224">
        <v>232200</v>
      </c>
      <c r="BT67" s="311">
        <v>63814.527360000007</v>
      </c>
      <c r="BU67" s="225">
        <v>0.82738729069496053</v>
      </c>
      <c r="BV67" s="224">
        <v>450</v>
      </c>
      <c r="BW67" s="224">
        <v>394</v>
      </c>
      <c r="BX67" s="224">
        <v>394</v>
      </c>
      <c r="BY67" s="224">
        <v>0.9254</v>
      </c>
      <c r="BZ67" s="224">
        <v>213510</v>
      </c>
      <c r="CA67" s="311">
        <v>66500.215680000023</v>
      </c>
      <c r="CB67" s="225">
        <v>0.87141138661320916</v>
      </c>
      <c r="CC67" s="224">
        <v>450</v>
      </c>
      <c r="CD67" s="224"/>
      <c r="CE67" s="224">
        <v>394.8</v>
      </c>
      <c r="CF67" s="224">
        <v>0.92449999999999999</v>
      </c>
      <c r="CG67" s="224">
        <v>238490</v>
      </c>
      <c r="CH67" s="311">
        <v>75557.30336000002</v>
      </c>
      <c r="CI67" s="225">
        <v>0.87823992943642482</v>
      </c>
      <c r="CJ67" s="224">
        <v>450</v>
      </c>
      <c r="CK67" s="224"/>
      <c r="CL67" s="224">
        <v>394.8</v>
      </c>
      <c r="CM67" s="224">
        <v>0.92649999999999999</v>
      </c>
      <c r="CN67" s="224">
        <v>231620</v>
      </c>
      <c r="CO67" s="311">
        <v>73602.089600000036</v>
      </c>
      <c r="CP67" s="225">
        <v>0.87946992621413644</v>
      </c>
      <c r="CQ67" s="224">
        <v>450</v>
      </c>
      <c r="CR67" s="224"/>
      <c r="CS67" s="224">
        <v>432.4</v>
      </c>
      <c r="CT67" s="224">
        <v>0.92369999999999997</v>
      </c>
      <c r="CU67" s="224">
        <v>245340</v>
      </c>
      <c r="CV67" s="311">
        <v>67044.322367999994</v>
      </c>
      <c r="CW67" s="225">
        <v>0.82561732261298659</v>
      </c>
      <c r="CX67" s="224">
        <v>450</v>
      </c>
      <c r="CY67" s="224"/>
      <c r="CZ67" s="224">
        <v>393.2</v>
      </c>
      <c r="DA67" s="224">
        <v>0.9204</v>
      </c>
      <c r="DB67" s="224">
        <v>240600</v>
      </c>
      <c r="DC67" s="311">
        <v>84258.647040000011</v>
      </c>
      <c r="DD67" s="225">
        <v>0.92336414689295021</v>
      </c>
      <c r="DE67" s="224">
        <v>450</v>
      </c>
      <c r="DF67" s="224"/>
      <c r="DG67" s="224">
        <v>390.4</v>
      </c>
      <c r="DH67" s="224">
        <v>0.92379999999999995</v>
      </c>
      <c r="DI67" s="224">
        <v>240320</v>
      </c>
      <c r="DJ67" s="311">
        <v>79325.161472000007</v>
      </c>
      <c r="DK67" s="225">
        <v>0.89563119736240693</v>
      </c>
      <c r="DL67" s="224">
        <v>450</v>
      </c>
      <c r="DM67" s="224"/>
      <c r="DN67" s="224">
        <v>398.8</v>
      </c>
      <c r="DO67" s="224">
        <v>0.92230000000000001</v>
      </c>
      <c r="DP67" s="224">
        <v>224640</v>
      </c>
      <c r="DQ67" s="311">
        <v>60448.169664000015</v>
      </c>
      <c r="DR67" s="225">
        <v>0.82089346177687283</v>
      </c>
      <c r="DS67" s="224">
        <v>450</v>
      </c>
      <c r="DT67" s="224"/>
      <c r="DU67" s="224">
        <v>387.2</v>
      </c>
      <c r="DV67" s="224">
        <v>0.92969999999999997</v>
      </c>
      <c r="DW67" s="224">
        <v>196600</v>
      </c>
      <c r="DX67" s="311">
        <v>41088.709120000014</v>
      </c>
      <c r="DY67" s="225">
        <v>0.75853013200838015</v>
      </c>
    </row>
    <row r="68" spans="1:129" ht="17.25" customHeight="1">
      <c r="A68" s="466">
        <v>64</v>
      </c>
      <c r="B68" s="489">
        <v>341000000023</v>
      </c>
      <c r="C68" s="212" t="s">
        <v>288</v>
      </c>
      <c r="D68" s="224">
        <v>185.19</v>
      </c>
      <c r="E68" s="224">
        <v>11.4</v>
      </c>
      <c r="F68" s="224">
        <v>166.67</v>
      </c>
      <c r="G68" s="224">
        <v>0</v>
      </c>
      <c r="H68" s="224">
        <v>10961</v>
      </c>
      <c r="I68" s="224">
        <v>0</v>
      </c>
      <c r="J68" s="225"/>
      <c r="K68" s="224">
        <v>185.19</v>
      </c>
      <c r="L68" s="224">
        <v>21</v>
      </c>
      <c r="M68" s="224">
        <v>166.67</v>
      </c>
      <c r="N68" s="224">
        <v>0.99980000000000002</v>
      </c>
      <c r="O68" s="224">
        <v>3646</v>
      </c>
      <c r="P68" s="224">
        <v>0</v>
      </c>
      <c r="Q68" s="225">
        <v>2.9408519457588055E-2</v>
      </c>
      <c r="R68" s="224">
        <v>185.19</v>
      </c>
      <c r="S68" s="224">
        <v>22.5</v>
      </c>
      <c r="T68" s="224">
        <v>166.67</v>
      </c>
      <c r="U68" s="224">
        <v>0.99850000000000005</v>
      </c>
      <c r="V68" s="224">
        <v>3398</v>
      </c>
      <c r="W68" s="224">
        <v>0</v>
      </c>
      <c r="X68" s="225">
        <v>2.8358638302112941E-2</v>
      </c>
      <c r="Y68" s="224">
        <v>185.19</v>
      </c>
      <c r="Z68" s="224">
        <v>14.7</v>
      </c>
      <c r="AA68" s="224">
        <v>166.67</v>
      </c>
      <c r="AB68" s="224">
        <v>0.99870000000000003</v>
      </c>
      <c r="AC68" s="224">
        <v>2908</v>
      </c>
      <c r="AD68" s="224">
        <v>0</v>
      </c>
      <c r="AE68" s="225">
        <v>2.3481670051415039E-2</v>
      </c>
      <c r="AF68" s="224">
        <v>185.19</v>
      </c>
      <c r="AG68" s="224">
        <v>12.6</v>
      </c>
      <c r="AH68" s="224">
        <v>166.67</v>
      </c>
      <c r="AI68" s="224">
        <v>0.999</v>
      </c>
      <c r="AJ68" s="224">
        <v>3800</v>
      </c>
      <c r="AK68" s="224">
        <v>0</v>
      </c>
      <c r="AL68" s="225">
        <v>3.0675223622977577E-2</v>
      </c>
      <c r="AM68" s="224">
        <v>185.19</v>
      </c>
      <c r="AN68" s="224">
        <v>14.7</v>
      </c>
      <c r="AO68" s="224">
        <v>166.67</v>
      </c>
      <c r="AP68" s="224">
        <v>0.99970000000000003</v>
      </c>
      <c r="AQ68" s="224">
        <v>3477</v>
      </c>
      <c r="AR68" s="224">
        <v>0</v>
      </c>
      <c r="AS68" s="225">
        <v>2.8983115446223631E-2</v>
      </c>
      <c r="AT68" s="224">
        <v>185.19</v>
      </c>
      <c r="AU68" s="224">
        <v>16.8</v>
      </c>
      <c r="AV68" s="224">
        <v>166.67</v>
      </c>
      <c r="AW68" s="224">
        <v>0.99990000000000001</v>
      </c>
      <c r="AX68" s="224">
        <v>2795</v>
      </c>
      <c r="AY68" s="224">
        <v>0</v>
      </c>
      <c r="AZ68" s="225">
        <v>2.2542125995809077E-2</v>
      </c>
      <c r="BA68" s="224">
        <v>185.19</v>
      </c>
      <c r="BB68" s="224">
        <v>12.6</v>
      </c>
      <c r="BC68" s="224">
        <v>166.67</v>
      </c>
      <c r="BD68" s="224">
        <v>0.99919999999999998</v>
      </c>
      <c r="BE68" s="224">
        <v>2618</v>
      </c>
      <c r="BF68" s="224">
        <v>0</v>
      </c>
      <c r="BG68" s="225">
        <v>2.1833697299899747E-2</v>
      </c>
      <c r="BH68" s="224">
        <v>185.19</v>
      </c>
      <c r="BI68" s="224">
        <v>7.5</v>
      </c>
      <c r="BJ68" s="224">
        <v>166.67</v>
      </c>
      <c r="BK68" s="224">
        <v>0.98850000000000005</v>
      </c>
      <c r="BL68" s="224">
        <v>2288</v>
      </c>
      <c r="BM68" s="224">
        <v>0</v>
      </c>
      <c r="BN68" s="225">
        <v>1.8665901748455473E-2</v>
      </c>
      <c r="BO68" s="224">
        <v>185.19</v>
      </c>
      <c r="BP68" s="224">
        <v>12.6</v>
      </c>
      <c r="BQ68" s="224">
        <v>166.67</v>
      </c>
      <c r="BR68" s="224">
        <v>0.99670000000000003</v>
      </c>
      <c r="BS68" s="224">
        <v>3899</v>
      </c>
      <c r="BT68" s="311">
        <v>0</v>
      </c>
      <c r="BU68" s="225">
        <v>3.1547024710250025E-2</v>
      </c>
      <c r="BV68" s="224">
        <v>185.19</v>
      </c>
      <c r="BW68" s="224">
        <v>14.4</v>
      </c>
      <c r="BX68" s="224">
        <v>166.67</v>
      </c>
      <c r="BY68" s="224">
        <v>0.99780000000000002</v>
      </c>
      <c r="BZ68" s="224">
        <v>5121</v>
      </c>
      <c r="CA68" s="311">
        <v>0</v>
      </c>
      <c r="CB68" s="225">
        <v>4.5823110683220578E-2</v>
      </c>
      <c r="CC68" s="224">
        <v>166.67</v>
      </c>
      <c r="CD68" s="224"/>
      <c r="CE68" s="224">
        <v>150</v>
      </c>
      <c r="CF68" s="224">
        <v>0.99819999999999998</v>
      </c>
      <c r="CG68" s="224">
        <v>12998</v>
      </c>
      <c r="CH68" s="224">
        <v>0</v>
      </c>
      <c r="CI68" s="225">
        <v>0.11667955725323506</v>
      </c>
      <c r="CJ68" s="224">
        <v>166.67</v>
      </c>
      <c r="CK68" s="224"/>
      <c r="CL68" s="224">
        <v>150</v>
      </c>
      <c r="CM68" s="224">
        <v>0.99960000000000004</v>
      </c>
      <c r="CN68" s="224">
        <v>7798</v>
      </c>
      <c r="CO68" s="224">
        <v>0</v>
      </c>
      <c r="CP68" s="225">
        <v>7.2232596742400665E-2</v>
      </c>
      <c r="CQ68" s="224">
        <v>166.67</v>
      </c>
      <c r="CR68" s="224"/>
      <c r="CS68" s="224">
        <v>150</v>
      </c>
      <c r="CT68" s="224">
        <v>1.0005999999999999</v>
      </c>
      <c r="CU68" s="224">
        <v>2915</v>
      </c>
      <c r="CV68" s="311">
        <v>0</v>
      </c>
      <c r="CW68" s="225">
        <v>2.6104409039164316E-2</v>
      </c>
      <c r="CX68" s="224">
        <v>166.67</v>
      </c>
      <c r="CY68" s="224"/>
      <c r="CZ68" s="224">
        <v>150</v>
      </c>
      <c r="DA68" s="224">
        <v>1.0006999999999999</v>
      </c>
      <c r="DB68" s="224">
        <v>2795</v>
      </c>
      <c r="DC68" s="224">
        <v>0</v>
      </c>
      <c r="DD68" s="225">
        <v>2.5861526561036907E-2</v>
      </c>
      <c r="DE68" s="224">
        <v>166.67</v>
      </c>
      <c r="DF68" s="224"/>
      <c r="DG68" s="224">
        <v>150</v>
      </c>
      <c r="DH68" s="224">
        <v>1.0002</v>
      </c>
      <c r="DI68" s="224">
        <v>3675</v>
      </c>
      <c r="DJ68" s="224">
        <v>0</v>
      </c>
      <c r="DK68" s="225">
        <v>3.2923522822317253E-2</v>
      </c>
      <c r="DL68" s="224">
        <v>166.67</v>
      </c>
      <c r="DM68" s="224"/>
      <c r="DN68" s="224">
        <v>150</v>
      </c>
      <c r="DO68" s="224">
        <v>0.95379999999999998</v>
      </c>
      <c r="DP68" s="224">
        <v>4469</v>
      </c>
      <c r="DQ68" s="311">
        <v>0</v>
      </c>
      <c r="DR68" s="225">
        <v>4.1984486126424317E-2</v>
      </c>
      <c r="DS68" s="224">
        <v>166.67</v>
      </c>
      <c r="DT68" s="224"/>
      <c r="DU68" s="224">
        <v>150</v>
      </c>
      <c r="DV68" s="224">
        <v>0.99960000000000004</v>
      </c>
      <c r="DW68" s="224">
        <v>5541</v>
      </c>
      <c r="DX68" s="224">
        <v>0</v>
      </c>
      <c r="DY68" s="225">
        <v>5.1326085989951538E-2</v>
      </c>
    </row>
    <row r="69" spans="1:129" ht="17.25" customHeight="1">
      <c r="A69" s="466">
        <v>65</v>
      </c>
      <c r="B69" s="489">
        <v>711000000042</v>
      </c>
      <c r="C69" s="212" t="s">
        <v>388</v>
      </c>
      <c r="D69" s="224">
        <v>183.33</v>
      </c>
      <c r="E69" s="224">
        <v>174.6</v>
      </c>
      <c r="F69" s="224">
        <v>174.6</v>
      </c>
      <c r="G69" s="224">
        <v>0.88300000000000001</v>
      </c>
      <c r="H69" s="224">
        <v>5547</v>
      </c>
      <c r="I69" s="224">
        <v>0</v>
      </c>
      <c r="J69" s="225">
        <v>4.9971309063438753E-2</v>
      </c>
      <c r="K69" s="224">
        <v>183.33</v>
      </c>
      <c r="L69" s="224">
        <v>176.4</v>
      </c>
      <c r="M69" s="224">
        <v>176.4</v>
      </c>
      <c r="N69" s="224">
        <v>0.84509999999999996</v>
      </c>
      <c r="O69" s="224">
        <v>7854</v>
      </c>
      <c r="P69" s="224">
        <v>0</v>
      </c>
      <c r="Q69" s="225">
        <v>7.0812720394178602E-2</v>
      </c>
      <c r="R69" s="224">
        <v>183.33</v>
      </c>
      <c r="S69" s="224">
        <v>154.19999999999999</v>
      </c>
      <c r="T69" s="224">
        <v>154.19999999999999</v>
      </c>
      <c r="U69" s="224">
        <v>0.79690000000000005</v>
      </c>
      <c r="V69" s="224">
        <v>6990</v>
      </c>
      <c r="W69" s="224">
        <v>0</v>
      </c>
      <c r="X69" s="225">
        <v>7.9005345888252559E-2</v>
      </c>
      <c r="Y69" s="224">
        <v>183.33</v>
      </c>
      <c r="Z69" s="224">
        <v>138</v>
      </c>
      <c r="AA69" s="224">
        <v>146.66</v>
      </c>
      <c r="AB69" s="224">
        <v>0.82430000000000003</v>
      </c>
      <c r="AC69" s="224">
        <v>5517</v>
      </c>
      <c r="AD69" s="224">
        <v>0</v>
      </c>
      <c r="AE69" s="225">
        <v>6.1338488216592102E-2</v>
      </c>
      <c r="AF69" s="224">
        <v>183.33</v>
      </c>
      <c r="AG69" s="224">
        <v>117.6</v>
      </c>
      <c r="AH69" s="224">
        <v>146.66</v>
      </c>
      <c r="AI69" s="224">
        <v>0.80800000000000005</v>
      </c>
      <c r="AJ69" s="224">
        <v>1326</v>
      </c>
      <c r="AK69" s="224">
        <v>0</v>
      </c>
      <c r="AL69" s="225">
        <v>1.5039989985898285E-2</v>
      </c>
      <c r="AM69" s="224">
        <v>183.33</v>
      </c>
      <c r="AN69" s="224">
        <v>151.19999999999999</v>
      </c>
      <c r="AO69" s="224">
        <v>151.19999999999999</v>
      </c>
      <c r="AP69" s="224">
        <v>0.84089999999999998</v>
      </c>
      <c r="AQ69" s="224">
        <v>8739</v>
      </c>
      <c r="AR69" s="224">
        <v>0</v>
      </c>
      <c r="AS69" s="225">
        <v>9.5462564989262588E-2</v>
      </c>
      <c r="AT69" s="224">
        <v>183.33</v>
      </c>
      <c r="AU69" s="224">
        <v>159.6</v>
      </c>
      <c r="AV69" s="224">
        <v>159.6</v>
      </c>
      <c r="AW69" s="224">
        <v>0.80479999999999996</v>
      </c>
      <c r="AX69" s="224">
        <v>9465</v>
      </c>
      <c r="AY69" s="224">
        <v>0</v>
      </c>
      <c r="AZ69" s="225">
        <v>9.9043693614849021E-2</v>
      </c>
      <c r="BA69" s="224">
        <v>183.33</v>
      </c>
      <c r="BB69" s="224">
        <v>122.4</v>
      </c>
      <c r="BC69" s="224">
        <v>146.66</v>
      </c>
      <c r="BD69" s="224">
        <v>0.72760000000000002</v>
      </c>
      <c r="BE69" s="224">
        <v>4287</v>
      </c>
      <c r="BF69" s="224">
        <v>0</v>
      </c>
      <c r="BG69" s="225">
        <v>5.5797740918854789E-2</v>
      </c>
      <c r="BH69" s="224">
        <v>183.33</v>
      </c>
      <c r="BI69" s="224">
        <v>142.80000000000001</v>
      </c>
      <c r="BJ69" s="224">
        <v>146.66</v>
      </c>
      <c r="BK69" s="224">
        <v>0.80220000000000002</v>
      </c>
      <c r="BL69" s="224">
        <v>12096</v>
      </c>
      <c r="BM69" s="224">
        <v>0</v>
      </c>
      <c r="BN69" s="225">
        <v>0.13818932780864684</v>
      </c>
      <c r="BO69" s="224">
        <v>183.33</v>
      </c>
      <c r="BP69" s="224">
        <v>122.4</v>
      </c>
      <c r="BQ69" s="224">
        <v>146.66</v>
      </c>
      <c r="BR69" s="224">
        <v>0.83399999999999996</v>
      </c>
      <c r="BS69" s="224">
        <v>10005</v>
      </c>
      <c r="BT69" s="311">
        <v>0</v>
      </c>
      <c r="BU69" s="225">
        <v>0.10994270705209697</v>
      </c>
      <c r="BV69" s="224">
        <v>183.33</v>
      </c>
      <c r="BW69" s="224">
        <v>148.19999999999999</v>
      </c>
      <c r="BX69" s="224">
        <v>148.19999999999999</v>
      </c>
      <c r="BY69" s="224">
        <v>0.85060000000000002</v>
      </c>
      <c r="BZ69" s="224">
        <v>11031</v>
      </c>
      <c r="CA69" s="311">
        <v>0</v>
      </c>
      <c r="CB69" s="225">
        <v>0.13021830245276234</v>
      </c>
      <c r="CC69" s="224">
        <v>183.33</v>
      </c>
      <c r="CD69" s="224"/>
      <c r="CE69" s="224">
        <v>146.66399999999999</v>
      </c>
      <c r="CF69" s="224">
        <v>0.85140000000000005</v>
      </c>
      <c r="CG69" s="224">
        <v>12153</v>
      </c>
      <c r="CH69" s="224">
        <v>0</v>
      </c>
      <c r="CI69" s="225">
        <v>0.13081374862971465</v>
      </c>
      <c r="CJ69" s="224">
        <v>183.33</v>
      </c>
      <c r="CK69" s="224"/>
      <c r="CL69" s="224">
        <v>146.66399999999999</v>
      </c>
      <c r="CM69" s="224">
        <v>0.86899999999999999</v>
      </c>
      <c r="CN69" s="224">
        <v>7485</v>
      </c>
      <c r="CO69" s="224">
        <v>0</v>
      </c>
      <c r="CP69" s="225">
        <v>8.156728490366319E-2</v>
      </c>
      <c r="CQ69" s="224">
        <v>183.33</v>
      </c>
      <c r="CR69" s="224"/>
      <c r="CS69" s="224">
        <v>146.66399999999999</v>
      </c>
      <c r="CT69" s="224">
        <v>0.86360000000000003</v>
      </c>
      <c r="CU69" s="224">
        <v>9897</v>
      </c>
      <c r="CV69" s="311">
        <v>0</v>
      </c>
      <c r="CW69" s="225">
        <v>0.10502543176612468</v>
      </c>
      <c r="CX69" s="224">
        <v>183.33</v>
      </c>
      <c r="CY69" s="224"/>
      <c r="CZ69" s="224">
        <v>147</v>
      </c>
      <c r="DA69" s="224">
        <v>0.8387</v>
      </c>
      <c r="DB69" s="224">
        <v>4587</v>
      </c>
      <c r="DC69" s="224">
        <v>0</v>
      </c>
      <c r="DD69" s="225">
        <v>5.1674022019284241E-2</v>
      </c>
      <c r="DE69" s="224">
        <v>183.33</v>
      </c>
      <c r="DF69" s="224"/>
      <c r="DG69" s="224">
        <v>153</v>
      </c>
      <c r="DH69" s="224">
        <v>0.76910000000000001</v>
      </c>
      <c r="DI69" s="224">
        <v>4857</v>
      </c>
      <c r="DJ69" s="224">
        <v>0</v>
      </c>
      <c r="DK69" s="225">
        <v>5.5478016546388682E-2</v>
      </c>
      <c r="DL69" s="224">
        <v>183.33</v>
      </c>
      <c r="DM69" s="224"/>
      <c r="DN69" s="224">
        <v>146.66399999999999</v>
      </c>
      <c r="DO69" s="224">
        <v>0.71609999999999996</v>
      </c>
      <c r="DP69" s="224">
        <v>2142</v>
      </c>
      <c r="DQ69" s="311">
        <v>0</v>
      </c>
      <c r="DR69" s="225">
        <v>2.741254336993312E-2</v>
      </c>
      <c r="DS69" s="224">
        <v>183.33</v>
      </c>
      <c r="DT69" s="224"/>
      <c r="DU69" s="224">
        <v>146.66399999999999</v>
      </c>
      <c r="DV69" s="224">
        <v>0.6119</v>
      </c>
      <c r="DW69" s="224">
        <v>1722</v>
      </c>
      <c r="DX69" s="224">
        <v>0</v>
      </c>
      <c r="DY69" s="225">
        <v>2.6649966783481402E-2</v>
      </c>
    </row>
    <row r="70" spans="1:129" ht="17.25" customHeight="1">
      <c r="A70" s="466">
        <v>66</v>
      </c>
      <c r="B70" s="489">
        <v>211000000049</v>
      </c>
      <c r="C70" s="212" t="s">
        <v>909</v>
      </c>
      <c r="D70" s="224">
        <v>0</v>
      </c>
      <c r="E70" s="224">
        <v>0</v>
      </c>
      <c r="F70" s="224">
        <v>0</v>
      </c>
      <c r="G70" s="224">
        <v>0</v>
      </c>
      <c r="H70" s="224">
        <v>0</v>
      </c>
      <c r="I70" s="224">
        <v>0</v>
      </c>
      <c r="J70" s="225"/>
      <c r="K70" s="224">
        <v>0</v>
      </c>
      <c r="L70" s="224">
        <v>0</v>
      </c>
      <c r="M70" s="224">
        <v>0</v>
      </c>
      <c r="N70" s="224">
        <v>0</v>
      </c>
      <c r="O70" s="224">
        <v>0</v>
      </c>
      <c r="P70" s="224">
        <v>0</v>
      </c>
      <c r="Q70" s="225">
        <v>0</v>
      </c>
      <c r="R70" s="224">
        <v>0</v>
      </c>
      <c r="S70" s="224">
        <v>0</v>
      </c>
      <c r="T70" s="224">
        <v>0</v>
      </c>
      <c r="U70" s="224">
        <v>0</v>
      </c>
      <c r="V70" s="224">
        <v>0</v>
      </c>
      <c r="W70" s="224">
        <v>0</v>
      </c>
      <c r="X70" s="225">
        <v>0</v>
      </c>
      <c r="Y70" s="224">
        <v>0</v>
      </c>
      <c r="Z70" s="224">
        <v>0</v>
      </c>
      <c r="AA70" s="224">
        <v>0</v>
      </c>
      <c r="AB70" s="224">
        <v>0</v>
      </c>
      <c r="AC70" s="224">
        <v>0</v>
      </c>
      <c r="AD70" s="224">
        <v>0</v>
      </c>
      <c r="AE70" s="225">
        <v>0</v>
      </c>
      <c r="AF70" s="224">
        <v>0</v>
      </c>
      <c r="AG70" s="224">
        <v>0</v>
      </c>
      <c r="AH70" s="224">
        <v>0</v>
      </c>
      <c r="AI70" s="224">
        <v>0</v>
      </c>
      <c r="AJ70" s="224">
        <v>0</v>
      </c>
      <c r="AK70" s="224">
        <v>0</v>
      </c>
      <c r="AL70" s="225">
        <v>0</v>
      </c>
      <c r="AM70" s="224">
        <v>0</v>
      </c>
      <c r="AN70" s="224">
        <v>0</v>
      </c>
      <c r="AO70" s="224">
        <v>0</v>
      </c>
      <c r="AP70" s="224">
        <v>0</v>
      </c>
      <c r="AQ70" s="224">
        <v>0</v>
      </c>
      <c r="AR70" s="224">
        <v>0</v>
      </c>
      <c r="AS70" s="225">
        <v>0</v>
      </c>
      <c r="AT70" s="224">
        <v>0</v>
      </c>
      <c r="AU70" s="224">
        <v>0</v>
      </c>
      <c r="AV70" s="224">
        <v>0</v>
      </c>
      <c r="AW70" s="224">
        <v>0</v>
      </c>
      <c r="AX70" s="224">
        <v>0</v>
      </c>
      <c r="AY70" s="224">
        <v>0</v>
      </c>
      <c r="AZ70" s="225">
        <v>0</v>
      </c>
      <c r="BA70" s="224">
        <v>0</v>
      </c>
      <c r="BB70" s="224">
        <v>0</v>
      </c>
      <c r="BC70" s="224">
        <v>0</v>
      </c>
      <c r="BD70" s="224">
        <v>0</v>
      </c>
      <c r="BE70" s="224">
        <v>0</v>
      </c>
      <c r="BF70" s="224">
        <v>0</v>
      </c>
      <c r="BG70" s="225">
        <v>0</v>
      </c>
      <c r="BH70" s="224">
        <v>118</v>
      </c>
      <c r="BI70" s="224">
        <v>50.64</v>
      </c>
      <c r="BJ70" s="224">
        <v>94.4</v>
      </c>
      <c r="BK70" s="224">
        <v>0.86960000000000004</v>
      </c>
      <c r="BL70" s="224">
        <v>9450</v>
      </c>
      <c r="BM70" s="224">
        <v>0</v>
      </c>
      <c r="BN70" s="225">
        <v>0.15472744266828559</v>
      </c>
      <c r="BO70" s="224">
        <v>118</v>
      </c>
      <c r="BP70" s="224">
        <v>87.52</v>
      </c>
      <c r="BQ70" s="224">
        <v>94.4</v>
      </c>
      <c r="BR70" s="224">
        <v>0.24440000000000001</v>
      </c>
      <c r="BS70" s="224">
        <v>1000</v>
      </c>
      <c r="BT70" s="311">
        <v>0</v>
      </c>
      <c r="BU70" s="225">
        <v>5.8257771605374639E-2</v>
      </c>
      <c r="BV70" s="224">
        <v>118</v>
      </c>
      <c r="BW70" s="224">
        <v>0.16</v>
      </c>
      <c r="BX70" s="224">
        <v>94.4</v>
      </c>
      <c r="BY70" s="224">
        <v>6.25E-2</v>
      </c>
      <c r="BZ70" s="224">
        <v>4</v>
      </c>
      <c r="CA70" s="311">
        <v>0</v>
      </c>
      <c r="CB70" s="225">
        <v>1.0088781275221952E-3</v>
      </c>
      <c r="CC70" s="224">
        <v>118</v>
      </c>
      <c r="CD70" s="224"/>
      <c r="CE70" s="224">
        <v>118</v>
      </c>
      <c r="CF70" s="224">
        <v>0.32729999999999998</v>
      </c>
      <c r="CG70" s="224">
        <v>478</v>
      </c>
      <c r="CH70" s="224">
        <v>0</v>
      </c>
      <c r="CI70" s="225">
        <v>1.6635158701641319E-2</v>
      </c>
      <c r="CJ70" s="224">
        <v>118</v>
      </c>
      <c r="CK70" s="224"/>
      <c r="CL70" s="224">
        <v>118</v>
      </c>
      <c r="CM70" s="224">
        <v>0.38490000000000002</v>
      </c>
      <c r="CN70" s="224">
        <v>584</v>
      </c>
      <c r="CO70" s="224">
        <v>0</v>
      </c>
      <c r="CP70" s="225">
        <v>1.7858724280379039E-2</v>
      </c>
      <c r="CQ70" s="224">
        <v>118</v>
      </c>
      <c r="CR70" s="224"/>
      <c r="CS70" s="224">
        <v>118</v>
      </c>
      <c r="CT70" s="224">
        <v>0.44840000000000002</v>
      </c>
      <c r="CU70" s="224">
        <v>1023</v>
      </c>
      <c r="CV70" s="311">
        <v>0</v>
      </c>
      <c r="CW70" s="225">
        <v>2.5986936603214442E-2</v>
      </c>
      <c r="CX70" s="224">
        <v>118</v>
      </c>
      <c r="CY70" s="224"/>
      <c r="CZ70" s="224">
        <v>118</v>
      </c>
      <c r="DA70" s="224">
        <v>0.64639999999999997</v>
      </c>
      <c r="DB70" s="224">
        <v>5082</v>
      </c>
      <c r="DC70" s="224">
        <v>0</v>
      </c>
      <c r="DD70" s="225">
        <v>9.2537723051966211E-2</v>
      </c>
      <c r="DE70" s="224">
        <v>118</v>
      </c>
      <c r="DF70" s="224"/>
      <c r="DG70" s="224">
        <v>118</v>
      </c>
      <c r="DH70" s="224">
        <v>0.70279999999999998</v>
      </c>
      <c r="DI70" s="224">
        <v>5846</v>
      </c>
      <c r="DJ70" s="224">
        <v>0</v>
      </c>
      <c r="DK70" s="225">
        <v>9.4748450287475167E-2</v>
      </c>
      <c r="DL70" s="224">
        <v>118</v>
      </c>
      <c r="DM70" s="224"/>
      <c r="DN70" s="224">
        <v>118</v>
      </c>
      <c r="DO70" s="224">
        <v>0.78990000000000005</v>
      </c>
      <c r="DP70" s="224">
        <v>14016</v>
      </c>
      <c r="DQ70" s="311">
        <v>0</v>
      </c>
      <c r="DR70" s="225">
        <v>0.20211429549566834</v>
      </c>
      <c r="DS70" s="224">
        <v>118</v>
      </c>
      <c r="DT70" s="224"/>
      <c r="DU70" s="224">
        <v>118</v>
      </c>
      <c r="DV70" s="224">
        <v>0.81530000000000002</v>
      </c>
      <c r="DW70" s="224">
        <v>24900</v>
      </c>
      <c r="DX70" s="224">
        <v>0</v>
      </c>
      <c r="DY70" s="225">
        <v>0.35947393112375542</v>
      </c>
    </row>
    <row r="71" spans="1:129" ht="17.25" customHeight="1">
      <c r="A71" s="466">
        <v>67</v>
      </c>
      <c r="B71" s="489">
        <v>342000000034</v>
      </c>
      <c r="C71" s="212" t="s">
        <v>329</v>
      </c>
      <c r="D71" s="224">
        <v>136</v>
      </c>
      <c r="E71" s="224">
        <v>79.2</v>
      </c>
      <c r="F71" s="224">
        <v>79.2</v>
      </c>
      <c r="G71" s="224">
        <v>0.66100000000000003</v>
      </c>
      <c r="H71" s="224">
        <v>10124</v>
      </c>
      <c r="I71" s="224">
        <v>0</v>
      </c>
      <c r="J71" s="225">
        <v>0.2685919541693621</v>
      </c>
      <c r="K71" s="224">
        <v>136</v>
      </c>
      <c r="L71" s="224">
        <v>78.8</v>
      </c>
      <c r="M71" s="224">
        <v>78.8</v>
      </c>
      <c r="N71" s="224">
        <v>0.77210000000000001</v>
      </c>
      <c r="O71" s="224">
        <v>7786</v>
      </c>
      <c r="P71" s="224">
        <v>0</v>
      </c>
      <c r="Q71" s="225">
        <v>0.17200524647725302</v>
      </c>
      <c r="R71" s="224">
        <v>136</v>
      </c>
      <c r="S71" s="224">
        <v>78</v>
      </c>
      <c r="T71" s="224">
        <v>108.8</v>
      </c>
      <c r="U71" s="224">
        <v>0.6704</v>
      </c>
      <c r="V71" s="224">
        <v>5724</v>
      </c>
      <c r="W71" s="224">
        <v>0</v>
      </c>
      <c r="X71" s="225">
        <v>0.10899441071177876</v>
      </c>
      <c r="Y71" s="224">
        <v>136</v>
      </c>
      <c r="Z71" s="224">
        <v>64</v>
      </c>
      <c r="AA71" s="224">
        <v>108.8</v>
      </c>
      <c r="AB71" s="224">
        <v>0.75729999999999997</v>
      </c>
      <c r="AC71" s="224">
        <v>2914</v>
      </c>
      <c r="AD71" s="224">
        <v>0</v>
      </c>
      <c r="AE71" s="225">
        <v>4.7535685342405813E-2</v>
      </c>
      <c r="AF71" s="224">
        <v>136</v>
      </c>
      <c r="AG71" s="224">
        <v>79.2</v>
      </c>
      <c r="AH71" s="224">
        <v>108.8</v>
      </c>
      <c r="AI71" s="224">
        <v>0.76800000000000002</v>
      </c>
      <c r="AJ71" s="224">
        <v>6402</v>
      </c>
      <c r="AK71" s="224">
        <v>0</v>
      </c>
      <c r="AL71" s="225">
        <v>0.10297993630415875</v>
      </c>
      <c r="AM71" s="224">
        <v>136</v>
      </c>
      <c r="AN71" s="224">
        <v>76</v>
      </c>
      <c r="AO71" s="224">
        <v>108.8</v>
      </c>
      <c r="AP71" s="224">
        <v>0.84799999999999998</v>
      </c>
      <c r="AQ71" s="224">
        <v>17192</v>
      </c>
      <c r="AR71" s="224">
        <v>0</v>
      </c>
      <c r="AS71" s="225">
        <v>0.25880291188802568</v>
      </c>
      <c r="AT71" s="224">
        <v>136</v>
      </c>
      <c r="AU71" s="224">
        <v>72</v>
      </c>
      <c r="AV71" s="224">
        <v>108.8</v>
      </c>
      <c r="AW71" s="224">
        <v>0.8448</v>
      </c>
      <c r="AX71" s="224">
        <v>17122</v>
      </c>
      <c r="AY71" s="224">
        <v>0</v>
      </c>
      <c r="AZ71" s="225">
        <v>0.25037949353892341</v>
      </c>
      <c r="BA71" s="224">
        <v>136</v>
      </c>
      <c r="BB71" s="224">
        <v>58</v>
      </c>
      <c r="BC71" s="224">
        <v>108.8</v>
      </c>
      <c r="BD71" s="224">
        <v>0.83730000000000004</v>
      </c>
      <c r="BE71" s="224">
        <v>13658</v>
      </c>
      <c r="BF71" s="224">
        <v>0</v>
      </c>
      <c r="BG71" s="225">
        <v>0.20823063589861279</v>
      </c>
      <c r="BH71" s="224">
        <v>136</v>
      </c>
      <c r="BI71" s="224">
        <v>48</v>
      </c>
      <c r="BJ71" s="224">
        <v>108.8</v>
      </c>
      <c r="BK71" s="224">
        <v>0.83089999999999997</v>
      </c>
      <c r="BL71" s="224">
        <v>12684</v>
      </c>
      <c r="BM71" s="224">
        <v>0</v>
      </c>
      <c r="BN71" s="225">
        <v>0.18858434750914801</v>
      </c>
      <c r="BO71" s="224">
        <v>136</v>
      </c>
      <c r="BP71" s="224">
        <v>52</v>
      </c>
      <c r="BQ71" s="224">
        <v>108.8</v>
      </c>
      <c r="BR71" s="224">
        <v>0.84199999999999997</v>
      </c>
      <c r="BS71" s="224">
        <v>11892</v>
      </c>
      <c r="BT71" s="311">
        <v>0</v>
      </c>
      <c r="BU71" s="225">
        <v>0.17447812202806184</v>
      </c>
      <c r="BV71" s="224">
        <v>136</v>
      </c>
      <c r="BW71" s="224">
        <v>52</v>
      </c>
      <c r="BX71" s="224">
        <v>108.8</v>
      </c>
      <c r="BY71" s="224">
        <v>0.83150000000000002</v>
      </c>
      <c r="BZ71" s="224">
        <v>11654</v>
      </c>
      <c r="CA71" s="311">
        <v>0</v>
      </c>
      <c r="CB71" s="225">
        <v>0.19169668017537742</v>
      </c>
      <c r="CC71" s="224">
        <v>136</v>
      </c>
      <c r="CD71" s="224"/>
      <c r="CE71" s="224">
        <v>108.8</v>
      </c>
      <c r="CF71" s="224">
        <v>0.86429999999999996</v>
      </c>
      <c r="CG71" s="224">
        <v>16112</v>
      </c>
      <c r="CH71" s="224">
        <v>0</v>
      </c>
      <c r="CI71" s="225">
        <v>0.23029425779037679</v>
      </c>
      <c r="CJ71" s="224">
        <v>136</v>
      </c>
      <c r="CK71" s="224"/>
      <c r="CL71" s="224">
        <v>108.8</v>
      </c>
      <c r="CM71" s="224">
        <v>0.85360000000000003</v>
      </c>
      <c r="CN71" s="224">
        <v>15054</v>
      </c>
      <c r="CO71" s="224">
        <v>0</v>
      </c>
      <c r="CP71" s="225">
        <v>0.22513142147674436</v>
      </c>
      <c r="CQ71" s="224">
        <v>0</v>
      </c>
      <c r="CR71" s="224"/>
      <c r="CS71" s="224">
        <v>0</v>
      </c>
      <c r="CT71" s="224">
        <v>0</v>
      </c>
      <c r="CU71" s="224">
        <v>0</v>
      </c>
      <c r="CV71" s="311">
        <v>0</v>
      </c>
      <c r="CW71" s="225">
        <v>0</v>
      </c>
      <c r="CX71" s="224">
        <v>136</v>
      </c>
      <c r="CY71" s="224"/>
      <c r="CZ71" s="224">
        <v>108.8</v>
      </c>
      <c r="DA71" s="224">
        <v>0.53110000000000002</v>
      </c>
      <c r="DB71" s="224">
        <v>1294</v>
      </c>
      <c r="DC71" s="224">
        <v>0</v>
      </c>
      <c r="DD71" s="225">
        <v>3.1102591981372982E-2</v>
      </c>
      <c r="DE71" s="224">
        <v>136</v>
      </c>
      <c r="DF71" s="224"/>
      <c r="DG71" s="224">
        <v>108.8</v>
      </c>
      <c r="DH71" s="224">
        <v>0.83889999999999998</v>
      </c>
      <c r="DI71" s="224">
        <v>13574</v>
      </c>
      <c r="DJ71" s="224">
        <v>0</v>
      </c>
      <c r="DK71" s="225">
        <v>0.19989218698411501</v>
      </c>
      <c r="DL71" s="224">
        <v>136</v>
      </c>
      <c r="DM71" s="224"/>
      <c r="DN71" s="224">
        <v>108.8</v>
      </c>
      <c r="DO71" s="224">
        <v>0.82630000000000003</v>
      </c>
      <c r="DP71" s="224">
        <v>15370</v>
      </c>
      <c r="DQ71" s="311">
        <v>0</v>
      </c>
      <c r="DR71" s="225">
        <v>0.22979167130735206</v>
      </c>
      <c r="DS71" s="224">
        <v>136</v>
      </c>
      <c r="DT71" s="224"/>
      <c r="DU71" s="224">
        <v>108.8</v>
      </c>
      <c r="DV71" s="224">
        <v>0.83240000000000003</v>
      </c>
      <c r="DW71" s="224">
        <v>16062</v>
      </c>
      <c r="DX71" s="224">
        <v>0</v>
      </c>
      <c r="DY71" s="225">
        <v>0.24632367663547877</v>
      </c>
    </row>
    <row r="72" spans="1:129" ht="17.25" customHeight="1">
      <c r="A72" s="466">
        <v>68</v>
      </c>
      <c r="B72" s="489">
        <v>343000000082</v>
      </c>
      <c r="C72" s="212" t="s">
        <v>834</v>
      </c>
      <c r="D72" s="224">
        <v>220</v>
      </c>
      <c r="E72" s="224">
        <v>144</v>
      </c>
      <c r="F72" s="224">
        <v>144</v>
      </c>
      <c r="G72" s="224">
        <v>0.20380000000000001</v>
      </c>
      <c r="H72" s="224">
        <v>1864</v>
      </c>
      <c r="I72" s="224">
        <v>0</v>
      </c>
      <c r="J72" s="225">
        <v>8.8215873708186426E-2</v>
      </c>
      <c r="K72" s="224">
        <v>220</v>
      </c>
      <c r="L72" s="224">
        <v>152</v>
      </c>
      <c r="M72" s="224">
        <v>152</v>
      </c>
      <c r="N72" s="224">
        <v>0.60199999999999998</v>
      </c>
      <c r="O72" s="224">
        <v>9712</v>
      </c>
      <c r="P72" s="224">
        <v>0</v>
      </c>
      <c r="Q72" s="225">
        <v>0.14265784491235595</v>
      </c>
      <c r="R72" s="224">
        <v>220</v>
      </c>
      <c r="S72" s="224">
        <v>140</v>
      </c>
      <c r="T72" s="224">
        <v>176</v>
      </c>
      <c r="U72" s="224">
        <v>0.55300000000000005</v>
      </c>
      <c r="V72" s="224">
        <v>6640</v>
      </c>
      <c r="W72" s="224">
        <v>0</v>
      </c>
      <c r="X72" s="225">
        <v>9.475405045025298E-2</v>
      </c>
      <c r="Y72" s="224">
        <v>220</v>
      </c>
      <c r="Z72" s="224">
        <v>100</v>
      </c>
      <c r="AA72" s="224">
        <v>176</v>
      </c>
      <c r="AB72" s="224">
        <v>0.62590000000000001</v>
      </c>
      <c r="AC72" s="224">
        <v>5628</v>
      </c>
      <c r="AD72" s="224">
        <v>0</v>
      </c>
      <c r="AE72" s="225">
        <v>6.8669444445745936E-2</v>
      </c>
      <c r="AF72" s="224">
        <v>220</v>
      </c>
      <c r="AG72" s="224">
        <v>112</v>
      </c>
      <c r="AH72" s="224">
        <v>176</v>
      </c>
      <c r="AI72" s="224">
        <v>0.68030000000000002</v>
      </c>
      <c r="AJ72" s="224">
        <v>6792</v>
      </c>
      <c r="AK72" s="224">
        <v>0</v>
      </c>
      <c r="AL72" s="225">
        <v>7.6245041108739753E-2</v>
      </c>
      <c r="AM72" s="224">
        <v>220</v>
      </c>
      <c r="AN72" s="224">
        <v>116</v>
      </c>
      <c r="AO72" s="224">
        <v>176</v>
      </c>
      <c r="AP72" s="224">
        <v>0.69650000000000001</v>
      </c>
      <c r="AQ72" s="224">
        <v>6260</v>
      </c>
      <c r="AR72" s="224">
        <v>0</v>
      </c>
      <c r="AS72" s="225">
        <v>7.0926421428933989E-2</v>
      </c>
      <c r="AT72" s="224">
        <v>220</v>
      </c>
      <c r="AU72" s="224">
        <v>132</v>
      </c>
      <c r="AV72" s="224">
        <v>176</v>
      </c>
      <c r="AW72" s="224">
        <v>0.67830000000000001</v>
      </c>
      <c r="AX72" s="224">
        <v>8004</v>
      </c>
      <c r="AY72" s="224">
        <v>0</v>
      </c>
      <c r="AZ72" s="225">
        <v>9.0115533788758598E-2</v>
      </c>
      <c r="BA72" s="224">
        <v>220</v>
      </c>
      <c r="BB72" s="224">
        <v>124</v>
      </c>
      <c r="BC72" s="224">
        <v>176</v>
      </c>
      <c r="BD72" s="224">
        <v>0.5323</v>
      </c>
      <c r="BE72" s="224">
        <v>5372</v>
      </c>
      <c r="BF72" s="224">
        <v>0</v>
      </c>
      <c r="BG72" s="225">
        <v>7.9640572548707059E-2</v>
      </c>
      <c r="BH72" s="224">
        <v>220</v>
      </c>
      <c r="BI72" s="224">
        <v>176</v>
      </c>
      <c r="BJ72" s="224">
        <v>176</v>
      </c>
      <c r="BK72" s="224">
        <v>0.68810000000000004</v>
      </c>
      <c r="BL72" s="224">
        <v>6856</v>
      </c>
      <c r="BM72" s="224">
        <v>0</v>
      </c>
      <c r="BN72" s="225">
        <v>7.6091062374001359E-2</v>
      </c>
      <c r="BO72" s="224">
        <v>220</v>
      </c>
      <c r="BP72" s="224">
        <v>100</v>
      </c>
      <c r="BQ72" s="224">
        <v>176</v>
      </c>
      <c r="BR72" s="224">
        <v>0.80869999999999997</v>
      </c>
      <c r="BS72" s="224">
        <v>4820</v>
      </c>
      <c r="BT72" s="311">
        <v>0</v>
      </c>
      <c r="BU72" s="225">
        <v>4.5517037892295671E-2</v>
      </c>
      <c r="BV72" s="224">
        <v>220</v>
      </c>
      <c r="BW72" s="224">
        <v>128</v>
      </c>
      <c r="BX72" s="224">
        <v>176</v>
      </c>
      <c r="BY72" s="224">
        <v>0.92090000000000005</v>
      </c>
      <c r="BZ72" s="224">
        <v>9736</v>
      </c>
      <c r="CA72" s="311">
        <v>0</v>
      </c>
      <c r="CB72" s="225">
        <v>8.9389426586733559E-2</v>
      </c>
      <c r="CC72" s="224">
        <v>220</v>
      </c>
      <c r="CD72" s="224"/>
      <c r="CE72" s="224">
        <v>176</v>
      </c>
      <c r="CF72" s="224">
        <v>0.93720000000000003</v>
      </c>
      <c r="CG72" s="224">
        <v>8366</v>
      </c>
      <c r="CH72" s="224">
        <v>0</v>
      </c>
      <c r="CI72" s="225">
        <v>6.8171049013950991E-2</v>
      </c>
      <c r="CJ72" s="224">
        <v>220</v>
      </c>
      <c r="CK72" s="224"/>
      <c r="CL72" s="224">
        <v>176</v>
      </c>
      <c r="CM72" s="224">
        <v>0.93840000000000001</v>
      </c>
      <c r="CN72" s="224">
        <v>4022</v>
      </c>
      <c r="CO72" s="224">
        <v>0</v>
      </c>
      <c r="CP72" s="225">
        <v>3.3822749016163341E-2</v>
      </c>
      <c r="CQ72" s="224">
        <v>220</v>
      </c>
      <c r="CR72" s="224"/>
      <c r="CS72" s="224">
        <v>176</v>
      </c>
      <c r="CT72" s="224">
        <v>0.80379999999999996</v>
      </c>
      <c r="CU72" s="224">
        <v>3320</v>
      </c>
      <c r="CV72" s="311">
        <v>0</v>
      </c>
      <c r="CW72" s="225">
        <v>3.1543107677437357E-2</v>
      </c>
      <c r="CX72" s="224">
        <v>220</v>
      </c>
      <c r="CY72" s="224"/>
      <c r="CZ72" s="224">
        <v>176</v>
      </c>
      <c r="DA72" s="224">
        <v>0.48309999999999997</v>
      </c>
      <c r="DB72" s="224">
        <v>3066</v>
      </c>
      <c r="DC72" s="224">
        <v>0</v>
      </c>
      <c r="DD72" s="225">
        <v>5.0082955407939882E-2</v>
      </c>
      <c r="DE72" s="224">
        <v>220</v>
      </c>
      <c r="DF72" s="224"/>
      <c r="DG72" s="224">
        <v>176</v>
      </c>
      <c r="DH72" s="224">
        <v>0.7278</v>
      </c>
      <c r="DI72" s="224">
        <v>8006</v>
      </c>
      <c r="DJ72" s="224">
        <v>0</v>
      </c>
      <c r="DK72" s="225">
        <v>8.4007474957000242E-2</v>
      </c>
      <c r="DL72" s="224">
        <v>220</v>
      </c>
      <c r="DM72" s="224"/>
      <c r="DN72" s="224">
        <v>176</v>
      </c>
      <c r="DO72" s="224">
        <v>0.63270000000000004</v>
      </c>
      <c r="DP72" s="224">
        <v>5778</v>
      </c>
      <c r="DQ72" s="311">
        <v>0</v>
      </c>
      <c r="DR72" s="225">
        <v>6.9741952169795965E-2</v>
      </c>
      <c r="DS72" s="224">
        <v>220</v>
      </c>
      <c r="DT72" s="224"/>
      <c r="DU72" s="224">
        <v>176</v>
      </c>
      <c r="DV72" s="224">
        <v>0.55740000000000001</v>
      </c>
      <c r="DW72" s="224">
        <v>2944</v>
      </c>
      <c r="DX72" s="224">
        <v>0</v>
      </c>
      <c r="DY72" s="225">
        <v>4.1679804866026605E-2</v>
      </c>
    </row>
    <row r="73" spans="1:129" ht="17.25" customHeight="1">
      <c r="A73" s="466">
        <v>69</v>
      </c>
      <c r="B73" s="489">
        <v>343000000078</v>
      </c>
      <c r="C73" s="212" t="s">
        <v>288</v>
      </c>
      <c r="D73" s="224">
        <v>283</v>
      </c>
      <c r="E73" s="224">
        <v>39</v>
      </c>
      <c r="F73" s="224">
        <v>283</v>
      </c>
      <c r="G73" s="224">
        <v>0</v>
      </c>
      <c r="H73" s="224">
        <v>14883</v>
      </c>
      <c r="I73" s="224">
        <v>0</v>
      </c>
      <c r="J73" s="225"/>
      <c r="K73" s="224">
        <v>283</v>
      </c>
      <c r="L73" s="224">
        <v>33</v>
      </c>
      <c r="M73" s="224">
        <v>283</v>
      </c>
      <c r="N73" s="224">
        <v>0.36480000000000001</v>
      </c>
      <c r="O73" s="224">
        <v>2607</v>
      </c>
      <c r="P73" s="224">
        <v>0</v>
      </c>
      <c r="Q73" s="225">
        <v>3.3941171677055404E-2</v>
      </c>
      <c r="R73" s="224">
        <v>283</v>
      </c>
      <c r="S73" s="224">
        <v>36</v>
      </c>
      <c r="T73" s="224">
        <v>283</v>
      </c>
      <c r="U73" s="224">
        <v>0.74080000000000001</v>
      </c>
      <c r="V73" s="224">
        <v>7818</v>
      </c>
      <c r="W73" s="224">
        <v>0</v>
      </c>
      <c r="X73" s="225">
        <v>5.1793559695436378E-2</v>
      </c>
      <c r="Y73" s="224">
        <v>283</v>
      </c>
      <c r="Z73" s="224">
        <v>81</v>
      </c>
      <c r="AA73" s="224">
        <v>283</v>
      </c>
      <c r="AB73" s="224">
        <v>0.95799999999999996</v>
      </c>
      <c r="AC73" s="224">
        <v>26343</v>
      </c>
      <c r="AD73" s="224">
        <v>0</v>
      </c>
      <c r="AE73" s="225">
        <v>0.13059915041095677</v>
      </c>
      <c r="AF73" s="224">
        <v>283</v>
      </c>
      <c r="AG73" s="224">
        <v>57</v>
      </c>
      <c r="AH73" s="224">
        <v>283</v>
      </c>
      <c r="AI73" s="224">
        <v>0.93700000000000006</v>
      </c>
      <c r="AJ73" s="224">
        <v>19272</v>
      </c>
      <c r="AK73" s="224">
        <v>0</v>
      </c>
      <c r="AL73" s="225">
        <v>9.768498744753995E-2</v>
      </c>
      <c r="AM73" s="224">
        <v>283</v>
      </c>
      <c r="AN73" s="224">
        <v>36</v>
      </c>
      <c r="AO73" s="224">
        <v>283</v>
      </c>
      <c r="AP73" s="224">
        <v>0.6976</v>
      </c>
      <c r="AQ73" s="224">
        <v>7053</v>
      </c>
      <c r="AR73" s="224">
        <v>0</v>
      </c>
      <c r="AS73" s="225">
        <v>4.9619053986881489E-2</v>
      </c>
      <c r="AT73" s="224">
        <v>283</v>
      </c>
      <c r="AU73" s="224">
        <v>33</v>
      </c>
      <c r="AV73" s="224">
        <v>283</v>
      </c>
      <c r="AW73" s="224">
        <v>0.36299999999999999</v>
      </c>
      <c r="AX73" s="224">
        <v>3327</v>
      </c>
      <c r="AY73" s="224">
        <v>0</v>
      </c>
      <c r="AZ73" s="225">
        <v>4.3529813329715922E-2</v>
      </c>
      <c r="BA73" s="224">
        <v>283</v>
      </c>
      <c r="BB73" s="224">
        <v>30</v>
      </c>
      <c r="BC73" s="224">
        <v>283</v>
      </c>
      <c r="BD73" s="224">
        <v>0.29360000000000003</v>
      </c>
      <c r="BE73" s="224">
        <v>3321</v>
      </c>
      <c r="BF73" s="224">
        <v>0</v>
      </c>
      <c r="BG73" s="225">
        <v>5.5512897045089105E-2</v>
      </c>
      <c r="BH73" s="224">
        <v>283</v>
      </c>
      <c r="BI73" s="224">
        <v>36</v>
      </c>
      <c r="BJ73" s="224">
        <v>283</v>
      </c>
      <c r="BK73" s="224">
        <v>0.20910000000000001</v>
      </c>
      <c r="BL73" s="224">
        <v>2889</v>
      </c>
      <c r="BM73" s="224">
        <v>0</v>
      </c>
      <c r="BN73" s="225">
        <v>6.5619684498921541E-2</v>
      </c>
      <c r="BO73" s="224">
        <v>283</v>
      </c>
      <c r="BP73" s="224">
        <v>36</v>
      </c>
      <c r="BQ73" s="224">
        <v>283</v>
      </c>
      <c r="BR73" s="224">
        <v>0.2429</v>
      </c>
      <c r="BS73" s="224">
        <v>3429</v>
      </c>
      <c r="BT73" s="311">
        <v>0</v>
      </c>
      <c r="BU73" s="225">
        <v>6.7047192823784671E-2</v>
      </c>
      <c r="BV73" s="224">
        <v>283</v>
      </c>
      <c r="BW73" s="224">
        <v>30</v>
      </c>
      <c r="BX73" s="224">
        <v>283</v>
      </c>
      <c r="BY73" s="224">
        <v>0.25540000000000002</v>
      </c>
      <c r="BZ73" s="224">
        <v>2850</v>
      </c>
      <c r="CA73" s="311">
        <v>0</v>
      </c>
      <c r="CB73" s="225">
        <v>5.8677048246517323E-2</v>
      </c>
      <c r="CC73" s="224">
        <v>283</v>
      </c>
      <c r="CD73" s="224"/>
      <c r="CE73" s="224">
        <v>226.4</v>
      </c>
      <c r="CF73" s="224">
        <v>0.36699999999999999</v>
      </c>
      <c r="CG73" s="224">
        <v>3531</v>
      </c>
      <c r="CH73" s="224">
        <v>0</v>
      </c>
      <c r="CI73" s="225">
        <v>5.7119223552819197E-2</v>
      </c>
      <c r="CJ73" s="224">
        <v>283</v>
      </c>
      <c r="CK73" s="224"/>
      <c r="CL73" s="224">
        <v>226.4</v>
      </c>
      <c r="CM73" s="224">
        <v>0.48020000000000002</v>
      </c>
      <c r="CN73" s="224">
        <v>3577</v>
      </c>
      <c r="CO73" s="224">
        <v>0</v>
      </c>
      <c r="CP73" s="225">
        <v>4.5697018501157829E-2</v>
      </c>
      <c r="CQ73" s="224">
        <v>283</v>
      </c>
      <c r="CR73" s="224"/>
      <c r="CS73" s="224">
        <v>226.4</v>
      </c>
      <c r="CT73" s="224">
        <v>0.40789999999999998</v>
      </c>
      <c r="CU73" s="224">
        <v>2963</v>
      </c>
      <c r="CV73" s="311">
        <v>0</v>
      </c>
      <c r="CW73" s="225">
        <v>4.312494836649787E-2</v>
      </c>
      <c r="CX73" s="224">
        <v>283</v>
      </c>
      <c r="CY73" s="224"/>
      <c r="CZ73" s="224">
        <v>226.4</v>
      </c>
      <c r="DA73" s="224">
        <v>0.3387</v>
      </c>
      <c r="DB73" s="224">
        <v>2793</v>
      </c>
      <c r="DC73" s="224">
        <v>0</v>
      </c>
      <c r="DD73" s="225">
        <v>5.0587919652603681E-2</v>
      </c>
      <c r="DE73" s="224">
        <v>283</v>
      </c>
      <c r="DF73" s="224"/>
      <c r="DG73" s="224">
        <v>226.4</v>
      </c>
      <c r="DH73" s="224">
        <v>0.39550000000000002</v>
      </c>
      <c r="DI73" s="224">
        <v>3343</v>
      </c>
      <c r="DJ73" s="224">
        <v>0</v>
      </c>
      <c r="DK73" s="225">
        <v>5.0181140859095849E-2</v>
      </c>
      <c r="DL73" s="224">
        <v>283</v>
      </c>
      <c r="DM73" s="224"/>
      <c r="DN73" s="224">
        <v>226.4</v>
      </c>
      <c r="DO73" s="224">
        <v>0.37419999999999998</v>
      </c>
      <c r="DP73" s="224">
        <v>3765</v>
      </c>
      <c r="DQ73" s="311">
        <v>0</v>
      </c>
      <c r="DR73" s="225">
        <v>5.9732657832206264E-2</v>
      </c>
      <c r="DS73" s="224">
        <v>283</v>
      </c>
      <c r="DT73" s="224"/>
      <c r="DU73" s="224">
        <v>226.4</v>
      </c>
      <c r="DV73" s="224">
        <v>0.69110000000000005</v>
      </c>
      <c r="DW73" s="224">
        <v>8271</v>
      </c>
      <c r="DX73" s="224">
        <v>0</v>
      </c>
      <c r="DY73" s="225">
        <v>7.3418956720299938E-2</v>
      </c>
    </row>
    <row r="74" spans="1:129" ht="17.25" customHeight="1">
      <c r="A74" s="466">
        <v>70</v>
      </c>
      <c r="B74" s="489">
        <v>215000000008</v>
      </c>
      <c r="C74" s="212" t="s">
        <v>679</v>
      </c>
      <c r="D74" s="224">
        <v>356</v>
      </c>
      <c r="E74" s="224">
        <v>174</v>
      </c>
      <c r="F74" s="224">
        <v>174</v>
      </c>
      <c r="G74" s="224">
        <v>0.4178</v>
      </c>
      <c r="H74" s="224">
        <v>4089</v>
      </c>
      <c r="I74" s="224">
        <v>0</v>
      </c>
      <c r="J74" s="225">
        <v>7.8120844635923628E-2</v>
      </c>
      <c r="K74" s="224">
        <v>356</v>
      </c>
      <c r="L74" s="224">
        <v>192</v>
      </c>
      <c r="M74" s="224">
        <v>192</v>
      </c>
      <c r="N74" s="224">
        <v>0.64080000000000004</v>
      </c>
      <c r="O74" s="224">
        <v>12000</v>
      </c>
      <c r="P74" s="224">
        <v>0</v>
      </c>
      <c r="Q74" s="225">
        <v>0.13109453237216917</v>
      </c>
      <c r="R74" s="224">
        <v>356</v>
      </c>
      <c r="S74" s="224">
        <v>212.16</v>
      </c>
      <c r="T74" s="224">
        <v>284.8</v>
      </c>
      <c r="U74" s="224">
        <v>1</v>
      </c>
      <c r="V74" s="224">
        <v>16569</v>
      </c>
      <c r="W74" s="224">
        <v>0</v>
      </c>
      <c r="X74" s="225">
        <v>8.0802317415730324E-2</v>
      </c>
      <c r="Y74" s="224">
        <v>356</v>
      </c>
      <c r="Z74" s="224">
        <v>207</v>
      </c>
      <c r="AA74" s="224">
        <v>284.8</v>
      </c>
      <c r="AB74" s="224">
        <v>0.92759999999999998</v>
      </c>
      <c r="AC74" s="224">
        <v>21402</v>
      </c>
      <c r="AD74" s="224">
        <v>0</v>
      </c>
      <c r="AE74" s="225">
        <v>0.10888817005805299</v>
      </c>
      <c r="AF74" s="224">
        <v>356</v>
      </c>
      <c r="AG74" s="224">
        <v>194.88</v>
      </c>
      <c r="AH74" s="224">
        <v>284.8</v>
      </c>
      <c r="AI74" s="224">
        <v>0.91120000000000001</v>
      </c>
      <c r="AJ74" s="224">
        <v>16010</v>
      </c>
      <c r="AK74" s="224">
        <v>0</v>
      </c>
      <c r="AL74" s="225">
        <v>8.2921032350771973E-2</v>
      </c>
      <c r="AM74" s="224">
        <v>356</v>
      </c>
      <c r="AN74" s="224">
        <v>175.08</v>
      </c>
      <c r="AO74" s="224">
        <v>284.8</v>
      </c>
      <c r="AP74" s="224">
        <v>0.91269999999999996</v>
      </c>
      <c r="AQ74" s="224">
        <v>16002</v>
      </c>
      <c r="AR74" s="224">
        <v>0</v>
      </c>
      <c r="AS74" s="225">
        <v>8.5501500056013591E-2</v>
      </c>
      <c r="AT74" s="224">
        <v>356</v>
      </c>
      <c r="AU74" s="224">
        <v>193.8</v>
      </c>
      <c r="AV74" s="224">
        <v>284.8</v>
      </c>
      <c r="AW74" s="224">
        <v>0.93300000000000005</v>
      </c>
      <c r="AX74" s="224">
        <v>17159</v>
      </c>
      <c r="AY74" s="224">
        <v>0</v>
      </c>
      <c r="AZ74" s="225">
        <v>8.6795540101892638E-2</v>
      </c>
      <c r="BA74" s="224">
        <v>356</v>
      </c>
      <c r="BB74" s="224">
        <v>187.2</v>
      </c>
      <c r="BC74" s="224">
        <v>284.8</v>
      </c>
      <c r="BD74" s="224">
        <v>0.82230000000000003</v>
      </c>
      <c r="BE74" s="224">
        <v>19209</v>
      </c>
      <c r="BF74" s="224">
        <v>0</v>
      </c>
      <c r="BG74" s="225">
        <v>0.11392052687697475</v>
      </c>
      <c r="BH74" s="224">
        <v>356</v>
      </c>
      <c r="BI74" s="224">
        <v>201.24</v>
      </c>
      <c r="BJ74" s="224">
        <v>284.8</v>
      </c>
      <c r="BK74" s="224">
        <v>0.94499999999999995</v>
      </c>
      <c r="BL74" s="224">
        <v>24372</v>
      </c>
      <c r="BM74" s="224">
        <v>0</v>
      </c>
      <c r="BN74" s="225">
        <v>0.12171565497045742</v>
      </c>
      <c r="BO74" s="224">
        <v>356</v>
      </c>
      <c r="BP74" s="224">
        <v>309.48</v>
      </c>
      <c r="BQ74" s="224">
        <v>309.48</v>
      </c>
      <c r="BR74" s="224">
        <v>0.91100000000000003</v>
      </c>
      <c r="BS74" s="224">
        <v>17664</v>
      </c>
      <c r="BT74" s="311">
        <v>0</v>
      </c>
      <c r="BU74" s="225">
        <v>8.4210288522892363E-2</v>
      </c>
      <c r="BV74" s="224">
        <v>356</v>
      </c>
      <c r="BW74" s="224">
        <v>199.68</v>
      </c>
      <c r="BX74" s="224">
        <v>284.8</v>
      </c>
      <c r="BY74" s="224">
        <v>0.92779999999999996</v>
      </c>
      <c r="BZ74" s="224">
        <v>19389</v>
      </c>
      <c r="CA74" s="311">
        <v>0</v>
      </c>
      <c r="CB74" s="225">
        <v>0.10919224229325175</v>
      </c>
      <c r="CC74" s="224">
        <v>356</v>
      </c>
      <c r="CD74" s="224"/>
      <c r="CE74" s="224">
        <v>284.8</v>
      </c>
      <c r="CF74" s="224">
        <v>0.92</v>
      </c>
      <c r="CG74" s="224">
        <v>17979</v>
      </c>
      <c r="CH74" s="224">
        <v>0</v>
      </c>
      <c r="CI74" s="225">
        <v>9.2228423381187252E-2</v>
      </c>
      <c r="CJ74" s="224">
        <v>356</v>
      </c>
      <c r="CK74" s="224"/>
      <c r="CL74" s="224">
        <v>284.8</v>
      </c>
      <c r="CM74" s="224">
        <v>0.93169999999999997</v>
      </c>
      <c r="CN74" s="224">
        <v>14011</v>
      </c>
      <c r="CO74" s="224">
        <v>0</v>
      </c>
      <c r="CP74" s="225">
        <v>7.3336563638587968E-2</v>
      </c>
      <c r="CQ74" s="224">
        <v>356</v>
      </c>
      <c r="CR74" s="224"/>
      <c r="CS74" s="224">
        <v>284.8</v>
      </c>
      <c r="CT74" s="224">
        <v>0.91349999999999998</v>
      </c>
      <c r="CU74" s="224">
        <v>12042</v>
      </c>
      <c r="CV74" s="311">
        <v>0</v>
      </c>
      <c r="CW74" s="225">
        <v>6.2212427934016212E-2</v>
      </c>
      <c r="CX74" s="224">
        <v>356</v>
      </c>
      <c r="CY74" s="224"/>
      <c r="CZ74" s="224">
        <v>284.8</v>
      </c>
      <c r="DA74" s="224">
        <v>0.88470000000000004</v>
      </c>
      <c r="DB74" s="224">
        <v>8376</v>
      </c>
      <c r="DC74" s="224">
        <v>0</v>
      </c>
      <c r="DD74" s="225">
        <v>4.6170880837745627E-2</v>
      </c>
      <c r="DE74" s="224">
        <v>356</v>
      </c>
      <c r="DF74" s="224"/>
      <c r="DG74" s="224">
        <v>309.36</v>
      </c>
      <c r="DH74" s="224">
        <v>0.68610000000000004</v>
      </c>
      <c r="DI74" s="224">
        <v>9123</v>
      </c>
      <c r="DJ74" s="224">
        <v>0</v>
      </c>
      <c r="DK74" s="225">
        <v>5.7771435757603538E-2</v>
      </c>
      <c r="DL74" s="224">
        <v>356</v>
      </c>
      <c r="DM74" s="224"/>
      <c r="DN74" s="224">
        <v>311.39999999999998</v>
      </c>
      <c r="DO74" s="224">
        <v>0.77229999999999999</v>
      </c>
      <c r="DP74" s="224">
        <v>9778</v>
      </c>
      <c r="DQ74" s="311">
        <v>0</v>
      </c>
      <c r="DR74" s="225">
        <v>5.4647771236579296E-2</v>
      </c>
      <c r="DS74" s="224">
        <v>356</v>
      </c>
      <c r="DT74" s="224"/>
      <c r="DU74" s="224">
        <v>333</v>
      </c>
      <c r="DV74" s="224">
        <v>0.73829999999999996</v>
      </c>
      <c r="DW74" s="224">
        <v>6326</v>
      </c>
      <c r="DX74" s="224">
        <v>0</v>
      </c>
      <c r="DY74" s="225">
        <v>3.5737123190281349E-2</v>
      </c>
    </row>
    <row r="75" spans="1:129" ht="17.25" customHeight="1">
      <c r="A75" s="466">
        <v>71</v>
      </c>
      <c r="B75" s="489">
        <v>341000000060</v>
      </c>
      <c r="C75" s="212" t="s">
        <v>306</v>
      </c>
      <c r="D75" s="224">
        <v>283</v>
      </c>
      <c r="E75" s="224">
        <v>75</v>
      </c>
      <c r="F75" s="224">
        <v>75</v>
      </c>
      <c r="G75" s="224">
        <v>0.71360000000000001</v>
      </c>
      <c r="H75" s="224">
        <v>8445</v>
      </c>
      <c r="I75" s="224">
        <v>0</v>
      </c>
      <c r="J75" s="225">
        <v>0.21915483308420527</v>
      </c>
      <c r="K75" s="224">
        <v>283</v>
      </c>
      <c r="L75" s="224">
        <v>137</v>
      </c>
      <c r="M75" s="224">
        <v>137</v>
      </c>
      <c r="N75" s="224">
        <v>0.80279999999999996</v>
      </c>
      <c r="O75" s="224">
        <v>17115</v>
      </c>
      <c r="P75" s="224">
        <v>0</v>
      </c>
      <c r="Q75" s="225">
        <v>0.20915874965053444</v>
      </c>
      <c r="R75" s="224">
        <v>283</v>
      </c>
      <c r="S75" s="224">
        <v>97</v>
      </c>
      <c r="T75" s="224">
        <v>226.4</v>
      </c>
      <c r="U75" s="224">
        <v>0.8175</v>
      </c>
      <c r="V75" s="224">
        <v>18230</v>
      </c>
      <c r="W75" s="224">
        <v>0</v>
      </c>
      <c r="X75" s="225">
        <v>0.13680122564292824</v>
      </c>
      <c r="Y75" s="224">
        <v>283</v>
      </c>
      <c r="Z75" s="224">
        <v>160</v>
      </c>
      <c r="AA75" s="224">
        <v>226.4</v>
      </c>
      <c r="AB75" s="224">
        <v>0.86580000000000001</v>
      </c>
      <c r="AC75" s="224">
        <v>25785</v>
      </c>
      <c r="AD75" s="224">
        <v>0</v>
      </c>
      <c r="AE75" s="225">
        <v>0.17680730165057076</v>
      </c>
      <c r="AF75" s="224">
        <v>283</v>
      </c>
      <c r="AG75" s="224">
        <v>142</v>
      </c>
      <c r="AH75" s="224">
        <v>226.4</v>
      </c>
      <c r="AI75" s="224">
        <v>0.87239999999999995</v>
      </c>
      <c r="AJ75" s="224">
        <v>32070</v>
      </c>
      <c r="AK75" s="224">
        <v>0</v>
      </c>
      <c r="AL75" s="225">
        <v>0.21823979496509679</v>
      </c>
      <c r="AM75" s="224">
        <v>283</v>
      </c>
      <c r="AN75" s="224">
        <v>155</v>
      </c>
      <c r="AO75" s="224">
        <v>226.4</v>
      </c>
      <c r="AP75" s="224">
        <v>0.86319999999999997</v>
      </c>
      <c r="AQ75" s="224">
        <v>24710</v>
      </c>
      <c r="AR75" s="224">
        <v>0</v>
      </c>
      <c r="AS75" s="225">
        <v>0.17561127449000496</v>
      </c>
      <c r="AT75" s="224">
        <v>283</v>
      </c>
      <c r="AU75" s="224">
        <v>140</v>
      </c>
      <c r="AV75" s="224">
        <v>226.4</v>
      </c>
      <c r="AW75" s="224">
        <v>0.85470000000000002</v>
      </c>
      <c r="AX75" s="224">
        <v>26550</v>
      </c>
      <c r="AY75" s="224">
        <v>0</v>
      </c>
      <c r="AZ75" s="225">
        <v>0.1844172167892674</v>
      </c>
      <c r="BA75" s="224">
        <v>283</v>
      </c>
      <c r="BB75" s="224">
        <v>135</v>
      </c>
      <c r="BC75" s="224">
        <v>226.4</v>
      </c>
      <c r="BD75" s="224">
        <v>0.87880000000000003</v>
      </c>
      <c r="BE75" s="224">
        <v>26835</v>
      </c>
      <c r="BF75" s="224">
        <v>0</v>
      </c>
      <c r="BG75" s="225">
        <v>0.18732797239838239</v>
      </c>
      <c r="BH75" s="224">
        <v>283</v>
      </c>
      <c r="BI75" s="224">
        <v>105</v>
      </c>
      <c r="BJ75" s="224">
        <v>226.4</v>
      </c>
      <c r="BK75" s="224">
        <v>0.88880000000000003</v>
      </c>
      <c r="BL75" s="224">
        <v>20945</v>
      </c>
      <c r="BM75" s="224">
        <v>0</v>
      </c>
      <c r="BN75" s="225">
        <v>0.13990297852878872</v>
      </c>
      <c r="BO75" s="224">
        <v>283</v>
      </c>
      <c r="BP75" s="224">
        <v>125</v>
      </c>
      <c r="BQ75" s="224">
        <v>226.4</v>
      </c>
      <c r="BR75" s="224">
        <v>0.92490000000000006</v>
      </c>
      <c r="BS75" s="224">
        <v>28530</v>
      </c>
      <c r="BT75" s="311">
        <v>0</v>
      </c>
      <c r="BU75" s="225">
        <v>0.18312921516082337</v>
      </c>
      <c r="BV75" s="224">
        <v>283</v>
      </c>
      <c r="BW75" s="224">
        <v>120</v>
      </c>
      <c r="BX75" s="224">
        <v>226.4</v>
      </c>
      <c r="BY75" s="224">
        <v>0.94259999999999999</v>
      </c>
      <c r="BZ75" s="224">
        <v>25770</v>
      </c>
      <c r="CA75" s="311">
        <v>0</v>
      </c>
      <c r="CB75" s="225">
        <v>0.17969719067830148</v>
      </c>
      <c r="CC75" s="224">
        <v>283</v>
      </c>
      <c r="CD75" s="224"/>
      <c r="CE75" s="224">
        <v>226.4</v>
      </c>
      <c r="CF75" s="224">
        <v>0.94110000000000005</v>
      </c>
      <c r="CG75" s="224">
        <v>29500</v>
      </c>
      <c r="CH75" s="224">
        <v>0</v>
      </c>
      <c r="CI75" s="225">
        <v>0.18609593406036296</v>
      </c>
      <c r="CJ75" s="224">
        <v>283</v>
      </c>
      <c r="CK75" s="224"/>
      <c r="CL75" s="224">
        <v>226.4</v>
      </c>
      <c r="CM75" s="224">
        <v>0.94230000000000003</v>
      </c>
      <c r="CN75" s="224">
        <v>28130</v>
      </c>
      <c r="CO75" s="224">
        <v>0</v>
      </c>
      <c r="CP75" s="225">
        <v>0.1831351135634055</v>
      </c>
      <c r="CQ75" s="224">
        <v>283</v>
      </c>
      <c r="CR75" s="224"/>
      <c r="CS75" s="224">
        <v>226.4</v>
      </c>
      <c r="CT75" s="224">
        <v>0.92759999999999998</v>
      </c>
      <c r="CU75" s="224">
        <v>24055</v>
      </c>
      <c r="CV75" s="311">
        <v>0</v>
      </c>
      <c r="CW75" s="225">
        <v>0.15395551938868718</v>
      </c>
      <c r="CX75" s="224">
        <v>283</v>
      </c>
      <c r="CY75" s="224"/>
      <c r="CZ75" s="224">
        <v>226.4</v>
      </c>
      <c r="DA75" s="224">
        <v>0.94320000000000004</v>
      </c>
      <c r="DB75" s="224">
        <v>25760</v>
      </c>
      <c r="DC75" s="224">
        <v>0</v>
      </c>
      <c r="DD75" s="225">
        <v>0.16754564651057158</v>
      </c>
      <c r="DE75" s="224">
        <v>283</v>
      </c>
      <c r="DF75" s="224"/>
      <c r="DG75" s="224">
        <v>226.4</v>
      </c>
      <c r="DH75" s="224">
        <v>0.95320000000000005</v>
      </c>
      <c r="DI75" s="224">
        <v>29395</v>
      </c>
      <c r="DJ75" s="224">
        <v>0</v>
      </c>
      <c r="DK75" s="225">
        <v>0.18307964970027749</v>
      </c>
      <c r="DL75" s="224">
        <v>283</v>
      </c>
      <c r="DM75" s="224"/>
      <c r="DN75" s="224">
        <v>226.4</v>
      </c>
      <c r="DO75" s="224">
        <v>0.92549999999999999</v>
      </c>
      <c r="DP75" s="224">
        <v>24680</v>
      </c>
      <c r="DQ75" s="311">
        <v>0</v>
      </c>
      <c r="DR75" s="225">
        <v>0.15831401902301254</v>
      </c>
      <c r="DS75" s="224">
        <v>283</v>
      </c>
      <c r="DT75" s="224"/>
      <c r="DU75" s="224">
        <v>226.4</v>
      </c>
      <c r="DV75" s="224">
        <v>0.92589999999999995</v>
      </c>
      <c r="DW75" s="224">
        <v>21825</v>
      </c>
      <c r="DX75" s="224">
        <v>0</v>
      </c>
      <c r="DY75" s="225">
        <v>0.14460431393845813</v>
      </c>
    </row>
    <row r="76" spans="1:129" ht="17.25" customHeight="1">
      <c r="A76" s="466">
        <v>72</v>
      </c>
      <c r="B76" s="489">
        <v>311000000018</v>
      </c>
      <c r="C76" s="212" t="s">
        <v>254</v>
      </c>
      <c r="D76" s="224">
        <v>250</v>
      </c>
      <c r="E76" s="224">
        <v>16</v>
      </c>
      <c r="F76" s="224">
        <v>250</v>
      </c>
      <c r="G76" s="224">
        <v>0.81230000000000002</v>
      </c>
      <c r="H76" s="224">
        <v>6337</v>
      </c>
      <c r="I76" s="224">
        <v>0</v>
      </c>
      <c r="J76" s="225">
        <v>4.3340582981109883E-2</v>
      </c>
      <c r="K76" s="224">
        <v>250</v>
      </c>
      <c r="L76" s="224">
        <v>20</v>
      </c>
      <c r="M76" s="224">
        <v>250</v>
      </c>
      <c r="N76" s="224">
        <v>0.81179999999999997</v>
      </c>
      <c r="O76" s="224">
        <v>5957</v>
      </c>
      <c r="P76" s="224">
        <v>0</v>
      </c>
      <c r="Q76" s="225">
        <v>3.9451689727063449E-2</v>
      </c>
      <c r="R76" s="224">
        <v>250</v>
      </c>
      <c r="S76" s="224">
        <v>22</v>
      </c>
      <c r="T76" s="224">
        <v>250</v>
      </c>
      <c r="U76" s="224">
        <v>0.80010000000000003</v>
      </c>
      <c r="V76" s="224">
        <v>5867</v>
      </c>
      <c r="W76" s="224">
        <v>0</v>
      </c>
      <c r="X76" s="225">
        <v>4.0737963310141789E-2</v>
      </c>
      <c r="Y76" s="224">
        <v>250</v>
      </c>
      <c r="Z76" s="224">
        <v>17</v>
      </c>
      <c r="AA76" s="224">
        <v>250</v>
      </c>
      <c r="AB76" s="224">
        <v>0.76480000000000004</v>
      </c>
      <c r="AC76" s="224">
        <v>5988</v>
      </c>
      <c r="AD76" s="224">
        <v>0</v>
      </c>
      <c r="AE76" s="225">
        <v>4.2094074773923601E-2</v>
      </c>
      <c r="AF76" s="224">
        <v>250</v>
      </c>
      <c r="AG76" s="224">
        <v>25</v>
      </c>
      <c r="AH76" s="224">
        <v>250</v>
      </c>
      <c r="AI76" s="224">
        <v>0.78069999999999995</v>
      </c>
      <c r="AJ76" s="224">
        <v>4729</v>
      </c>
      <c r="AK76" s="224">
        <v>0</v>
      </c>
      <c r="AL76" s="225">
        <v>3.2566582788261432E-2</v>
      </c>
      <c r="AM76" s="224">
        <v>250</v>
      </c>
      <c r="AN76" s="224">
        <v>30</v>
      </c>
      <c r="AO76" s="224">
        <v>250</v>
      </c>
      <c r="AP76" s="224">
        <v>0.8226</v>
      </c>
      <c r="AQ76" s="224">
        <v>5638</v>
      </c>
      <c r="AR76" s="224">
        <v>0</v>
      </c>
      <c r="AS76" s="225">
        <v>3.807709971094362E-2</v>
      </c>
      <c r="AT76" s="224">
        <v>250</v>
      </c>
      <c r="AU76" s="224">
        <v>25</v>
      </c>
      <c r="AV76" s="224">
        <v>250</v>
      </c>
      <c r="AW76" s="224">
        <v>0.80349999999999999</v>
      </c>
      <c r="AX76" s="224">
        <v>5110</v>
      </c>
      <c r="AY76" s="224">
        <v>0</v>
      </c>
      <c r="AZ76" s="225">
        <v>3.4191808686459109E-2</v>
      </c>
      <c r="BA76" s="224">
        <v>250</v>
      </c>
      <c r="BB76" s="224">
        <v>24</v>
      </c>
      <c r="BC76" s="224">
        <v>250</v>
      </c>
      <c r="BD76" s="224">
        <v>0.78559999999999997</v>
      </c>
      <c r="BE76" s="224">
        <v>6501</v>
      </c>
      <c r="BF76" s="224">
        <v>0</v>
      </c>
      <c r="BG76" s="225">
        <v>4.5973353699932121E-2</v>
      </c>
      <c r="BH76" s="224">
        <v>250</v>
      </c>
      <c r="BI76" s="224">
        <v>21</v>
      </c>
      <c r="BJ76" s="224">
        <v>250</v>
      </c>
      <c r="BK76" s="224">
        <v>0.78879999999999995</v>
      </c>
      <c r="BL76" s="224">
        <v>4483</v>
      </c>
      <c r="BM76" s="224">
        <v>0</v>
      </c>
      <c r="BN76" s="225">
        <v>3.0555464677528409E-2</v>
      </c>
      <c r="BO76" s="224">
        <v>250</v>
      </c>
      <c r="BP76" s="224">
        <v>22</v>
      </c>
      <c r="BQ76" s="224">
        <v>250</v>
      </c>
      <c r="BR76" s="224">
        <v>0.79869999999999997</v>
      </c>
      <c r="BS76" s="224">
        <v>6570</v>
      </c>
      <c r="BT76" s="311">
        <v>0</v>
      </c>
      <c r="BU76" s="225">
        <v>4.4225091580269556E-2</v>
      </c>
      <c r="BV76" s="224">
        <v>250</v>
      </c>
      <c r="BW76" s="224">
        <v>25</v>
      </c>
      <c r="BX76" s="224">
        <v>250</v>
      </c>
      <c r="BY76" s="224">
        <v>0.78849999999999998</v>
      </c>
      <c r="BZ76" s="224">
        <v>3039</v>
      </c>
      <c r="CA76" s="311">
        <v>0</v>
      </c>
      <c r="CB76" s="225">
        <v>2.2941389618624877E-2</v>
      </c>
      <c r="CC76" s="224">
        <v>250</v>
      </c>
      <c r="CD76" s="224"/>
      <c r="CE76" s="224">
        <v>200</v>
      </c>
      <c r="CF76" s="224">
        <v>0.84119999999999995</v>
      </c>
      <c r="CG76" s="224">
        <v>6838</v>
      </c>
      <c r="CH76" s="224">
        <v>0</v>
      </c>
      <c r="CI76" s="225">
        <v>5.4629459195516906E-2</v>
      </c>
      <c r="CJ76" s="224">
        <v>0</v>
      </c>
      <c r="CK76" s="224"/>
      <c r="CL76" s="224">
        <v>0</v>
      </c>
      <c r="CM76" s="224">
        <v>0</v>
      </c>
      <c r="CN76" s="224">
        <v>0</v>
      </c>
      <c r="CO76" s="224">
        <v>0</v>
      </c>
      <c r="CP76" s="225">
        <v>0</v>
      </c>
      <c r="CQ76" s="224">
        <v>250</v>
      </c>
      <c r="CR76" s="224"/>
      <c r="CS76" s="224">
        <v>200</v>
      </c>
      <c r="CT76" s="224">
        <v>0.82369999999999999</v>
      </c>
      <c r="CU76" s="224">
        <v>4861</v>
      </c>
      <c r="CV76" s="311">
        <v>0</v>
      </c>
      <c r="CW76" s="225">
        <v>3.9660083468117238E-2</v>
      </c>
      <c r="CX76" s="224">
        <v>250</v>
      </c>
      <c r="CY76" s="224"/>
      <c r="CZ76" s="224">
        <v>200</v>
      </c>
      <c r="DA76" s="224">
        <v>0.80489999999999995</v>
      </c>
      <c r="DB76" s="224">
        <v>3414</v>
      </c>
      <c r="DC76" s="224">
        <v>0</v>
      </c>
      <c r="DD76" s="225">
        <v>2.9455004762496378E-2</v>
      </c>
      <c r="DE76" s="224">
        <v>250</v>
      </c>
      <c r="DF76" s="224"/>
      <c r="DG76" s="224">
        <v>200</v>
      </c>
      <c r="DH76" s="224">
        <v>0.83930000000000005</v>
      </c>
      <c r="DI76" s="224">
        <v>4242</v>
      </c>
      <c r="DJ76" s="224">
        <v>0</v>
      </c>
      <c r="DK76" s="225">
        <v>3.3966477440878148E-2</v>
      </c>
      <c r="DL76" s="224">
        <v>250</v>
      </c>
      <c r="DM76" s="224"/>
      <c r="DN76" s="224">
        <v>200</v>
      </c>
      <c r="DO76" s="224">
        <v>0.87239999999999995</v>
      </c>
      <c r="DP76" s="224">
        <v>4506</v>
      </c>
      <c r="DQ76" s="311">
        <v>0</v>
      </c>
      <c r="DR76" s="225">
        <v>3.4711437487982728E-2</v>
      </c>
      <c r="DS76" s="224">
        <v>250</v>
      </c>
      <c r="DT76" s="224"/>
      <c r="DU76" s="224">
        <v>200</v>
      </c>
      <c r="DV76" s="224">
        <v>0.871</v>
      </c>
      <c r="DW76" s="224">
        <v>4506</v>
      </c>
      <c r="DX76" s="224">
        <v>0</v>
      </c>
      <c r="DY76" s="225">
        <v>3.5926138538078842E-2</v>
      </c>
    </row>
    <row r="77" spans="1:129" ht="17.25" customHeight="1">
      <c r="A77" s="466">
        <v>73</v>
      </c>
      <c r="B77" s="489">
        <v>714000000033</v>
      </c>
      <c r="C77" s="212" t="s">
        <v>639</v>
      </c>
      <c r="D77" s="224">
        <v>188</v>
      </c>
      <c r="E77" s="224">
        <v>74</v>
      </c>
      <c r="F77" s="224">
        <v>74</v>
      </c>
      <c r="G77" s="224">
        <v>0.46949999999999997</v>
      </c>
      <c r="H77" s="224">
        <v>2000</v>
      </c>
      <c r="I77" s="224">
        <v>0</v>
      </c>
      <c r="J77" s="225">
        <v>7.9952156629472942E-2</v>
      </c>
      <c r="K77" s="224">
        <v>188</v>
      </c>
      <c r="L77" s="224">
        <v>72</v>
      </c>
      <c r="M77" s="224">
        <v>72</v>
      </c>
      <c r="N77" s="224">
        <v>0.73160000000000003</v>
      </c>
      <c r="O77" s="224">
        <v>4960</v>
      </c>
      <c r="P77" s="224">
        <v>0</v>
      </c>
      <c r="Q77" s="225">
        <v>0.12656177226980944</v>
      </c>
      <c r="R77" s="224">
        <v>188</v>
      </c>
      <c r="S77" s="224">
        <v>72</v>
      </c>
      <c r="T77" s="224">
        <v>150.4</v>
      </c>
      <c r="U77" s="224">
        <v>0.65329999999999999</v>
      </c>
      <c r="V77" s="224">
        <v>4220</v>
      </c>
      <c r="W77" s="224">
        <v>0</v>
      </c>
      <c r="X77" s="225">
        <v>5.9651237814637388E-2</v>
      </c>
      <c r="Y77" s="224">
        <v>188</v>
      </c>
      <c r="Z77" s="224">
        <v>0</v>
      </c>
      <c r="AA77" s="224">
        <v>150.4</v>
      </c>
      <c r="AB77" s="224">
        <v>0.65329999999999999</v>
      </c>
      <c r="AC77" s="224">
        <v>4220</v>
      </c>
      <c r="AD77" s="224">
        <v>0</v>
      </c>
      <c r="AE77" s="225">
        <v>5.7727004336745852E-2</v>
      </c>
      <c r="AF77" s="224">
        <v>188</v>
      </c>
      <c r="AG77" s="224">
        <v>8</v>
      </c>
      <c r="AH77" s="224">
        <v>150.4</v>
      </c>
      <c r="AI77" s="224">
        <v>0</v>
      </c>
      <c r="AJ77" s="224">
        <v>3180</v>
      </c>
      <c r="AK77" s="224">
        <v>0</v>
      </c>
      <c r="AL77" s="225">
        <v>0</v>
      </c>
      <c r="AM77" s="224">
        <v>188</v>
      </c>
      <c r="AN77" s="224">
        <v>64</v>
      </c>
      <c r="AO77" s="224">
        <v>150.4</v>
      </c>
      <c r="AP77" s="224">
        <v>0.46920000000000001</v>
      </c>
      <c r="AQ77" s="224">
        <v>1220</v>
      </c>
      <c r="AR77" s="224">
        <v>0</v>
      </c>
      <c r="AS77" s="225">
        <v>2.4011621813901832E-2</v>
      </c>
      <c r="AT77" s="224">
        <v>188</v>
      </c>
      <c r="AU77" s="224">
        <v>130</v>
      </c>
      <c r="AV77" s="224">
        <v>150.4</v>
      </c>
      <c r="AW77" s="224">
        <v>0.53539999999999999</v>
      </c>
      <c r="AX77" s="224">
        <v>3780</v>
      </c>
      <c r="AY77" s="224">
        <v>0</v>
      </c>
      <c r="AZ77" s="225">
        <v>6.3094668249756625E-2</v>
      </c>
      <c r="BA77" s="224">
        <v>188</v>
      </c>
      <c r="BB77" s="224">
        <v>130</v>
      </c>
      <c r="BC77" s="224">
        <v>150.4</v>
      </c>
      <c r="BD77" s="224">
        <v>0.54649999999999999</v>
      </c>
      <c r="BE77" s="224">
        <v>3760</v>
      </c>
      <c r="BF77" s="224">
        <v>0</v>
      </c>
      <c r="BG77" s="225">
        <v>6.3535630781742403E-2</v>
      </c>
      <c r="BH77" s="224">
        <v>188</v>
      </c>
      <c r="BI77" s="224">
        <v>142</v>
      </c>
      <c r="BJ77" s="224">
        <v>150.4</v>
      </c>
      <c r="BK77" s="224">
        <v>0.54330000000000001</v>
      </c>
      <c r="BL77" s="224">
        <v>4140</v>
      </c>
      <c r="BM77" s="224">
        <v>0</v>
      </c>
      <c r="BN77" s="225">
        <v>6.8098863537741403E-2</v>
      </c>
      <c r="BO77" s="224">
        <v>188</v>
      </c>
      <c r="BP77" s="224">
        <v>132</v>
      </c>
      <c r="BQ77" s="224">
        <v>150.4</v>
      </c>
      <c r="BR77" s="224">
        <v>0.47489999999999999</v>
      </c>
      <c r="BS77" s="224">
        <v>2460</v>
      </c>
      <c r="BT77" s="311">
        <v>0</v>
      </c>
      <c r="BU77" s="225">
        <v>4.6292663137693403E-2</v>
      </c>
      <c r="BV77" s="224">
        <v>188</v>
      </c>
      <c r="BW77" s="224">
        <v>0</v>
      </c>
      <c r="BX77" s="224">
        <v>150.4</v>
      </c>
      <c r="BY77" s="224">
        <v>0</v>
      </c>
      <c r="BZ77" s="224">
        <v>0</v>
      </c>
      <c r="CA77" s="311">
        <v>0</v>
      </c>
      <c r="CB77" s="225">
        <v>0</v>
      </c>
      <c r="CC77" s="224">
        <v>188</v>
      </c>
      <c r="CD77" s="224"/>
      <c r="CE77" s="224">
        <v>150.4</v>
      </c>
      <c r="CF77" s="224">
        <v>0</v>
      </c>
      <c r="CG77" s="224">
        <v>0</v>
      </c>
      <c r="CH77" s="224">
        <v>0</v>
      </c>
      <c r="CI77" s="225">
        <v>0</v>
      </c>
      <c r="CJ77" s="224">
        <v>188</v>
      </c>
      <c r="CK77" s="224"/>
      <c r="CL77" s="224">
        <v>150.4</v>
      </c>
      <c r="CM77" s="224">
        <v>0</v>
      </c>
      <c r="CN77" s="224">
        <v>0</v>
      </c>
      <c r="CO77" s="224">
        <v>0</v>
      </c>
      <c r="CP77" s="225">
        <v>0</v>
      </c>
      <c r="CQ77" s="224">
        <v>188</v>
      </c>
      <c r="CR77" s="224"/>
      <c r="CS77" s="224">
        <v>150.4</v>
      </c>
      <c r="CT77" s="224">
        <v>0</v>
      </c>
      <c r="CU77" s="224">
        <v>0</v>
      </c>
      <c r="CV77" s="311">
        <v>0</v>
      </c>
      <c r="CW77" s="225">
        <v>0</v>
      </c>
      <c r="CX77" s="224">
        <v>188</v>
      </c>
      <c r="CY77" s="224"/>
      <c r="CZ77" s="224">
        <v>150.4</v>
      </c>
      <c r="DA77" s="224">
        <v>0</v>
      </c>
      <c r="DB77" s="224">
        <v>0</v>
      </c>
      <c r="DC77" s="224">
        <v>0</v>
      </c>
      <c r="DD77" s="225">
        <v>0</v>
      </c>
      <c r="DE77" s="224">
        <v>188</v>
      </c>
      <c r="DF77" s="224"/>
      <c r="DG77" s="224">
        <v>150.4</v>
      </c>
      <c r="DH77" s="224">
        <v>0</v>
      </c>
      <c r="DI77" s="224">
        <v>0</v>
      </c>
      <c r="DJ77" s="224">
        <v>0</v>
      </c>
      <c r="DK77" s="225">
        <v>0</v>
      </c>
      <c r="DL77" s="224">
        <v>188</v>
      </c>
      <c r="DM77" s="224"/>
      <c r="DN77" s="224">
        <v>150.4</v>
      </c>
      <c r="DO77" s="224">
        <v>0</v>
      </c>
      <c r="DP77" s="224">
        <v>0</v>
      </c>
      <c r="DQ77" s="311">
        <v>0</v>
      </c>
      <c r="DR77" s="225">
        <v>0</v>
      </c>
      <c r="DS77" s="224">
        <v>188</v>
      </c>
      <c r="DT77" s="224"/>
      <c r="DU77" s="224">
        <v>150.4</v>
      </c>
      <c r="DV77" s="224">
        <v>0</v>
      </c>
      <c r="DW77" s="224">
        <v>0</v>
      </c>
      <c r="DX77" s="224">
        <v>0</v>
      </c>
      <c r="DY77" s="225">
        <v>0</v>
      </c>
    </row>
    <row r="78" spans="1:129" ht="17.25" customHeight="1">
      <c r="A78" s="466">
        <v>74</v>
      </c>
      <c r="B78" s="489">
        <v>713000000005</v>
      </c>
      <c r="C78" s="212" t="s">
        <v>407</v>
      </c>
      <c r="D78" s="224">
        <v>129</v>
      </c>
      <c r="E78" s="224">
        <v>167.2</v>
      </c>
      <c r="F78" s="224">
        <v>170.2</v>
      </c>
      <c r="G78" s="224">
        <v>0.69410000000000005</v>
      </c>
      <c r="H78" s="224">
        <v>35778</v>
      </c>
      <c r="I78" s="224">
        <v>0</v>
      </c>
      <c r="J78" s="225">
        <v>0.42063166503323607</v>
      </c>
      <c r="K78" s="224">
        <v>129</v>
      </c>
      <c r="L78" s="224">
        <v>172.8</v>
      </c>
      <c r="M78" s="224">
        <v>175.8</v>
      </c>
      <c r="N78" s="224">
        <v>0.70820000000000005</v>
      </c>
      <c r="O78" s="224">
        <v>17135</v>
      </c>
      <c r="P78" s="224">
        <v>0</v>
      </c>
      <c r="Q78" s="225">
        <v>0.18498494298781978</v>
      </c>
      <c r="R78" s="224">
        <v>129</v>
      </c>
      <c r="S78" s="224">
        <v>172.8</v>
      </c>
      <c r="T78" s="224">
        <v>175.8</v>
      </c>
      <c r="U78" s="224">
        <v>0.75419999999999998</v>
      </c>
      <c r="V78" s="224">
        <v>14659</v>
      </c>
      <c r="W78" s="224">
        <v>0</v>
      </c>
      <c r="X78" s="225">
        <v>0.15355587943181606</v>
      </c>
      <c r="Y78" s="224">
        <v>129</v>
      </c>
      <c r="Z78" s="224">
        <v>156</v>
      </c>
      <c r="AA78" s="224">
        <v>159</v>
      </c>
      <c r="AB78" s="224">
        <v>0.73729999999999996</v>
      </c>
      <c r="AC78" s="224">
        <v>19171</v>
      </c>
      <c r="AD78" s="224">
        <v>0</v>
      </c>
      <c r="AE78" s="225">
        <v>0.21980140968431966</v>
      </c>
      <c r="AF78" s="224">
        <v>129</v>
      </c>
      <c r="AG78" s="224">
        <v>156</v>
      </c>
      <c r="AH78" s="224">
        <v>159</v>
      </c>
      <c r="AI78" s="224">
        <v>0.75660000000000005</v>
      </c>
      <c r="AJ78" s="224">
        <v>20958</v>
      </c>
      <c r="AK78" s="224">
        <v>0</v>
      </c>
      <c r="AL78" s="225">
        <v>0.23416039347419584</v>
      </c>
      <c r="AM78" s="224">
        <v>129</v>
      </c>
      <c r="AN78" s="224">
        <v>146.4</v>
      </c>
      <c r="AO78" s="224">
        <v>149.4</v>
      </c>
      <c r="AP78" s="224">
        <v>0.75280000000000002</v>
      </c>
      <c r="AQ78" s="224">
        <v>29303</v>
      </c>
      <c r="AR78" s="224">
        <v>0</v>
      </c>
      <c r="AS78" s="225">
        <v>0.36186733394000292</v>
      </c>
      <c r="AT78" s="224">
        <v>129</v>
      </c>
      <c r="AU78" s="224">
        <v>18.399999999999999</v>
      </c>
      <c r="AV78" s="224">
        <v>103.2</v>
      </c>
      <c r="AW78" s="224">
        <v>0.8679</v>
      </c>
      <c r="AX78" s="224">
        <v>3477</v>
      </c>
      <c r="AY78" s="224">
        <v>0</v>
      </c>
      <c r="AZ78" s="225">
        <v>5.217739219918472E-2</v>
      </c>
      <c r="BA78" s="224">
        <v>129</v>
      </c>
      <c r="BB78" s="224">
        <v>14.4</v>
      </c>
      <c r="BC78" s="224">
        <v>103.2</v>
      </c>
      <c r="BD78" s="224">
        <v>0.83030000000000004</v>
      </c>
      <c r="BE78" s="224">
        <v>2920</v>
      </c>
      <c r="BF78" s="224">
        <v>0</v>
      </c>
      <c r="BG78" s="225">
        <v>4.7329903588078683E-2</v>
      </c>
      <c r="BH78" s="224">
        <v>129</v>
      </c>
      <c r="BI78" s="224">
        <v>150.4</v>
      </c>
      <c r="BJ78" s="224">
        <v>150.4</v>
      </c>
      <c r="BK78" s="224">
        <v>0.7288</v>
      </c>
      <c r="BL78" s="224">
        <v>15696</v>
      </c>
      <c r="BM78" s="224">
        <v>0</v>
      </c>
      <c r="BN78" s="225">
        <v>0.1924685853599</v>
      </c>
      <c r="BO78" s="224">
        <v>129</v>
      </c>
      <c r="BP78" s="224">
        <v>153.19999999999999</v>
      </c>
      <c r="BQ78" s="224">
        <v>153.19999999999999</v>
      </c>
      <c r="BR78" s="224">
        <v>0.71950000000000003</v>
      </c>
      <c r="BS78" s="224">
        <v>24467</v>
      </c>
      <c r="BT78" s="311">
        <v>0</v>
      </c>
      <c r="BU78" s="225">
        <v>0.29834462836075276</v>
      </c>
      <c r="BV78" s="224">
        <v>129</v>
      </c>
      <c r="BW78" s="224">
        <v>145</v>
      </c>
      <c r="BX78" s="224">
        <v>145</v>
      </c>
      <c r="BY78" s="224">
        <v>0.72909999999999997</v>
      </c>
      <c r="BZ78" s="224">
        <v>29224</v>
      </c>
      <c r="CA78" s="311">
        <v>0</v>
      </c>
      <c r="CB78" s="225">
        <v>0.41135358413627798</v>
      </c>
      <c r="CC78" s="224">
        <v>129</v>
      </c>
      <c r="CD78" s="224"/>
      <c r="CE78" s="224">
        <v>158.80000000000001</v>
      </c>
      <c r="CF78" s="224">
        <v>0.7409</v>
      </c>
      <c r="CG78" s="224">
        <v>17769</v>
      </c>
      <c r="CH78" s="224">
        <v>0</v>
      </c>
      <c r="CI78" s="225">
        <v>0.20299248442928722</v>
      </c>
      <c r="CJ78" s="224">
        <v>129</v>
      </c>
      <c r="CK78" s="224"/>
      <c r="CL78" s="224">
        <v>156.80000000000001</v>
      </c>
      <c r="CM78" s="224">
        <v>0.72619999999999996</v>
      </c>
      <c r="CN78" s="224">
        <v>19387</v>
      </c>
      <c r="CO78" s="224">
        <v>0</v>
      </c>
      <c r="CP78" s="225">
        <v>0.23646986909149043</v>
      </c>
      <c r="CQ78" s="224">
        <v>129</v>
      </c>
      <c r="CR78" s="224"/>
      <c r="CS78" s="224">
        <v>143.6</v>
      </c>
      <c r="CT78" s="224">
        <v>0.71560000000000001</v>
      </c>
      <c r="CU78" s="224">
        <v>21416</v>
      </c>
      <c r="CV78" s="311">
        <v>0</v>
      </c>
      <c r="CW78" s="225">
        <v>0.28011776389370296</v>
      </c>
      <c r="CX78" s="224">
        <v>129</v>
      </c>
      <c r="CY78" s="224"/>
      <c r="CZ78" s="224">
        <v>153.19999999999999</v>
      </c>
      <c r="DA78" s="224">
        <v>0.72750000000000004</v>
      </c>
      <c r="DB78" s="224">
        <v>16480</v>
      </c>
      <c r="DC78" s="224">
        <v>0</v>
      </c>
      <c r="DD78" s="225">
        <v>0.20536808241042312</v>
      </c>
      <c r="DE78" s="224">
        <v>129</v>
      </c>
      <c r="DF78" s="224"/>
      <c r="DG78" s="224">
        <v>150.80000000000001</v>
      </c>
      <c r="DH78" s="224">
        <v>0.72989999999999999</v>
      </c>
      <c r="DI78" s="224">
        <v>26104</v>
      </c>
      <c r="DJ78" s="224">
        <v>0</v>
      </c>
      <c r="DK78" s="225">
        <v>0.31876411166182372</v>
      </c>
      <c r="DL78" s="224">
        <v>129</v>
      </c>
      <c r="DM78" s="224"/>
      <c r="DN78" s="224">
        <v>142.80000000000001</v>
      </c>
      <c r="DO78" s="224">
        <v>0.75190000000000001</v>
      </c>
      <c r="DP78" s="224">
        <v>15449</v>
      </c>
      <c r="DQ78" s="311">
        <v>0</v>
      </c>
      <c r="DR78" s="225">
        <v>0.1933922852605012</v>
      </c>
      <c r="DS78" s="224">
        <v>129</v>
      </c>
      <c r="DT78" s="224"/>
      <c r="DU78" s="224">
        <v>128.4</v>
      </c>
      <c r="DV78" s="224">
        <v>0.73370000000000002</v>
      </c>
      <c r="DW78" s="224">
        <v>7408</v>
      </c>
      <c r="DX78" s="224">
        <v>0</v>
      </c>
      <c r="DY78" s="225">
        <v>0.10921566498918009</v>
      </c>
    </row>
    <row r="79" spans="1:129" ht="17.25" customHeight="1">
      <c r="A79" s="466">
        <v>75</v>
      </c>
      <c r="B79" s="489">
        <v>313000000010</v>
      </c>
      <c r="C79" s="212" t="s">
        <v>236</v>
      </c>
      <c r="D79" s="224">
        <v>0</v>
      </c>
      <c r="E79" s="224">
        <v>0</v>
      </c>
      <c r="F79" s="224">
        <v>0</v>
      </c>
      <c r="G79" s="224">
        <v>0</v>
      </c>
      <c r="H79" s="224">
        <v>0</v>
      </c>
      <c r="I79" s="224">
        <v>0</v>
      </c>
      <c r="J79" s="225"/>
      <c r="K79" s="224">
        <v>0</v>
      </c>
      <c r="L79" s="224">
        <v>0</v>
      </c>
      <c r="M79" s="224">
        <v>0</v>
      </c>
      <c r="N79" s="224">
        <v>0</v>
      </c>
      <c r="O79" s="224">
        <v>0</v>
      </c>
      <c r="P79" s="224">
        <v>0</v>
      </c>
      <c r="Q79" s="225">
        <v>0</v>
      </c>
      <c r="R79" s="224">
        <v>0</v>
      </c>
      <c r="S79" s="224">
        <v>0</v>
      </c>
      <c r="T79" s="224">
        <v>0</v>
      </c>
      <c r="U79" s="224">
        <v>0</v>
      </c>
      <c r="V79" s="224">
        <v>0</v>
      </c>
      <c r="W79" s="224">
        <v>0</v>
      </c>
      <c r="X79" s="225">
        <v>0</v>
      </c>
      <c r="Y79" s="224">
        <v>0</v>
      </c>
      <c r="Z79" s="224">
        <v>0</v>
      </c>
      <c r="AA79" s="224">
        <v>0</v>
      </c>
      <c r="AB79" s="224">
        <v>0</v>
      </c>
      <c r="AC79" s="224">
        <v>0</v>
      </c>
      <c r="AD79" s="224">
        <v>0</v>
      </c>
      <c r="AE79" s="225">
        <v>0</v>
      </c>
      <c r="AF79" s="224">
        <v>0</v>
      </c>
      <c r="AG79" s="224">
        <v>0</v>
      </c>
      <c r="AH79" s="224">
        <v>0</v>
      </c>
      <c r="AI79" s="224">
        <v>0</v>
      </c>
      <c r="AJ79" s="224">
        <v>0</v>
      </c>
      <c r="AK79" s="224">
        <v>0</v>
      </c>
      <c r="AL79" s="225">
        <v>0</v>
      </c>
      <c r="AM79" s="224">
        <v>0</v>
      </c>
      <c r="AN79" s="224">
        <v>0</v>
      </c>
      <c r="AO79" s="224">
        <v>0</v>
      </c>
      <c r="AP79" s="224">
        <v>0</v>
      </c>
      <c r="AQ79" s="224">
        <v>0</v>
      </c>
      <c r="AR79" s="224">
        <v>0</v>
      </c>
      <c r="AS79" s="225">
        <v>0</v>
      </c>
      <c r="AT79" s="224">
        <v>0</v>
      </c>
      <c r="AU79" s="224">
        <v>0</v>
      </c>
      <c r="AV79" s="224">
        <v>0</v>
      </c>
      <c r="AW79" s="224">
        <v>0</v>
      </c>
      <c r="AX79" s="224">
        <v>0</v>
      </c>
      <c r="AY79" s="224">
        <v>0</v>
      </c>
      <c r="AZ79" s="225">
        <v>0</v>
      </c>
      <c r="BA79" s="224">
        <v>0</v>
      </c>
      <c r="BB79" s="224">
        <v>0</v>
      </c>
      <c r="BC79" s="224">
        <v>0</v>
      </c>
      <c r="BD79" s="224">
        <v>0</v>
      </c>
      <c r="BE79" s="224">
        <v>0</v>
      </c>
      <c r="BF79" s="224">
        <v>0</v>
      </c>
      <c r="BG79" s="225">
        <v>0</v>
      </c>
      <c r="BH79" s="224">
        <v>0</v>
      </c>
      <c r="BI79" s="224">
        <v>0</v>
      </c>
      <c r="BJ79" s="224">
        <v>0</v>
      </c>
      <c r="BK79" s="224">
        <v>0</v>
      </c>
      <c r="BL79" s="224">
        <v>0</v>
      </c>
      <c r="BM79" s="224">
        <v>0</v>
      </c>
      <c r="BN79" s="225">
        <v>0</v>
      </c>
      <c r="BO79" s="224">
        <v>0</v>
      </c>
      <c r="BP79" s="224">
        <v>0</v>
      </c>
      <c r="BQ79" s="224">
        <v>0</v>
      </c>
      <c r="BR79" s="224">
        <v>0</v>
      </c>
      <c r="BS79" s="224">
        <v>0</v>
      </c>
      <c r="BT79" s="311">
        <v>0</v>
      </c>
      <c r="BU79" s="225">
        <v>0</v>
      </c>
      <c r="BV79" s="224">
        <v>0</v>
      </c>
      <c r="BW79" s="224">
        <v>0</v>
      </c>
      <c r="BX79" s="224">
        <v>0</v>
      </c>
      <c r="BY79" s="224">
        <v>0</v>
      </c>
      <c r="BZ79" s="224">
        <v>0</v>
      </c>
      <c r="CA79" s="311">
        <v>0</v>
      </c>
      <c r="CB79" s="225">
        <v>0</v>
      </c>
      <c r="CC79" s="224">
        <v>681</v>
      </c>
      <c r="CD79" s="224"/>
      <c r="CE79" s="224">
        <v>0</v>
      </c>
      <c r="CF79" s="224">
        <v>0</v>
      </c>
      <c r="CG79" s="224">
        <v>0</v>
      </c>
      <c r="CH79" s="224">
        <v>0</v>
      </c>
      <c r="CI79" s="225">
        <v>0</v>
      </c>
      <c r="CJ79" s="224">
        <v>0</v>
      </c>
      <c r="CK79" s="224"/>
      <c r="CL79" s="224">
        <v>0</v>
      </c>
      <c r="CM79" s="224">
        <v>0</v>
      </c>
      <c r="CN79" s="224">
        <v>0</v>
      </c>
      <c r="CO79" s="224">
        <v>0</v>
      </c>
      <c r="CP79" s="225">
        <v>0</v>
      </c>
      <c r="CQ79" s="224">
        <v>0</v>
      </c>
      <c r="CR79" s="224"/>
      <c r="CS79" s="224">
        <v>0</v>
      </c>
      <c r="CT79" s="224">
        <v>0</v>
      </c>
      <c r="CU79" s="224">
        <v>0</v>
      </c>
      <c r="CV79" s="311">
        <v>0</v>
      </c>
      <c r="CW79" s="225">
        <v>0</v>
      </c>
      <c r="CX79" s="224">
        <v>681</v>
      </c>
      <c r="CY79" s="224"/>
      <c r="CZ79" s="224">
        <v>681</v>
      </c>
      <c r="DA79" s="224">
        <v>0</v>
      </c>
      <c r="DB79" s="224">
        <v>0</v>
      </c>
      <c r="DC79" s="224">
        <v>0</v>
      </c>
      <c r="DD79" s="225">
        <v>0</v>
      </c>
      <c r="DE79" s="224">
        <v>681</v>
      </c>
      <c r="DF79" s="224"/>
      <c r="DG79" s="224">
        <v>681</v>
      </c>
      <c r="DH79" s="224">
        <v>0</v>
      </c>
      <c r="DI79" s="224">
        <v>0</v>
      </c>
      <c r="DJ79" s="224">
        <v>0</v>
      </c>
      <c r="DK79" s="225">
        <v>0</v>
      </c>
      <c r="DL79" s="224">
        <v>681</v>
      </c>
      <c r="DM79" s="224"/>
      <c r="DN79" s="224">
        <v>681</v>
      </c>
      <c r="DO79" s="224">
        <v>0.89280000000000004</v>
      </c>
      <c r="DP79" s="224">
        <v>225</v>
      </c>
      <c r="DQ79" s="311">
        <v>0</v>
      </c>
      <c r="DR79" s="225">
        <v>4.9740287257878601E-4</v>
      </c>
      <c r="DS79" s="224">
        <v>681</v>
      </c>
      <c r="DT79" s="224"/>
      <c r="DU79" s="224">
        <v>681</v>
      </c>
      <c r="DV79" s="224">
        <v>0.8952</v>
      </c>
      <c r="DW79" s="224">
        <v>675</v>
      </c>
      <c r="DX79" s="224">
        <v>0</v>
      </c>
      <c r="DY79" s="225">
        <v>1.5378149937207938E-3</v>
      </c>
    </row>
    <row r="80" spans="1:129" ht="17.25" customHeight="1">
      <c r="A80" s="466">
        <v>76</v>
      </c>
      <c r="B80" s="489">
        <v>311000000056</v>
      </c>
      <c r="C80" s="212" t="s">
        <v>408</v>
      </c>
      <c r="D80" s="224">
        <v>111</v>
      </c>
      <c r="E80" s="224">
        <v>22</v>
      </c>
      <c r="F80" s="224">
        <v>111</v>
      </c>
      <c r="G80" s="224">
        <v>0.95430000000000004</v>
      </c>
      <c r="H80" s="224">
        <v>7310</v>
      </c>
      <c r="I80" s="224">
        <v>0</v>
      </c>
      <c r="J80" s="225">
        <v>9.584665877236348E-2</v>
      </c>
      <c r="K80" s="224">
        <v>111</v>
      </c>
      <c r="L80" s="224">
        <v>20</v>
      </c>
      <c r="M80" s="224">
        <v>111</v>
      </c>
      <c r="N80" s="224">
        <v>0.93979999999999997</v>
      </c>
      <c r="O80" s="224">
        <v>5964</v>
      </c>
      <c r="P80" s="224">
        <v>0</v>
      </c>
      <c r="Q80" s="225">
        <v>7.6843348232593714E-2</v>
      </c>
      <c r="R80" s="224">
        <v>111</v>
      </c>
      <c r="S80" s="224">
        <v>22</v>
      </c>
      <c r="T80" s="224">
        <v>111</v>
      </c>
      <c r="U80" s="224">
        <v>0.94140000000000001</v>
      </c>
      <c r="V80" s="224">
        <v>5526</v>
      </c>
      <c r="W80" s="224">
        <v>0</v>
      </c>
      <c r="X80" s="225">
        <v>7.3448209203467341E-2</v>
      </c>
      <c r="Y80" s="224">
        <v>111</v>
      </c>
      <c r="Z80" s="224">
        <v>22</v>
      </c>
      <c r="AA80" s="224">
        <v>111</v>
      </c>
      <c r="AB80" s="224">
        <v>0.93200000000000005</v>
      </c>
      <c r="AC80" s="224">
        <v>4468</v>
      </c>
      <c r="AD80" s="224">
        <v>0</v>
      </c>
      <c r="AE80" s="225">
        <v>5.8049881530429767E-2</v>
      </c>
      <c r="AF80" s="224">
        <v>111</v>
      </c>
      <c r="AG80" s="224">
        <v>18</v>
      </c>
      <c r="AH80" s="224">
        <v>111</v>
      </c>
      <c r="AI80" s="224">
        <v>0.91879999999999995</v>
      </c>
      <c r="AJ80" s="224">
        <v>5704</v>
      </c>
      <c r="AK80" s="224">
        <v>0</v>
      </c>
      <c r="AL80" s="225">
        <v>7.5173126979831389E-2</v>
      </c>
      <c r="AM80" s="224">
        <v>111</v>
      </c>
      <c r="AN80" s="224">
        <v>16</v>
      </c>
      <c r="AO80" s="224">
        <v>111</v>
      </c>
      <c r="AP80" s="224">
        <v>0.92759999999999998</v>
      </c>
      <c r="AQ80" s="224">
        <v>5154</v>
      </c>
      <c r="AR80" s="224">
        <v>0</v>
      </c>
      <c r="AS80" s="225">
        <v>6.9522951152964085E-2</v>
      </c>
      <c r="AT80" s="224">
        <v>111</v>
      </c>
      <c r="AU80" s="224">
        <v>22</v>
      </c>
      <c r="AV80" s="224">
        <v>111</v>
      </c>
      <c r="AW80" s="224">
        <v>0.9103</v>
      </c>
      <c r="AX80" s="224">
        <v>4426</v>
      </c>
      <c r="AY80" s="224">
        <v>0</v>
      </c>
      <c r="AZ80" s="225">
        <v>5.8875004391016478E-2</v>
      </c>
      <c r="BA80" s="224">
        <v>111</v>
      </c>
      <c r="BB80" s="224">
        <v>18</v>
      </c>
      <c r="BC80" s="224">
        <v>111</v>
      </c>
      <c r="BD80" s="224">
        <v>0.86480000000000001</v>
      </c>
      <c r="BE80" s="224">
        <v>4836</v>
      </c>
      <c r="BF80" s="224">
        <v>0</v>
      </c>
      <c r="BG80" s="225">
        <v>6.997052556719531E-2</v>
      </c>
      <c r="BH80" s="224">
        <v>111</v>
      </c>
      <c r="BI80" s="224">
        <v>20</v>
      </c>
      <c r="BJ80" s="224">
        <v>111</v>
      </c>
      <c r="BK80" s="224">
        <v>0.88029999999999997</v>
      </c>
      <c r="BL80" s="224">
        <v>4238</v>
      </c>
      <c r="BM80" s="224">
        <v>0</v>
      </c>
      <c r="BN80" s="225">
        <v>5.8295406655386572E-2</v>
      </c>
      <c r="BO80" s="224">
        <v>111</v>
      </c>
      <c r="BP80" s="224">
        <v>18</v>
      </c>
      <c r="BQ80" s="224">
        <v>111</v>
      </c>
      <c r="BR80" s="224">
        <v>0.92190000000000005</v>
      </c>
      <c r="BS80" s="224">
        <v>6352</v>
      </c>
      <c r="BT80" s="311">
        <v>0</v>
      </c>
      <c r="BU80" s="225">
        <v>8.3431636080618377E-2</v>
      </c>
      <c r="BV80" s="224">
        <v>111</v>
      </c>
      <c r="BW80" s="224">
        <v>18</v>
      </c>
      <c r="BX80" s="224">
        <v>111</v>
      </c>
      <c r="BY80" s="224">
        <v>0.93389999999999995</v>
      </c>
      <c r="BZ80" s="224">
        <v>4378</v>
      </c>
      <c r="CA80" s="311">
        <v>0</v>
      </c>
      <c r="CB80" s="225">
        <v>6.2846794295557548E-2</v>
      </c>
      <c r="CC80" s="224">
        <v>111</v>
      </c>
      <c r="CD80" s="224"/>
      <c r="CE80" s="224">
        <v>88.8</v>
      </c>
      <c r="CF80" s="224">
        <v>0.96340000000000003</v>
      </c>
      <c r="CG80" s="224">
        <v>10125</v>
      </c>
      <c r="CH80" s="224">
        <v>0</v>
      </c>
      <c r="CI80" s="225">
        <v>0.15907520390132376</v>
      </c>
      <c r="CJ80" s="224">
        <v>0</v>
      </c>
      <c r="CK80" s="224"/>
      <c r="CL80" s="224">
        <v>0</v>
      </c>
      <c r="CM80" s="224">
        <v>0</v>
      </c>
      <c r="CN80" s="224">
        <v>0</v>
      </c>
      <c r="CO80" s="224">
        <v>0</v>
      </c>
      <c r="CP80" s="225">
        <v>0</v>
      </c>
      <c r="CQ80" s="224">
        <v>111</v>
      </c>
      <c r="CR80" s="224"/>
      <c r="CS80" s="224">
        <v>88.8</v>
      </c>
      <c r="CT80" s="224">
        <v>0.93920000000000003</v>
      </c>
      <c r="CU80" s="224">
        <v>4766</v>
      </c>
      <c r="CV80" s="311">
        <v>0</v>
      </c>
      <c r="CW80" s="225">
        <v>7.6808635997650671E-2</v>
      </c>
      <c r="CX80" s="224">
        <v>111</v>
      </c>
      <c r="CY80" s="224"/>
      <c r="CZ80" s="224">
        <v>88.8</v>
      </c>
      <c r="DA80" s="224">
        <v>0.92949999999999999</v>
      </c>
      <c r="DB80" s="224">
        <v>5109</v>
      </c>
      <c r="DC80" s="224">
        <v>0</v>
      </c>
      <c r="DD80" s="225">
        <v>8.5968835968835991E-2</v>
      </c>
      <c r="DE80" s="224">
        <v>111</v>
      </c>
      <c r="DF80" s="224"/>
      <c r="DG80" s="224">
        <v>88.8</v>
      </c>
      <c r="DH80" s="224">
        <v>0.93600000000000005</v>
      </c>
      <c r="DI80" s="224">
        <v>5508</v>
      </c>
      <c r="DJ80" s="224">
        <v>0</v>
      </c>
      <c r="DK80" s="225">
        <v>8.9070149554020539E-2</v>
      </c>
      <c r="DL80" s="224">
        <v>111</v>
      </c>
      <c r="DM80" s="224"/>
      <c r="DN80" s="224">
        <v>88.8</v>
      </c>
      <c r="DO80" s="224">
        <v>0.94950000000000001</v>
      </c>
      <c r="DP80" s="224">
        <v>5907</v>
      </c>
      <c r="DQ80" s="311">
        <v>0</v>
      </c>
      <c r="DR80" s="225">
        <v>9.4164260576124204E-2</v>
      </c>
      <c r="DS80" s="224">
        <v>111</v>
      </c>
      <c r="DT80" s="224"/>
      <c r="DU80" s="224">
        <v>88.8</v>
      </c>
      <c r="DV80" s="224">
        <v>0.98329999999999995</v>
      </c>
      <c r="DW80" s="224">
        <v>9123</v>
      </c>
      <c r="DX80" s="224">
        <v>0</v>
      </c>
      <c r="DY80" s="225">
        <v>0.14511295084365361</v>
      </c>
    </row>
    <row r="81" spans="1:129" ht="17.25" customHeight="1">
      <c r="A81" s="466">
        <v>77</v>
      </c>
      <c r="B81" s="489">
        <v>292000000012</v>
      </c>
      <c r="C81" s="212" t="s">
        <v>774</v>
      </c>
      <c r="D81" s="224">
        <v>200</v>
      </c>
      <c r="E81" s="224">
        <v>114</v>
      </c>
      <c r="F81" s="224">
        <v>114</v>
      </c>
      <c r="G81" s="224">
        <v>0.75700000000000001</v>
      </c>
      <c r="H81" s="224">
        <v>1290</v>
      </c>
      <c r="I81" s="224">
        <v>0</v>
      </c>
      <c r="J81" s="225">
        <v>2.0761392693534806E-2</v>
      </c>
      <c r="K81" s="224">
        <v>200</v>
      </c>
      <c r="L81" s="224">
        <v>114</v>
      </c>
      <c r="M81" s="224">
        <v>114</v>
      </c>
      <c r="N81" s="224">
        <v>0.90890000000000004</v>
      </c>
      <c r="O81" s="224">
        <v>13893</v>
      </c>
      <c r="P81" s="224">
        <v>0</v>
      </c>
      <c r="Q81" s="225">
        <v>0.18021965144655475</v>
      </c>
      <c r="R81" s="224">
        <v>200</v>
      </c>
      <c r="S81" s="224">
        <v>111</v>
      </c>
      <c r="T81" s="224">
        <v>160</v>
      </c>
      <c r="U81" s="224">
        <v>0.89859999999999995</v>
      </c>
      <c r="V81" s="224">
        <v>12579</v>
      </c>
      <c r="W81" s="224">
        <v>0</v>
      </c>
      <c r="X81" s="225">
        <v>0.12151425365383188</v>
      </c>
      <c r="Y81" s="224">
        <v>200</v>
      </c>
      <c r="Z81" s="224">
        <v>0</v>
      </c>
      <c r="AA81" s="224">
        <v>160</v>
      </c>
      <c r="AB81" s="224">
        <v>0.90890000000000004</v>
      </c>
      <c r="AC81" s="224">
        <v>6738</v>
      </c>
      <c r="AD81" s="224">
        <v>0</v>
      </c>
      <c r="AE81" s="225">
        <v>6.2276182837105468E-2</v>
      </c>
      <c r="AF81" s="224">
        <v>200</v>
      </c>
      <c r="AG81" s="224">
        <v>111</v>
      </c>
      <c r="AH81" s="224">
        <v>160</v>
      </c>
      <c r="AI81" s="224">
        <v>0.85709999999999997</v>
      </c>
      <c r="AJ81" s="224">
        <v>9000</v>
      </c>
      <c r="AK81" s="224">
        <v>0</v>
      </c>
      <c r="AL81" s="225">
        <v>8.8210055664073514E-2</v>
      </c>
      <c r="AM81" s="224">
        <v>200</v>
      </c>
      <c r="AN81" s="224">
        <v>117</v>
      </c>
      <c r="AO81" s="224">
        <v>160</v>
      </c>
      <c r="AP81" s="224">
        <v>0.88939999999999997</v>
      </c>
      <c r="AQ81" s="224">
        <v>18171</v>
      </c>
      <c r="AR81" s="224">
        <v>0</v>
      </c>
      <c r="AS81" s="225">
        <v>0.17734919608724983</v>
      </c>
      <c r="AT81" s="224">
        <v>200</v>
      </c>
      <c r="AU81" s="224">
        <v>120</v>
      </c>
      <c r="AV81" s="224">
        <v>160</v>
      </c>
      <c r="AW81" s="224">
        <v>0.89380000000000004</v>
      </c>
      <c r="AX81" s="224">
        <v>16329</v>
      </c>
      <c r="AY81" s="224">
        <v>0</v>
      </c>
      <c r="AZ81" s="225">
        <v>0.1534709991410361</v>
      </c>
      <c r="BA81" s="224">
        <v>200</v>
      </c>
      <c r="BB81" s="224">
        <v>111</v>
      </c>
      <c r="BC81" s="224">
        <v>160</v>
      </c>
      <c r="BD81" s="224">
        <v>0.85709999999999997</v>
      </c>
      <c r="BE81" s="224">
        <v>7200</v>
      </c>
      <c r="BF81" s="224">
        <v>0</v>
      </c>
      <c r="BG81" s="225">
        <v>7.2920312682300786E-2</v>
      </c>
      <c r="BH81" s="224">
        <v>200</v>
      </c>
      <c r="BI81" s="224">
        <v>102</v>
      </c>
      <c r="BJ81" s="224">
        <v>160</v>
      </c>
      <c r="BK81" s="224">
        <v>0.9</v>
      </c>
      <c r="BL81" s="224">
        <v>10800</v>
      </c>
      <c r="BM81" s="224">
        <v>0</v>
      </c>
      <c r="BN81" s="225">
        <v>0.10080645161290322</v>
      </c>
      <c r="BO81" s="224">
        <v>200</v>
      </c>
      <c r="BP81" s="224">
        <v>132</v>
      </c>
      <c r="BQ81" s="224">
        <v>160</v>
      </c>
      <c r="BR81" s="224">
        <v>0.9</v>
      </c>
      <c r="BS81" s="224">
        <v>18900</v>
      </c>
      <c r="BT81" s="311">
        <v>0</v>
      </c>
      <c r="BU81" s="225">
        <v>0.17641129032258066</v>
      </c>
      <c r="BV81" s="224">
        <v>200</v>
      </c>
      <c r="BW81" s="224">
        <v>153</v>
      </c>
      <c r="BX81" s="224">
        <v>160</v>
      </c>
      <c r="BY81" s="224">
        <v>0.88680000000000003</v>
      </c>
      <c r="BZ81" s="224">
        <v>14100</v>
      </c>
      <c r="CA81" s="311">
        <v>0</v>
      </c>
      <c r="CB81" s="225">
        <v>0.14787820574779303</v>
      </c>
      <c r="CC81" s="224">
        <v>200</v>
      </c>
      <c r="CD81" s="224"/>
      <c r="CE81" s="224">
        <v>160</v>
      </c>
      <c r="CF81" s="224">
        <v>0.87339999999999995</v>
      </c>
      <c r="CG81" s="224">
        <v>18340</v>
      </c>
      <c r="CH81" s="224">
        <v>0</v>
      </c>
      <c r="CI81" s="225">
        <v>0.17639782483976846</v>
      </c>
      <c r="CJ81" s="224">
        <v>200</v>
      </c>
      <c r="CK81" s="224"/>
      <c r="CL81" s="224">
        <v>160</v>
      </c>
      <c r="CM81" s="224">
        <v>0.97209999999999996</v>
      </c>
      <c r="CN81" s="224">
        <v>11960</v>
      </c>
      <c r="CO81" s="224">
        <v>0</v>
      </c>
      <c r="CP81" s="225">
        <v>0.10679914046337254</v>
      </c>
      <c r="CQ81" s="224">
        <v>200</v>
      </c>
      <c r="CR81" s="224"/>
      <c r="CS81" s="224">
        <v>160</v>
      </c>
      <c r="CT81" s="224">
        <v>0.77859999999999996</v>
      </c>
      <c r="CU81" s="224">
        <v>10203</v>
      </c>
      <c r="CV81" s="311">
        <v>0</v>
      </c>
      <c r="CW81" s="225">
        <v>0.11008307922408293</v>
      </c>
      <c r="CX81" s="224">
        <v>200</v>
      </c>
      <c r="CY81" s="224"/>
      <c r="CZ81" s="224">
        <v>160</v>
      </c>
      <c r="DA81" s="224">
        <v>0.87260000000000004</v>
      </c>
      <c r="DB81" s="224">
        <v>10760</v>
      </c>
      <c r="DC81" s="224">
        <v>0</v>
      </c>
      <c r="DD81" s="225">
        <v>0.10703962614918378</v>
      </c>
      <c r="DE81" s="224">
        <v>200</v>
      </c>
      <c r="DF81" s="224"/>
      <c r="DG81" s="224">
        <v>160</v>
      </c>
      <c r="DH81" s="224">
        <v>0.87460000000000004</v>
      </c>
      <c r="DI81" s="224">
        <v>24613</v>
      </c>
      <c r="DJ81" s="224">
        <v>0</v>
      </c>
      <c r="DK81" s="225">
        <v>0.23640799542156293</v>
      </c>
      <c r="DL81" s="224">
        <v>200</v>
      </c>
      <c r="DM81" s="224"/>
      <c r="DN81" s="224">
        <v>160</v>
      </c>
      <c r="DO81" s="224">
        <v>0.88739999999999997</v>
      </c>
      <c r="DP81" s="224">
        <v>18237</v>
      </c>
      <c r="DQ81" s="311">
        <v>0</v>
      </c>
      <c r="DR81" s="225">
        <v>0.17263985219597666</v>
      </c>
      <c r="DS81" s="224">
        <v>200</v>
      </c>
      <c r="DT81" s="224"/>
      <c r="DU81" s="224">
        <v>160</v>
      </c>
      <c r="DV81" s="224">
        <v>0.87809999999999999</v>
      </c>
      <c r="DW81" s="224">
        <v>16647</v>
      </c>
      <c r="DX81" s="224">
        <v>0</v>
      </c>
      <c r="DY81" s="225">
        <v>0.16456577648711232</v>
      </c>
    </row>
    <row r="82" spans="1:129" ht="17.25" customHeight="1">
      <c r="A82" s="466">
        <v>78</v>
      </c>
      <c r="B82" s="489">
        <v>293000000002</v>
      </c>
      <c r="C82" s="212" t="s">
        <v>235</v>
      </c>
      <c r="D82" s="224">
        <v>325</v>
      </c>
      <c r="E82" s="224">
        <v>294</v>
      </c>
      <c r="F82" s="224">
        <v>294</v>
      </c>
      <c r="G82" s="224">
        <v>0.94269999999999998</v>
      </c>
      <c r="H82" s="224">
        <v>40500</v>
      </c>
      <c r="I82" s="224">
        <v>0</v>
      </c>
      <c r="J82" s="225">
        <v>0.2029559039060623</v>
      </c>
      <c r="K82" s="224">
        <v>325</v>
      </c>
      <c r="L82" s="224">
        <v>270</v>
      </c>
      <c r="M82" s="224">
        <v>270</v>
      </c>
      <c r="N82" s="224">
        <v>0.8931</v>
      </c>
      <c r="O82" s="224">
        <v>83298</v>
      </c>
      <c r="P82" s="224">
        <v>0</v>
      </c>
      <c r="Q82" s="225">
        <v>0.4642990392156941</v>
      </c>
      <c r="R82" s="224">
        <v>336</v>
      </c>
      <c r="S82" s="224">
        <v>318</v>
      </c>
      <c r="T82" s="224">
        <v>318</v>
      </c>
      <c r="U82" s="224">
        <v>0.98799999999999999</v>
      </c>
      <c r="V82" s="224">
        <v>102522</v>
      </c>
      <c r="W82" s="224">
        <v>0</v>
      </c>
      <c r="X82" s="225">
        <v>0.45321106952189377</v>
      </c>
      <c r="Y82" s="224">
        <v>336</v>
      </c>
      <c r="Z82" s="224">
        <v>318</v>
      </c>
      <c r="AA82" s="224">
        <v>318</v>
      </c>
      <c r="AB82" s="224">
        <v>0.93689999999999996</v>
      </c>
      <c r="AC82" s="224">
        <v>106020</v>
      </c>
      <c r="AD82" s="224">
        <v>0</v>
      </c>
      <c r="AE82" s="225">
        <v>0.4782935292423629</v>
      </c>
      <c r="AF82" s="224">
        <v>336</v>
      </c>
      <c r="AG82" s="224">
        <v>300</v>
      </c>
      <c r="AH82" s="224">
        <v>300</v>
      </c>
      <c r="AI82" s="224">
        <v>0.94320000000000004</v>
      </c>
      <c r="AJ82" s="224">
        <v>102600</v>
      </c>
      <c r="AK82" s="224">
        <v>0</v>
      </c>
      <c r="AL82" s="225">
        <v>0.48735943527866693</v>
      </c>
      <c r="AM82" s="224">
        <v>336</v>
      </c>
      <c r="AN82" s="224">
        <v>306</v>
      </c>
      <c r="AO82" s="224">
        <v>306</v>
      </c>
      <c r="AP82" s="224">
        <v>0.93589999999999995</v>
      </c>
      <c r="AQ82" s="224">
        <v>91920</v>
      </c>
      <c r="AR82" s="224">
        <v>0</v>
      </c>
      <c r="AS82" s="225">
        <v>0.4457862260669247</v>
      </c>
      <c r="AT82" s="224">
        <v>336</v>
      </c>
      <c r="AU82" s="224">
        <v>324</v>
      </c>
      <c r="AV82" s="224">
        <v>324</v>
      </c>
      <c r="AW82" s="224">
        <v>0.94510000000000005</v>
      </c>
      <c r="AX82" s="224">
        <v>80640</v>
      </c>
      <c r="AY82" s="224">
        <v>0</v>
      </c>
      <c r="AZ82" s="225">
        <v>0.35396050837325188</v>
      </c>
      <c r="BA82" s="224">
        <v>336</v>
      </c>
      <c r="BB82" s="224">
        <v>312</v>
      </c>
      <c r="BC82" s="224">
        <v>312</v>
      </c>
      <c r="BD82" s="224">
        <v>0.93489999999999995</v>
      </c>
      <c r="BE82" s="224">
        <v>105060</v>
      </c>
      <c r="BF82" s="224">
        <v>0</v>
      </c>
      <c r="BG82" s="225">
        <v>0.50024775262768639</v>
      </c>
      <c r="BH82" s="224">
        <v>336</v>
      </c>
      <c r="BI82" s="224">
        <v>294</v>
      </c>
      <c r="BJ82" s="224">
        <v>294</v>
      </c>
      <c r="BK82" s="224">
        <v>0.9143</v>
      </c>
      <c r="BL82" s="224">
        <v>85740</v>
      </c>
      <c r="BM82" s="224">
        <v>0</v>
      </c>
      <c r="BN82" s="225">
        <v>0.42872073979450837</v>
      </c>
      <c r="BO82" s="224">
        <v>336</v>
      </c>
      <c r="BP82" s="224">
        <v>330</v>
      </c>
      <c r="BQ82" s="224">
        <v>330</v>
      </c>
      <c r="BR82" s="224">
        <v>0.94720000000000004</v>
      </c>
      <c r="BS82" s="224">
        <v>118500</v>
      </c>
      <c r="BT82" s="311">
        <v>0</v>
      </c>
      <c r="BU82" s="225">
        <v>0.50955349594462496</v>
      </c>
      <c r="BV82" s="224">
        <v>336</v>
      </c>
      <c r="BW82" s="224">
        <v>300</v>
      </c>
      <c r="BX82" s="224">
        <v>300</v>
      </c>
      <c r="BY82" s="224">
        <v>0.95099999999999996</v>
      </c>
      <c r="BZ82" s="224">
        <v>90780</v>
      </c>
      <c r="CA82" s="311">
        <v>0</v>
      </c>
      <c r="CB82" s="225">
        <v>0.47349907365680227</v>
      </c>
      <c r="CC82" s="224">
        <v>336</v>
      </c>
      <c r="CD82" s="224"/>
      <c r="CE82" s="224">
        <v>306.24</v>
      </c>
      <c r="CF82" s="224">
        <v>0.90339999999999998</v>
      </c>
      <c r="CG82" s="224">
        <v>111861</v>
      </c>
      <c r="CH82" s="224">
        <v>0</v>
      </c>
      <c r="CI82" s="225">
        <v>0.54345521373139571</v>
      </c>
      <c r="CJ82" s="224">
        <v>336</v>
      </c>
      <c r="CK82" s="224"/>
      <c r="CL82" s="224">
        <v>324</v>
      </c>
      <c r="CM82" s="224">
        <v>1.0065</v>
      </c>
      <c r="CN82" s="224">
        <v>103059</v>
      </c>
      <c r="CO82" s="224">
        <v>0</v>
      </c>
      <c r="CP82" s="225">
        <v>0.43892936652499492</v>
      </c>
      <c r="CQ82" s="224">
        <v>336</v>
      </c>
      <c r="CR82" s="224"/>
      <c r="CS82" s="224">
        <v>364.32</v>
      </c>
      <c r="CT82" s="224">
        <v>0.87560000000000004</v>
      </c>
      <c r="CU82" s="224">
        <v>76038</v>
      </c>
      <c r="CV82" s="311">
        <v>0</v>
      </c>
      <c r="CW82" s="225">
        <v>0.32038264577426662</v>
      </c>
      <c r="CX82" s="224">
        <v>336</v>
      </c>
      <c r="CY82" s="224"/>
      <c r="CZ82" s="224">
        <v>346.56</v>
      </c>
      <c r="DA82" s="224">
        <v>0.8962</v>
      </c>
      <c r="DB82" s="224">
        <v>100872</v>
      </c>
      <c r="DC82" s="224">
        <v>0</v>
      </c>
      <c r="DD82" s="225">
        <v>0.45108123495880731</v>
      </c>
      <c r="DE82" s="224">
        <v>336</v>
      </c>
      <c r="DF82" s="224"/>
      <c r="DG82" s="224">
        <v>271.68</v>
      </c>
      <c r="DH82" s="224">
        <v>0.97770000000000001</v>
      </c>
      <c r="DI82" s="224">
        <v>87834</v>
      </c>
      <c r="DJ82" s="224">
        <v>0</v>
      </c>
      <c r="DK82" s="225">
        <v>0.44445361393024707</v>
      </c>
      <c r="DL82" s="224">
        <v>336</v>
      </c>
      <c r="DM82" s="224"/>
      <c r="DN82" s="224">
        <v>276</v>
      </c>
      <c r="DO82" s="224">
        <v>0.97070000000000001</v>
      </c>
      <c r="DP82" s="224">
        <v>86265</v>
      </c>
      <c r="DQ82" s="311">
        <v>0</v>
      </c>
      <c r="DR82" s="225">
        <v>0.4327803954607734</v>
      </c>
      <c r="DS82" s="224">
        <v>336</v>
      </c>
      <c r="DT82" s="224"/>
      <c r="DU82" s="224">
        <v>367.2</v>
      </c>
      <c r="DV82" s="224">
        <v>0.92920000000000003</v>
      </c>
      <c r="DW82" s="224">
        <v>83376</v>
      </c>
      <c r="DX82" s="224">
        <v>0</v>
      </c>
      <c r="DY82" s="225">
        <v>0.33938815876472556</v>
      </c>
    </row>
    <row r="83" spans="1:129" ht="17.25" customHeight="1">
      <c r="A83" s="466">
        <v>79</v>
      </c>
      <c r="B83" s="489">
        <v>712000000028</v>
      </c>
      <c r="C83" s="212" t="s">
        <v>850</v>
      </c>
      <c r="D83" s="224">
        <v>225</v>
      </c>
      <c r="E83" s="224">
        <v>192</v>
      </c>
      <c r="F83" s="224">
        <v>192</v>
      </c>
      <c r="G83" s="224">
        <v>0.8</v>
      </c>
      <c r="H83" s="224">
        <v>9600</v>
      </c>
      <c r="I83" s="224">
        <v>0</v>
      </c>
      <c r="J83" s="225">
        <v>8.6805555555555539E-2</v>
      </c>
      <c r="K83" s="224">
        <v>225</v>
      </c>
      <c r="L83" s="224">
        <v>124</v>
      </c>
      <c r="M83" s="224">
        <v>124</v>
      </c>
      <c r="N83" s="224">
        <v>0.92859999999999998</v>
      </c>
      <c r="O83" s="224">
        <v>20800</v>
      </c>
      <c r="P83" s="224">
        <v>0</v>
      </c>
      <c r="Q83" s="225">
        <v>0.24279516552242908</v>
      </c>
      <c r="R83" s="224">
        <v>225</v>
      </c>
      <c r="S83" s="224">
        <v>168</v>
      </c>
      <c r="T83" s="224">
        <v>180</v>
      </c>
      <c r="U83" s="224">
        <v>0.88729999999999998</v>
      </c>
      <c r="V83" s="224">
        <v>25200</v>
      </c>
      <c r="W83" s="224">
        <v>0</v>
      </c>
      <c r="X83" s="225">
        <v>0.21914171581702294</v>
      </c>
      <c r="Y83" s="224">
        <v>225</v>
      </c>
      <c r="Z83" s="224">
        <v>128</v>
      </c>
      <c r="AA83" s="224">
        <v>180</v>
      </c>
      <c r="AB83" s="224">
        <v>0.66669999999999996</v>
      </c>
      <c r="AC83" s="224">
        <v>4800</v>
      </c>
      <c r="AD83" s="224">
        <v>0</v>
      </c>
      <c r="AE83" s="225">
        <v>5.3760752822573928E-2</v>
      </c>
      <c r="AF83" s="224">
        <v>225</v>
      </c>
      <c r="AG83" s="224">
        <v>160</v>
      </c>
      <c r="AH83" s="224">
        <v>180</v>
      </c>
      <c r="AI83" s="224">
        <v>0.89710000000000001</v>
      </c>
      <c r="AJ83" s="224">
        <v>24400</v>
      </c>
      <c r="AK83" s="224">
        <v>0</v>
      </c>
      <c r="AL83" s="225">
        <v>0.2030970096529012</v>
      </c>
      <c r="AM83" s="224">
        <v>225</v>
      </c>
      <c r="AN83" s="224">
        <v>160</v>
      </c>
      <c r="AO83" s="224">
        <v>180</v>
      </c>
      <c r="AP83" s="224">
        <v>0.8478</v>
      </c>
      <c r="AQ83" s="224">
        <v>15600</v>
      </c>
      <c r="AR83" s="224">
        <v>0</v>
      </c>
      <c r="AS83" s="225">
        <v>0.14197967724742908</v>
      </c>
      <c r="AT83" s="224">
        <v>225</v>
      </c>
      <c r="AU83" s="224">
        <v>164</v>
      </c>
      <c r="AV83" s="224">
        <v>180</v>
      </c>
      <c r="AW83" s="224">
        <v>0.81079999999999997</v>
      </c>
      <c r="AX83" s="224">
        <v>12000</v>
      </c>
      <c r="AY83" s="224">
        <v>0</v>
      </c>
      <c r="AZ83" s="225">
        <v>0.11051521308217205</v>
      </c>
      <c r="BA83" s="224">
        <v>225</v>
      </c>
      <c r="BB83" s="224">
        <v>220</v>
      </c>
      <c r="BC83" s="224">
        <v>220</v>
      </c>
      <c r="BD83" s="224">
        <v>0.6</v>
      </c>
      <c r="BE83" s="224">
        <v>7200</v>
      </c>
      <c r="BF83" s="224">
        <v>0</v>
      </c>
      <c r="BG83" s="225">
        <v>7.575757575757576E-2</v>
      </c>
      <c r="BH83" s="224">
        <v>225</v>
      </c>
      <c r="BI83" s="224">
        <v>248</v>
      </c>
      <c r="BJ83" s="224">
        <v>248</v>
      </c>
      <c r="BK83" s="224">
        <v>0.8659</v>
      </c>
      <c r="BL83" s="224">
        <v>28400</v>
      </c>
      <c r="BM83" s="224">
        <v>0</v>
      </c>
      <c r="BN83" s="225">
        <v>0.17775670200850452</v>
      </c>
      <c r="BO83" s="224">
        <v>225</v>
      </c>
      <c r="BP83" s="224">
        <v>224</v>
      </c>
      <c r="BQ83" s="224">
        <v>224</v>
      </c>
      <c r="BR83" s="224">
        <v>0.95269999999999999</v>
      </c>
      <c r="BS83" s="224">
        <v>56400</v>
      </c>
      <c r="BT83" s="311">
        <v>0</v>
      </c>
      <c r="BU83" s="225">
        <v>0.35522374198191997</v>
      </c>
      <c r="BV83" s="224">
        <v>225</v>
      </c>
      <c r="BW83" s="224">
        <v>220</v>
      </c>
      <c r="BX83" s="224">
        <v>220</v>
      </c>
      <c r="BY83" s="224">
        <v>0.95240000000000002</v>
      </c>
      <c r="BZ83" s="224">
        <v>56000</v>
      </c>
      <c r="CA83" s="311">
        <v>0</v>
      </c>
      <c r="CB83" s="225">
        <v>0.39771931834090596</v>
      </c>
      <c r="CC83" s="224">
        <v>496</v>
      </c>
      <c r="CD83" s="224"/>
      <c r="CE83" s="224">
        <v>180</v>
      </c>
      <c r="CF83" s="224">
        <v>0.96060000000000001</v>
      </c>
      <c r="CG83" s="224">
        <v>48800</v>
      </c>
      <c r="CH83" s="224">
        <v>0</v>
      </c>
      <c r="CI83" s="225">
        <v>0.37934275944121937</v>
      </c>
      <c r="CJ83" s="224">
        <v>496</v>
      </c>
      <c r="CK83" s="224"/>
      <c r="CL83" s="224">
        <v>217.12</v>
      </c>
      <c r="CM83" s="224">
        <v>0.9395</v>
      </c>
      <c r="CN83" s="224">
        <v>47576</v>
      </c>
      <c r="CO83" s="224">
        <v>0</v>
      </c>
      <c r="CP83" s="225">
        <v>0.32393570100208613</v>
      </c>
      <c r="CQ83" s="224">
        <v>496</v>
      </c>
      <c r="CR83" s="224"/>
      <c r="CS83" s="224">
        <v>506.88</v>
      </c>
      <c r="CT83" s="224">
        <v>0.92090000000000005</v>
      </c>
      <c r="CU83" s="224">
        <v>32499</v>
      </c>
      <c r="CV83" s="311">
        <v>0</v>
      </c>
      <c r="CW83" s="225">
        <v>9.3579222764567843E-2</v>
      </c>
      <c r="CX83" s="224">
        <v>496</v>
      </c>
      <c r="CY83" s="224"/>
      <c r="CZ83" s="224">
        <v>396.8</v>
      </c>
      <c r="DA83" s="224">
        <v>0.9385</v>
      </c>
      <c r="DB83" s="224">
        <v>52393</v>
      </c>
      <c r="DC83" s="224">
        <v>0</v>
      </c>
      <c r="DD83" s="225">
        <v>0.19540462097299321</v>
      </c>
      <c r="DE83" s="224">
        <v>496</v>
      </c>
      <c r="DF83" s="224"/>
      <c r="DG83" s="224">
        <v>396.8</v>
      </c>
      <c r="DH83" s="224">
        <v>0.8972</v>
      </c>
      <c r="DI83" s="224">
        <v>40005</v>
      </c>
      <c r="DJ83" s="224">
        <v>0</v>
      </c>
      <c r="DK83" s="225">
        <v>0.15103597755045992</v>
      </c>
      <c r="DL83" s="224">
        <v>496</v>
      </c>
      <c r="DM83" s="224"/>
      <c r="DN83" s="224">
        <v>396.8</v>
      </c>
      <c r="DO83" s="224">
        <v>0.96240000000000003</v>
      </c>
      <c r="DP83" s="224">
        <v>48730</v>
      </c>
      <c r="DQ83" s="311">
        <v>0</v>
      </c>
      <c r="DR83" s="225">
        <v>0.17151266613570706</v>
      </c>
      <c r="DS83" s="224">
        <v>496</v>
      </c>
      <c r="DT83" s="224"/>
      <c r="DU83" s="224">
        <v>396.8</v>
      </c>
      <c r="DV83" s="224">
        <v>0.98440000000000005</v>
      </c>
      <c r="DW83" s="224">
        <v>72081</v>
      </c>
      <c r="DX83" s="224">
        <v>0</v>
      </c>
      <c r="DY83" s="225">
        <v>0.256297894328951</v>
      </c>
    </row>
    <row r="84" spans="1:129" ht="17.25" customHeight="1">
      <c r="A84" s="466">
        <v>80</v>
      </c>
      <c r="B84" s="489">
        <v>311000000066</v>
      </c>
      <c r="C84" s="212" t="s">
        <v>778</v>
      </c>
      <c r="D84" s="224">
        <v>289</v>
      </c>
      <c r="E84" s="224">
        <v>126</v>
      </c>
      <c r="F84" s="224">
        <v>126</v>
      </c>
      <c r="G84" s="224">
        <v>0.2772</v>
      </c>
      <c r="H84" s="224">
        <v>3735</v>
      </c>
      <c r="I84" s="224">
        <v>0</v>
      </c>
      <c r="J84" s="225">
        <v>0.14852321399940449</v>
      </c>
      <c r="K84" s="224">
        <v>289</v>
      </c>
      <c r="L84" s="224">
        <v>141</v>
      </c>
      <c r="M84" s="224">
        <v>141</v>
      </c>
      <c r="N84" s="224">
        <v>0.51970000000000005</v>
      </c>
      <c r="O84" s="224">
        <v>12330</v>
      </c>
      <c r="P84" s="224">
        <v>0</v>
      </c>
      <c r="Q84" s="225">
        <v>0.2261613102643954</v>
      </c>
      <c r="R84" s="224">
        <v>289</v>
      </c>
      <c r="S84" s="224">
        <v>123</v>
      </c>
      <c r="T84" s="224">
        <v>231.2</v>
      </c>
      <c r="U84" s="224">
        <v>0.35980000000000001</v>
      </c>
      <c r="V84" s="224">
        <v>5406</v>
      </c>
      <c r="W84" s="224">
        <v>0</v>
      </c>
      <c r="X84" s="225">
        <v>9.0259839344298029E-2</v>
      </c>
      <c r="Y84" s="224">
        <v>289</v>
      </c>
      <c r="Z84" s="224">
        <v>135</v>
      </c>
      <c r="AA84" s="224">
        <v>231.2</v>
      </c>
      <c r="AB84" s="224">
        <v>0.4526</v>
      </c>
      <c r="AC84" s="224">
        <v>13137</v>
      </c>
      <c r="AD84" s="224">
        <v>0</v>
      </c>
      <c r="AE84" s="225">
        <v>0.16874110354052146</v>
      </c>
      <c r="AF84" s="224">
        <v>289</v>
      </c>
      <c r="AG84" s="224">
        <v>150</v>
      </c>
      <c r="AH84" s="224">
        <v>231.2</v>
      </c>
      <c r="AI84" s="224">
        <v>0.4733</v>
      </c>
      <c r="AJ84" s="224">
        <v>13266</v>
      </c>
      <c r="AK84" s="224">
        <v>0</v>
      </c>
      <c r="AL84" s="225">
        <v>0.16294563205713039</v>
      </c>
      <c r="AM84" s="224">
        <v>289</v>
      </c>
      <c r="AN84" s="224">
        <v>159</v>
      </c>
      <c r="AO84" s="224">
        <v>231.2</v>
      </c>
      <c r="AP84" s="224">
        <v>0.52569999999999995</v>
      </c>
      <c r="AQ84" s="224">
        <v>10899</v>
      </c>
      <c r="AR84" s="224">
        <v>0</v>
      </c>
      <c r="AS84" s="225">
        <v>0.12454558858085414</v>
      </c>
      <c r="AT84" s="224">
        <v>289</v>
      </c>
      <c r="AU84" s="224">
        <v>159</v>
      </c>
      <c r="AV84" s="224">
        <v>231.2</v>
      </c>
      <c r="AW84" s="224">
        <v>0.48649999999999999</v>
      </c>
      <c r="AX84" s="224">
        <v>10881</v>
      </c>
      <c r="AY84" s="224">
        <v>0</v>
      </c>
      <c r="AZ84" s="225">
        <v>0.13002450239511804</v>
      </c>
      <c r="BA84" s="224">
        <v>289</v>
      </c>
      <c r="BB84" s="224">
        <v>159</v>
      </c>
      <c r="BC84" s="224">
        <v>231.2</v>
      </c>
      <c r="BD84" s="224">
        <v>0.35709999999999997</v>
      </c>
      <c r="BE84" s="224">
        <v>7113</v>
      </c>
      <c r="BF84" s="224">
        <v>0</v>
      </c>
      <c r="BG84" s="225">
        <v>0.11965824595606607</v>
      </c>
      <c r="BH84" s="224">
        <v>289</v>
      </c>
      <c r="BI84" s="224">
        <v>147</v>
      </c>
      <c r="BJ84" s="224">
        <v>231.2</v>
      </c>
      <c r="BK84" s="224">
        <v>0.42199999999999999</v>
      </c>
      <c r="BL84" s="224">
        <v>10680</v>
      </c>
      <c r="BM84" s="224">
        <v>0</v>
      </c>
      <c r="BN84" s="225">
        <v>0.14712891640644135</v>
      </c>
      <c r="BO84" s="224">
        <v>289</v>
      </c>
      <c r="BP84" s="224">
        <v>174</v>
      </c>
      <c r="BQ84" s="224">
        <v>231.2</v>
      </c>
      <c r="BR84" s="224">
        <v>0.51690000000000003</v>
      </c>
      <c r="BS84" s="224">
        <v>15297</v>
      </c>
      <c r="BT84" s="311">
        <v>0</v>
      </c>
      <c r="BU84" s="225">
        <v>0.17204377734116064</v>
      </c>
      <c r="BV84" s="224">
        <v>289</v>
      </c>
      <c r="BW84" s="224">
        <v>165</v>
      </c>
      <c r="BX84" s="224">
        <v>231.2</v>
      </c>
      <c r="BY84" s="224">
        <v>0.50490000000000002</v>
      </c>
      <c r="BZ84" s="224">
        <v>7956</v>
      </c>
      <c r="CA84" s="311">
        <v>0</v>
      </c>
      <c r="CB84" s="225">
        <v>0.10142203048777446</v>
      </c>
      <c r="CC84" s="224">
        <v>289</v>
      </c>
      <c r="CD84" s="224"/>
      <c r="CE84" s="224">
        <v>231.2</v>
      </c>
      <c r="CF84" s="224">
        <v>0.41949999999999998</v>
      </c>
      <c r="CG84" s="224">
        <v>16739</v>
      </c>
      <c r="CH84" s="224">
        <v>0</v>
      </c>
      <c r="CI84" s="225">
        <v>0.23197264738853818</v>
      </c>
      <c r="CJ84" s="224">
        <v>289</v>
      </c>
      <c r="CK84" s="224"/>
      <c r="CL84" s="224">
        <v>231.2</v>
      </c>
      <c r="CM84" s="224">
        <v>0.64100000000000001</v>
      </c>
      <c r="CN84" s="224">
        <v>11545</v>
      </c>
      <c r="CO84" s="224">
        <v>0</v>
      </c>
      <c r="CP84" s="225">
        <v>0.1081970902826886</v>
      </c>
      <c r="CQ84" s="224">
        <v>289</v>
      </c>
      <c r="CR84" s="224"/>
      <c r="CS84" s="224">
        <v>231.2</v>
      </c>
      <c r="CT84" s="224">
        <v>0.63849999999999996</v>
      </c>
      <c r="CU84" s="224">
        <v>10835</v>
      </c>
      <c r="CV84" s="311">
        <v>0</v>
      </c>
      <c r="CW84" s="225">
        <v>9.8652307683522109E-2</v>
      </c>
      <c r="CX84" s="224">
        <v>289</v>
      </c>
      <c r="CY84" s="224"/>
      <c r="CZ84" s="224">
        <v>231.2</v>
      </c>
      <c r="DA84" s="224">
        <v>0.4874</v>
      </c>
      <c r="DB84" s="224">
        <v>4659</v>
      </c>
      <c r="DC84" s="224">
        <v>0</v>
      </c>
      <c r="DD84" s="225">
        <v>5.7423129767487868E-2</v>
      </c>
      <c r="DE84" s="224">
        <v>289</v>
      </c>
      <c r="DF84" s="224"/>
      <c r="DG84" s="224">
        <v>231.2</v>
      </c>
      <c r="DH84" s="224">
        <v>0.4894</v>
      </c>
      <c r="DI84" s="224">
        <v>12267</v>
      </c>
      <c r="DJ84" s="224">
        <v>0</v>
      </c>
      <c r="DK84" s="225">
        <v>0.14571814531923186</v>
      </c>
      <c r="DL84" s="224">
        <v>289</v>
      </c>
      <c r="DM84" s="224"/>
      <c r="DN84" s="224">
        <v>231.2</v>
      </c>
      <c r="DO84" s="224">
        <v>0.42809999999999998</v>
      </c>
      <c r="DP84" s="224">
        <v>10068</v>
      </c>
      <c r="DQ84" s="311">
        <v>0</v>
      </c>
      <c r="DR84" s="225">
        <v>0.13672162569658938</v>
      </c>
      <c r="DS84" s="224">
        <v>289</v>
      </c>
      <c r="DT84" s="224"/>
      <c r="DU84" s="224">
        <v>231.2</v>
      </c>
      <c r="DV84" s="224">
        <v>0.4073</v>
      </c>
      <c r="DW84" s="224">
        <v>6713</v>
      </c>
      <c r="DX84" s="224">
        <v>0</v>
      </c>
      <c r="DY84" s="225">
        <v>9.9010649835050868E-2</v>
      </c>
    </row>
    <row r="85" spans="1:129" ht="17.25" customHeight="1">
      <c r="A85" s="466">
        <v>81</v>
      </c>
      <c r="B85" s="489">
        <v>211000000036</v>
      </c>
      <c r="C85" s="212" t="s">
        <v>764</v>
      </c>
      <c r="D85" s="224">
        <v>211</v>
      </c>
      <c r="E85" s="224">
        <v>84</v>
      </c>
      <c r="F85" s="224">
        <v>84</v>
      </c>
      <c r="G85" s="224">
        <v>0.76139999999999997</v>
      </c>
      <c r="H85" s="224">
        <v>20103</v>
      </c>
      <c r="I85" s="224">
        <v>0</v>
      </c>
      <c r="J85" s="225">
        <v>0.43655223669014059</v>
      </c>
      <c r="K85" s="224">
        <v>211</v>
      </c>
      <c r="L85" s="224">
        <v>151.08000000000001</v>
      </c>
      <c r="M85" s="224">
        <v>151.08000000000001</v>
      </c>
      <c r="N85" s="224">
        <v>0.81200000000000006</v>
      </c>
      <c r="O85" s="224">
        <v>12579</v>
      </c>
      <c r="P85" s="224">
        <v>0</v>
      </c>
      <c r="Q85" s="225">
        <v>0.13781934329409634</v>
      </c>
      <c r="R85" s="224">
        <v>211</v>
      </c>
      <c r="S85" s="224">
        <v>142.56</v>
      </c>
      <c r="T85" s="224">
        <v>168.8</v>
      </c>
      <c r="U85" s="224">
        <v>0.93420000000000003</v>
      </c>
      <c r="V85" s="224">
        <v>18399</v>
      </c>
      <c r="W85" s="224">
        <v>0</v>
      </c>
      <c r="X85" s="225">
        <v>0.16205014267388132</v>
      </c>
      <c r="Y85" s="224">
        <v>211</v>
      </c>
      <c r="Z85" s="224">
        <v>147</v>
      </c>
      <c r="AA85" s="224">
        <v>168.8</v>
      </c>
      <c r="AB85" s="224">
        <v>0.95209999999999995</v>
      </c>
      <c r="AC85" s="224">
        <v>17412</v>
      </c>
      <c r="AD85" s="224">
        <v>0</v>
      </c>
      <c r="AE85" s="225">
        <v>0.14561989564631395</v>
      </c>
      <c r="AF85" s="224">
        <v>211</v>
      </c>
      <c r="AG85" s="224">
        <v>145.56</v>
      </c>
      <c r="AH85" s="224">
        <v>168.8</v>
      </c>
      <c r="AI85" s="224">
        <v>0.93369999999999997</v>
      </c>
      <c r="AJ85" s="224">
        <v>23501</v>
      </c>
      <c r="AK85" s="224">
        <v>0</v>
      </c>
      <c r="AL85" s="225">
        <v>0.20041656107636444</v>
      </c>
      <c r="AM85" s="224">
        <v>211</v>
      </c>
      <c r="AN85" s="224">
        <v>159.96</v>
      </c>
      <c r="AO85" s="224">
        <v>168.8</v>
      </c>
      <c r="AP85" s="224">
        <v>0.91279999999999994</v>
      </c>
      <c r="AQ85" s="224">
        <v>29567</v>
      </c>
      <c r="AR85" s="224">
        <v>0</v>
      </c>
      <c r="AS85" s="225">
        <v>0.26651808934450028</v>
      </c>
      <c r="AT85" s="224">
        <v>211</v>
      </c>
      <c r="AU85" s="224">
        <v>157.44</v>
      </c>
      <c r="AV85" s="224">
        <v>168.8</v>
      </c>
      <c r="AW85" s="224">
        <v>0.86629999999999996</v>
      </c>
      <c r="AX85" s="224">
        <v>22854</v>
      </c>
      <c r="AY85" s="224">
        <v>0</v>
      </c>
      <c r="AZ85" s="225">
        <v>0.2100625004820022</v>
      </c>
      <c r="BA85" s="224">
        <v>211</v>
      </c>
      <c r="BB85" s="224">
        <v>153.24</v>
      </c>
      <c r="BC85" s="224">
        <v>168.8</v>
      </c>
      <c r="BD85" s="224">
        <v>0.95230000000000004</v>
      </c>
      <c r="BE85" s="224">
        <v>24621</v>
      </c>
      <c r="BF85" s="224">
        <v>0</v>
      </c>
      <c r="BG85" s="225">
        <v>0.21272913055429615</v>
      </c>
      <c r="BH85" s="224">
        <v>211</v>
      </c>
      <c r="BI85" s="224">
        <v>118.8</v>
      </c>
      <c r="BJ85" s="224">
        <v>168.8</v>
      </c>
      <c r="BK85" s="224">
        <v>0.95150000000000001</v>
      </c>
      <c r="BL85" s="224">
        <v>19232</v>
      </c>
      <c r="BM85" s="224">
        <v>0</v>
      </c>
      <c r="BN85" s="225">
        <v>0.16094232831169167</v>
      </c>
      <c r="BO85" s="224">
        <v>211</v>
      </c>
      <c r="BP85" s="224">
        <v>150.6</v>
      </c>
      <c r="BQ85" s="224">
        <v>168.8</v>
      </c>
      <c r="BR85" s="224">
        <v>0.92249999999999999</v>
      </c>
      <c r="BS85" s="224">
        <v>18002</v>
      </c>
      <c r="BT85" s="311">
        <v>0</v>
      </c>
      <c r="BU85" s="225">
        <v>0.15538496871999244</v>
      </c>
      <c r="BV85" s="224">
        <v>211</v>
      </c>
      <c r="BW85" s="224">
        <v>147.12</v>
      </c>
      <c r="BX85" s="224">
        <v>168.8</v>
      </c>
      <c r="BY85" s="224">
        <v>0.82799999999999996</v>
      </c>
      <c r="BZ85" s="224">
        <v>18852</v>
      </c>
      <c r="CA85" s="311">
        <v>0</v>
      </c>
      <c r="CB85" s="225">
        <v>0.20071756465481994</v>
      </c>
      <c r="CC85" s="224">
        <v>211</v>
      </c>
      <c r="CD85" s="224"/>
      <c r="CE85" s="224">
        <v>168.8</v>
      </c>
      <c r="CF85" s="224">
        <v>0.83899999999999997</v>
      </c>
      <c r="CG85" s="224">
        <v>24147</v>
      </c>
      <c r="CH85" s="224">
        <v>0</v>
      </c>
      <c r="CI85" s="225">
        <v>0.22916898616392176</v>
      </c>
      <c r="CJ85" s="224">
        <v>211</v>
      </c>
      <c r="CK85" s="224"/>
      <c r="CL85" s="224">
        <v>168.8</v>
      </c>
      <c r="CM85" s="224">
        <v>0.78129999999999999</v>
      </c>
      <c r="CN85" s="224">
        <v>17290</v>
      </c>
      <c r="CO85" s="224">
        <v>0</v>
      </c>
      <c r="CP85" s="225">
        <v>0.18208418652780733</v>
      </c>
      <c r="CQ85" s="224">
        <v>211</v>
      </c>
      <c r="CR85" s="224"/>
      <c r="CS85" s="224">
        <v>168.8</v>
      </c>
      <c r="CT85" s="224">
        <v>0.7923</v>
      </c>
      <c r="CU85" s="224">
        <v>20145</v>
      </c>
      <c r="CV85" s="311">
        <v>0</v>
      </c>
      <c r="CW85" s="225">
        <v>0.20245673929720631</v>
      </c>
      <c r="CX85" s="224">
        <v>211</v>
      </c>
      <c r="CY85" s="224"/>
      <c r="CZ85" s="224">
        <v>168.8</v>
      </c>
      <c r="DA85" s="224">
        <v>0.78700000000000003</v>
      </c>
      <c r="DB85" s="224">
        <v>22667</v>
      </c>
      <c r="DC85" s="224">
        <v>0</v>
      </c>
      <c r="DD85" s="225">
        <v>0.23698146151957186</v>
      </c>
      <c r="DE85" s="224">
        <v>211</v>
      </c>
      <c r="DF85" s="224"/>
      <c r="DG85" s="224">
        <v>168.8</v>
      </c>
      <c r="DH85" s="224">
        <v>0.78510000000000002</v>
      </c>
      <c r="DI85" s="224">
        <v>23558</v>
      </c>
      <c r="DJ85" s="224">
        <v>0</v>
      </c>
      <c r="DK85" s="225">
        <v>0.23892855812903702</v>
      </c>
      <c r="DL85" s="224">
        <v>211</v>
      </c>
      <c r="DM85" s="224"/>
      <c r="DN85" s="224">
        <v>168.8</v>
      </c>
      <c r="DO85" s="224">
        <v>0.79320000000000002</v>
      </c>
      <c r="DP85" s="224">
        <v>22920</v>
      </c>
      <c r="DQ85" s="311">
        <v>0</v>
      </c>
      <c r="DR85" s="225">
        <v>0.23008405878957527</v>
      </c>
      <c r="DS85" s="224">
        <v>211</v>
      </c>
      <c r="DT85" s="224"/>
      <c r="DU85" s="224">
        <v>168.8</v>
      </c>
      <c r="DV85" s="224">
        <v>0.7873</v>
      </c>
      <c r="DW85" s="224">
        <v>23688</v>
      </c>
      <c r="DX85" s="224">
        <v>0</v>
      </c>
      <c r="DY85" s="225">
        <v>0.24756155629384244</v>
      </c>
    </row>
    <row r="86" spans="1:129" ht="17.25" customHeight="1">
      <c r="A86" s="466">
        <v>82</v>
      </c>
      <c r="B86" s="489">
        <v>341000000063</v>
      </c>
      <c r="C86" s="212" t="s">
        <v>309</v>
      </c>
      <c r="D86" s="224">
        <v>110</v>
      </c>
      <c r="E86" s="224">
        <v>90</v>
      </c>
      <c r="F86" s="224">
        <v>90</v>
      </c>
      <c r="G86" s="224">
        <v>0.78420000000000001</v>
      </c>
      <c r="H86" s="224">
        <v>3590</v>
      </c>
      <c r="I86" s="224">
        <v>0</v>
      </c>
      <c r="J86" s="225">
        <v>7.0646817862664149E-2</v>
      </c>
      <c r="K86" s="224">
        <v>110</v>
      </c>
      <c r="L86" s="224">
        <v>94</v>
      </c>
      <c r="M86" s="224">
        <v>94</v>
      </c>
      <c r="N86" s="224">
        <v>0.82469999999999999</v>
      </c>
      <c r="O86" s="224">
        <v>6030</v>
      </c>
      <c r="P86" s="224">
        <v>0</v>
      </c>
      <c r="Q86" s="225">
        <v>0.1045491553302093</v>
      </c>
      <c r="R86" s="224">
        <v>110</v>
      </c>
      <c r="S86" s="224">
        <v>90</v>
      </c>
      <c r="T86" s="224">
        <v>90</v>
      </c>
      <c r="U86" s="224">
        <v>0.7429</v>
      </c>
      <c r="V86" s="224">
        <v>5096</v>
      </c>
      <c r="W86" s="224">
        <v>0</v>
      </c>
      <c r="X86" s="225">
        <v>0.10585809033334495</v>
      </c>
      <c r="Y86" s="224">
        <v>110</v>
      </c>
      <c r="Z86" s="224">
        <v>100</v>
      </c>
      <c r="AA86" s="224">
        <v>100</v>
      </c>
      <c r="AB86" s="224">
        <v>0.83499999999999996</v>
      </c>
      <c r="AC86" s="224">
        <v>3238</v>
      </c>
      <c r="AD86" s="224">
        <v>0</v>
      </c>
      <c r="AE86" s="225">
        <v>5.2121563324962976E-2</v>
      </c>
      <c r="AF86" s="224">
        <v>110</v>
      </c>
      <c r="AG86" s="224">
        <v>86</v>
      </c>
      <c r="AH86" s="224">
        <v>88</v>
      </c>
      <c r="AI86" s="224">
        <v>0.82609999999999995</v>
      </c>
      <c r="AJ86" s="224">
        <v>1292</v>
      </c>
      <c r="AK86" s="224">
        <v>0</v>
      </c>
      <c r="AL86" s="225">
        <v>2.3887697117135093E-2</v>
      </c>
      <c r="AM86" s="224">
        <v>110</v>
      </c>
      <c r="AN86" s="224">
        <v>94</v>
      </c>
      <c r="AO86" s="224">
        <v>94</v>
      </c>
      <c r="AP86" s="224">
        <v>0.82289999999999996</v>
      </c>
      <c r="AQ86" s="224">
        <v>1598</v>
      </c>
      <c r="AR86" s="224">
        <v>0</v>
      </c>
      <c r="AS86" s="225">
        <v>2.8692564237587936E-2</v>
      </c>
      <c r="AT86" s="224">
        <v>110</v>
      </c>
      <c r="AU86" s="224">
        <v>92</v>
      </c>
      <c r="AV86" s="224">
        <v>92</v>
      </c>
      <c r="AW86" s="224">
        <v>0.77649999999999997</v>
      </c>
      <c r="AX86" s="224">
        <v>1508</v>
      </c>
      <c r="AY86" s="224">
        <v>0</v>
      </c>
      <c r="AZ86" s="225">
        <v>2.8372598902966312E-2</v>
      </c>
      <c r="BA86" s="224">
        <v>110</v>
      </c>
      <c r="BB86" s="224">
        <v>114</v>
      </c>
      <c r="BC86" s="224">
        <v>114</v>
      </c>
      <c r="BD86" s="224">
        <v>0.75049999999999994</v>
      </c>
      <c r="BE86" s="224">
        <v>2364</v>
      </c>
      <c r="BF86" s="224">
        <v>0</v>
      </c>
      <c r="BG86" s="225">
        <v>3.8375975470544013E-2</v>
      </c>
      <c r="BH86" s="224">
        <v>110</v>
      </c>
      <c r="BI86" s="224">
        <v>100</v>
      </c>
      <c r="BJ86" s="224">
        <v>100</v>
      </c>
      <c r="BK86" s="224">
        <v>0.76549999999999996</v>
      </c>
      <c r="BL86" s="224">
        <v>3120</v>
      </c>
      <c r="BM86" s="224">
        <v>0</v>
      </c>
      <c r="BN86" s="225">
        <v>5.4781820863445782E-2</v>
      </c>
      <c r="BO86" s="224">
        <v>110</v>
      </c>
      <c r="BP86" s="224">
        <v>110</v>
      </c>
      <c r="BQ86" s="224">
        <v>110</v>
      </c>
      <c r="BR86" s="224">
        <v>0.74870000000000003</v>
      </c>
      <c r="BS86" s="224">
        <v>9416</v>
      </c>
      <c r="BT86" s="311">
        <v>0</v>
      </c>
      <c r="BU86" s="225">
        <v>0.15367138164933913</v>
      </c>
      <c r="BV86" s="224">
        <v>110</v>
      </c>
      <c r="BW86" s="224">
        <v>122</v>
      </c>
      <c r="BX86" s="224">
        <v>122</v>
      </c>
      <c r="BY86" s="224">
        <v>0.72019999999999995</v>
      </c>
      <c r="BZ86" s="224">
        <v>11340</v>
      </c>
      <c r="CA86" s="311">
        <v>0</v>
      </c>
      <c r="CB86" s="225">
        <v>0.1920573064859033</v>
      </c>
      <c r="CC86" s="224">
        <v>110</v>
      </c>
      <c r="CD86" s="224"/>
      <c r="CE86" s="224">
        <v>107.24</v>
      </c>
      <c r="CF86" s="224">
        <v>0.77869999999999995</v>
      </c>
      <c r="CG86" s="224">
        <v>8037</v>
      </c>
      <c r="CH86" s="224">
        <v>0</v>
      </c>
      <c r="CI86" s="225">
        <v>0.12935822650264323</v>
      </c>
      <c r="CJ86" s="224">
        <v>110</v>
      </c>
      <c r="CK86" s="224"/>
      <c r="CL86" s="224">
        <v>106.48</v>
      </c>
      <c r="CM86" s="224">
        <v>0.72550000000000003</v>
      </c>
      <c r="CN86" s="224">
        <v>5274</v>
      </c>
      <c r="CO86" s="224">
        <v>0</v>
      </c>
      <c r="CP86" s="225">
        <v>9.4820484434942384E-2</v>
      </c>
      <c r="CQ86" s="224">
        <v>110</v>
      </c>
      <c r="CR86" s="224"/>
      <c r="CS86" s="224">
        <v>113.2</v>
      </c>
      <c r="CT86" s="224">
        <v>0.70989999999999998</v>
      </c>
      <c r="CU86" s="224">
        <v>3059</v>
      </c>
      <c r="CV86" s="311">
        <v>0</v>
      </c>
      <c r="CW86" s="225">
        <v>5.1163817177566767E-2</v>
      </c>
      <c r="CX86" s="224">
        <v>110</v>
      </c>
      <c r="CY86" s="224"/>
      <c r="CZ86" s="224">
        <v>115.92</v>
      </c>
      <c r="DA86" s="224">
        <v>0.77129999999999999</v>
      </c>
      <c r="DB86" s="224">
        <v>2419</v>
      </c>
      <c r="DC86" s="224">
        <v>0</v>
      </c>
      <c r="DD86" s="225">
        <v>3.7576962216710273E-2</v>
      </c>
      <c r="DE86" s="224">
        <v>110</v>
      </c>
      <c r="DF86" s="224"/>
      <c r="DG86" s="224">
        <v>88</v>
      </c>
      <c r="DH86" s="224">
        <v>0.9476</v>
      </c>
      <c r="DI86" s="224">
        <v>2807</v>
      </c>
      <c r="DJ86" s="224">
        <v>0</v>
      </c>
      <c r="DK86" s="225">
        <v>4.5244079089345225E-2</v>
      </c>
      <c r="DL86" s="224">
        <v>110</v>
      </c>
      <c r="DM86" s="224"/>
      <c r="DN86" s="224">
        <v>88</v>
      </c>
      <c r="DO86" s="224">
        <v>0.94669999999999999</v>
      </c>
      <c r="DP86" s="224">
        <v>2455</v>
      </c>
      <c r="DQ86" s="311">
        <v>0</v>
      </c>
      <c r="DR86" s="225">
        <v>3.9608054567489205E-2</v>
      </c>
      <c r="DS86" s="224">
        <v>110</v>
      </c>
      <c r="DT86" s="224"/>
      <c r="DU86" s="224">
        <v>88</v>
      </c>
      <c r="DV86" s="224">
        <v>0.94310000000000005</v>
      </c>
      <c r="DW86" s="224">
        <v>1277</v>
      </c>
      <c r="DX86" s="224">
        <v>0</v>
      </c>
      <c r="DY86" s="225">
        <v>2.1370662408198196E-2</v>
      </c>
    </row>
    <row r="87" spans="1:129" ht="17.25" customHeight="1">
      <c r="A87" s="466">
        <v>83</v>
      </c>
      <c r="B87" s="489">
        <v>211000000037</v>
      </c>
      <c r="C87" s="212" t="s">
        <v>765</v>
      </c>
      <c r="D87" s="224">
        <v>358</v>
      </c>
      <c r="E87" s="224">
        <v>12</v>
      </c>
      <c r="F87" s="224">
        <v>12</v>
      </c>
      <c r="G87" s="224">
        <v>0.443</v>
      </c>
      <c r="H87" s="224">
        <v>1434</v>
      </c>
      <c r="I87" s="224">
        <v>0</v>
      </c>
      <c r="J87" s="225">
        <v>0.37465512916980187</v>
      </c>
      <c r="K87" s="224">
        <v>358</v>
      </c>
      <c r="L87" s="224">
        <v>9</v>
      </c>
      <c r="M87" s="224">
        <v>9</v>
      </c>
      <c r="N87" s="224">
        <v>0.50060000000000004</v>
      </c>
      <c r="O87" s="224">
        <v>1242</v>
      </c>
      <c r="P87" s="224">
        <v>0</v>
      </c>
      <c r="Q87" s="225">
        <v>0.37052311419844575</v>
      </c>
      <c r="R87" s="224">
        <v>358</v>
      </c>
      <c r="S87" s="224">
        <v>9</v>
      </c>
      <c r="T87" s="224">
        <v>286.39999999999998</v>
      </c>
      <c r="U87" s="224">
        <v>0.38679999999999998</v>
      </c>
      <c r="V87" s="224">
        <v>1056</v>
      </c>
      <c r="W87" s="224">
        <v>0</v>
      </c>
      <c r="X87" s="225">
        <v>1.3239510937280347E-2</v>
      </c>
      <c r="Y87" s="224">
        <v>358</v>
      </c>
      <c r="Z87" s="224">
        <v>6</v>
      </c>
      <c r="AA87" s="224">
        <v>286.39999999999998</v>
      </c>
      <c r="AB87" s="224">
        <v>0.65569999999999995</v>
      </c>
      <c r="AC87" s="224">
        <v>1617</v>
      </c>
      <c r="AD87" s="224">
        <v>0</v>
      </c>
      <c r="AE87" s="225">
        <v>1.1573344666273078E-2</v>
      </c>
      <c r="AF87" s="224">
        <v>358</v>
      </c>
      <c r="AG87" s="224">
        <v>9.84</v>
      </c>
      <c r="AH87" s="224">
        <v>286.39999999999998</v>
      </c>
      <c r="AI87" s="224">
        <v>0.60360000000000003</v>
      </c>
      <c r="AJ87" s="224">
        <v>1674</v>
      </c>
      <c r="AK87" s="224">
        <v>0</v>
      </c>
      <c r="AL87" s="225">
        <v>1.3015482523851306E-2</v>
      </c>
      <c r="AM87" s="224">
        <v>358</v>
      </c>
      <c r="AN87" s="224">
        <v>8.0399999999999991</v>
      </c>
      <c r="AO87" s="224">
        <v>286.39999999999998</v>
      </c>
      <c r="AP87" s="224">
        <v>0.76290000000000002</v>
      </c>
      <c r="AQ87" s="224">
        <v>2433</v>
      </c>
      <c r="AR87" s="224">
        <v>0</v>
      </c>
      <c r="AS87" s="225">
        <v>1.5465678718347343E-2</v>
      </c>
      <c r="AT87" s="224">
        <v>358</v>
      </c>
      <c r="AU87" s="224">
        <v>10.5</v>
      </c>
      <c r="AV87" s="224">
        <v>286.39999999999998</v>
      </c>
      <c r="AW87" s="224">
        <v>0.67910000000000004</v>
      </c>
      <c r="AX87" s="224">
        <v>2352</v>
      </c>
      <c r="AY87" s="224">
        <v>0</v>
      </c>
      <c r="AZ87" s="225">
        <v>1.625390203113802E-2</v>
      </c>
      <c r="BA87" s="224">
        <v>358</v>
      </c>
      <c r="BB87" s="224">
        <v>15.36</v>
      </c>
      <c r="BC87" s="224">
        <v>286.39999999999998</v>
      </c>
      <c r="BD87" s="224">
        <v>0.55800000000000005</v>
      </c>
      <c r="BE87" s="224">
        <v>2418</v>
      </c>
      <c r="BF87" s="224">
        <v>0</v>
      </c>
      <c r="BG87" s="225">
        <v>2.1014380302089797E-2</v>
      </c>
      <c r="BH87" s="224">
        <v>358</v>
      </c>
      <c r="BI87" s="224">
        <v>15.84</v>
      </c>
      <c r="BJ87" s="224">
        <v>286.39999999999998</v>
      </c>
      <c r="BK87" s="224">
        <v>0.50049999999999994</v>
      </c>
      <c r="BL87" s="224">
        <v>2493</v>
      </c>
      <c r="BM87" s="224">
        <v>0</v>
      </c>
      <c r="BN87" s="225">
        <v>2.3376110283661197E-2</v>
      </c>
      <c r="BO87" s="224">
        <v>358</v>
      </c>
      <c r="BP87" s="224">
        <v>13.2</v>
      </c>
      <c r="BQ87" s="224">
        <v>286.39999999999998</v>
      </c>
      <c r="BR87" s="224">
        <v>0.53859999999999997</v>
      </c>
      <c r="BS87" s="224">
        <v>2220</v>
      </c>
      <c r="BT87" s="311">
        <v>0</v>
      </c>
      <c r="BU87" s="225">
        <v>1.9343750244672303E-2</v>
      </c>
      <c r="BV87" s="224">
        <v>358</v>
      </c>
      <c r="BW87" s="224">
        <v>114.6</v>
      </c>
      <c r="BX87" s="224">
        <v>286.39999999999998</v>
      </c>
      <c r="BY87" s="224">
        <v>0.58930000000000005</v>
      </c>
      <c r="BZ87" s="224">
        <v>2553</v>
      </c>
      <c r="CA87" s="311">
        <v>0</v>
      </c>
      <c r="CB87" s="225">
        <v>2.2509823360977607E-2</v>
      </c>
      <c r="CC87" s="224">
        <v>358</v>
      </c>
      <c r="CD87" s="224"/>
      <c r="CE87" s="224">
        <v>358</v>
      </c>
      <c r="CF87" s="224">
        <v>0.54249999999999998</v>
      </c>
      <c r="CG87" s="224">
        <v>1569</v>
      </c>
      <c r="CH87" s="224">
        <v>0</v>
      </c>
      <c r="CI87" s="225">
        <v>1.0858435073202046E-2</v>
      </c>
      <c r="CJ87" s="224">
        <v>358</v>
      </c>
      <c r="CK87" s="224"/>
      <c r="CL87" s="224">
        <v>358</v>
      </c>
      <c r="CM87" s="224">
        <v>0.64770000000000005</v>
      </c>
      <c r="CN87" s="224">
        <v>1594</v>
      </c>
      <c r="CO87" s="224">
        <v>0</v>
      </c>
      <c r="CP87" s="225">
        <v>9.5477029113282194E-3</v>
      </c>
      <c r="CQ87" s="224">
        <v>358</v>
      </c>
      <c r="CR87" s="224"/>
      <c r="CS87" s="224">
        <v>358</v>
      </c>
      <c r="CT87" s="224">
        <v>0.53200000000000003</v>
      </c>
      <c r="CU87" s="224">
        <v>1318</v>
      </c>
      <c r="CV87" s="311">
        <v>0</v>
      </c>
      <c r="CW87" s="225">
        <v>9.3013891730587949E-3</v>
      </c>
      <c r="CX87" s="224">
        <v>358</v>
      </c>
      <c r="CY87" s="224"/>
      <c r="CZ87" s="224">
        <v>358</v>
      </c>
      <c r="DA87" s="224">
        <v>0.47899999999999998</v>
      </c>
      <c r="DB87" s="224">
        <v>1212</v>
      </c>
      <c r="DC87" s="224">
        <v>0</v>
      </c>
      <c r="DD87" s="225">
        <v>9.8163850044513893E-3</v>
      </c>
      <c r="DE87" s="224">
        <v>358</v>
      </c>
      <c r="DF87" s="224"/>
      <c r="DG87" s="224">
        <v>358</v>
      </c>
      <c r="DH87" s="224">
        <v>0.4657</v>
      </c>
      <c r="DI87" s="224">
        <v>1236</v>
      </c>
      <c r="DJ87" s="224">
        <v>0</v>
      </c>
      <c r="DK87" s="225">
        <v>9.9645174176475216E-3</v>
      </c>
      <c r="DL87" s="224">
        <v>358</v>
      </c>
      <c r="DM87" s="224"/>
      <c r="DN87" s="224">
        <v>358</v>
      </c>
      <c r="DO87" s="224">
        <v>0.3412</v>
      </c>
      <c r="DP87" s="224">
        <v>1088</v>
      </c>
      <c r="DQ87" s="311">
        <v>0</v>
      </c>
      <c r="DR87" s="225">
        <v>1.1971922883070018E-2</v>
      </c>
      <c r="DS87" s="224">
        <v>358</v>
      </c>
      <c r="DT87" s="224"/>
      <c r="DU87" s="224">
        <v>358</v>
      </c>
      <c r="DV87" s="224">
        <v>0.3805</v>
      </c>
      <c r="DW87" s="224">
        <v>1347</v>
      </c>
      <c r="DX87" s="224">
        <v>0</v>
      </c>
      <c r="DY87" s="225">
        <v>1.3734011652804187E-2</v>
      </c>
    </row>
    <row r="88" spans="1:129" ht="17.25" customHeight="1">
      <c r="A88" s="466">
        <v>84</v>
      </c>
      <c r="B88" s="489">
        <v>215000000018</v>
      </c>
      <c r="C88" s="212" t="s">
        <v>828</v>
      </c>
      <c r="D88" s="224">
        <v>0</v>
      </c>
      <c r="E88" s="224">
        <v>0</v>
      </c>
      <c r="F88" s="224">
        <v>0</v>
      </c>
      <c r="G88" s="224">
        <v>0</v>
      </c>
      <c r="H88" s="224">
        <v>0</v>
      </c>
      <c r="I88" s="224">
        <v>0</v>
      </c>
      <c r="J88" s="225"/>
      <c r="K88" s="224">
        <v>0</v>
      </c>
      <c r="L88" s="224">
        <v>0</v>
      </c>
      <c r="M88" s="224">
        <v>0</v>
      </c>
      <c r="N88" s="224">
        <v>0</v>
      </c>
      <c r="O88" s="224">
        <v>0</v>
      </c>
      <c r="P88" s="224">
        <v>0</v>
      </c>
      <c r="Q88" s="225">
        <v>0</v>
      </c>
      <c r="R88" s="224">
        <v>0</v>
      </c>
      <c r="S88" s="224">
        <v>0</v>
      </c>
      <c r="T88" s="224">
        <v>0</v>
      </c>
      <c r="U88" s="224">
        <v>0</v>
      </c>
      <c r="V88" s="224">
        <v>0</v>
      </c>
      <c r="W88" s="224">
        <v>0</v>
      </c>
      <c r="X88" s="225">
        <v>0</v>
      </c>
      <c r="Y88" s="224">
        <v>0</v>
      </c>
      <c r="Z88" s="224">
        <v>0</v>
      </c>
      <c r="AA88" s="224">
        <v>0</v>
      </c>
      <c r="AB88" s="224">
        <v>0</v>
      </c>
      <c r="AC88" s="224">
        <v>0</v>
      </c>
      <c r="AD88" s="224">
        <v>0</v>
      </c>
      <c r="AE88" s="225">
        <v>0</v>
      </c>
      <c r="AF88" s="224">
        <v>0</v>
      </c>
      <c r="AG88" s="224">
        <v>0</v>
      </c>
      <c r="AH88" s="224">
        <v>0</v>
      </c>
      <c r="AI88" s="224">
        <v>0</v>
      </c>
      <c r="AJ88" s="224">
        <v>0</v>
      </c>
      <c r="AK88" s="224">
        <v>0</v>
      </c>
      <c r="AL88" s="225">
        <v>0</v>
      </c>
      <c r="AM88" s="224">
        <v>200</v>
      </c>
      <c r="AN88" s="224">
        <v>109.6</v>
      </c>
      <c r="AO88" s="224">
        <v>115.2</v>
      </c>
      <c r="AP88" s="224">
        <v>0.98609999999999998</v>
      </c>
      <c r="AQ88" s="224">
        <v>13443</v>
      </c>
      <c r="AR88" s="224">
        <v>0</v>
      </c>
      <c r="AS88" s="225">
        <v>0.16435777914868524</v>
      </c>
      <c r="AT88" s="224">
        <v>200</v>
      </c>
      <c r="AU88" s="224">
        <v>107.6</v>
      </c>
      <c r="AV88" s="224">
        <v>180</v>
      </c>
      <c r="AW88" s="224">
        <v>0.99550000000000005</v>
      </c>
      <c r="AX88" s="224">
        <v>32144</v>
      </c>
      <c r="AY88" s="224">
        <v>0</v>
      </c>
      <c r="AZ88" s="225">
        <v>0.24110888484440438</v>
      </c>
      <c r="BA88" s="224">
        <v>200</v>
      </c>
      <c r="BB88" s="224">
        <v>93.8</v>
      </c>
      <c r="BC88" s="224">
        <v>180</v>
      </c>
      <c r="BD88" s="224">
        <v>0.99229999999999996</v>
      </c>
      <c r="BE88" s="224">
        <v>24185</v>
      </c>
      <c r="BF88" s="224">
        <v>0</v>
      </c>
      <c r="BG88" s="225">
        <v>0.18806072187945949</v>
      </c>
      <c r="BH88" s="224">
        <v>200</v>
      </c>
      <c r="BI88" s="224">
        <v>96.4</v>
      </c>
      <c r="BJ88" s="224">
        <v>160</v>
      </c>
      <c r="BK88" s="224">
        <v>0.99429999999999996</v>
      </c>
      <c r="BL88" s="224">
        <v>29058</v>
      </c>
      <c r="BM88" s="224">
        <v>0</v>
      </c>
      <c r="BN88" s="225">
        <v>0.24550218503534663</v>
      </c>
      <c r="BO88" s="224">
        <v>200</v>
      </c>
      <c r="BP88" s="224">
        <v>94.8</v>
      </c>
      <c r="BQ88" s="224">
        <v>160</v>
      </c>
      <c r="BR88" s="224">
        <v>0.99370000000000003</v>
      </c>
      <c r="BS88" s="224">
        <v>29088</v>
      </c>
      <c r="BT88" s="311">
        <v>0</v>
      </c>
      <c r="BU88" s="225">
        <v>0.24590403412466277</v>
      </c>
      <c r="BV88" s="224">
        <v>200</v>
      </c>
      <c r="BW88" s="224">
        <v>69.599999999999994</v>
      </c>
      <c r="BX88" s="224">
        <v>160</v>
      </c>
      <c r="BY88" s="224">
        <v>0.98419999999999996</v>
      </c>
      <c r="BZ88" s="224">
        <v>14438</v>
      </c>
      <c r="CA88" s="311">
        <v>0</v>
      </c>
      <c r="CB88" s="225">
        <v>0.13643770986346176</v>
      </c>
      <c r="CC88" s="224">
        <v>200</v>
      </c>
      <c r="CD88" s="224"/>
      <c r="CE88" s="224">
        <v>200</v>
      </c>
      <c r="CF88" s="224">
        <v>0.99729999999999996</v>
      </c>
      <c r="CG88" s="224">
        <v>22540</v>
      </c>
      <c r="CH88" s="224">
        <v>0</v>
      </c>
      <c r="CI88" s="225">
        <v>0.15188859382698883</v>
      </c>
      <c r="CJ88" s="224">
        <v>200</v>
      </c>
      <c r="CK88" s="224"/>
      <c r="CL88" s="224">
        <v>200</v>
      </c>
      <c r="CM88" s="224">
        <v>0.98780000000000001</v>
      </c>
      <c r="CN88" s="224">
        <v>18075</v>
      </c>
      <c r="CO88" s="224">
        <v>0</v>
      </c>
      <c r="CP88" s="225">
        <v>0.1270711007626375</v>
      </c>
      <c r="CQ88" s="224">
        <v>200</v>
      </c>
      <c r="CR88" s="224"/>
      <c r="CS88" s="224">
        <v>200</v>
      </c>
      <c r="CT88" s="224">
        <v>0.99390000000000001</v>
      </c>
      <c r="CU88" s="224">
        <v>20627</v>
      </c>
      <c r="CV88" s="311">
        <v>0</v>
      </c>
      <c r="CW88" s="225">
        <v>0.13947309772407385</v>
      </c>
      <c r="CX88" s="224">
        <v>200</v>
      </c>
      <c r="CY88" s="224"/>
      <c r="CZ88" s="224">
        <v>200</v>
      </c>
      <c r="DA88" s="224">
        <v>0.99250000000000005</v>
      </c>
      <c r="DB88" s="224">
        <v>18212</v>
      </c>
      <c r="DC88" s="224">
        <v>0</v>
      </c>
      <c r="DD88" s="225">
        <v>0.12742793171004757</v>
      </c>
      <c r="DE88" s="224">
        <v>200</v>
      </c>
      <c r="DF88" s="224"/>
      <c r="DG88" s="224">
        <v>200</v>
      </c>
      <c r="DH88" s="224">
        <v>0.996</v>
      </c>
      <c r="DI88" s="224">
        <v>25479</v>
      </c>
      <c r="DJ88" s="224">
        <v>0</v>
      </c>
      <c r="DK88" s="225">
        <v>0.17191750874465606</v>
      </c>
      <c r="DL88" s="224">
        <v>200</v>
      </c>
      <c r="DM88" s="224"/>
      <c r="DN88" s="224">
        <v>200</v>
      </c>
      <c r="DO88" s="224">
        <v>1.0003</v>
      </c>
      <c r="DP88" s="224">
        <v>23085</v>
      </c>
      <c r="DQ88" s="311">
        <v>0</v>
      </c>
      <c r="DR88" s="225">
        <v>0.15509460065206243</v>
      </c>
      <c r="DS88" s="224">
        <v>200</v>
      </c>
      <c r="DT88" s="224"/>
      <c r="DU88" s="224">
        <v>200</v>
      </c>
      <c r="DV88" s="224">
        <v>0.99860000000000004</v>
      </c>
      <c r="DW88" s="224">
        <v>26181</v>
      </c>
      <c r="DX88" s="224">
        <v>0</v>
      </c>
      <c r="DY88" s="225">
        <v>0.18206739435209293</v>
      </c>
    </row>
    <row r="89" spans="1:129" ht="17.25" customHeight="1">
      <c r="A89" s="466">
        <v>85</v>
      </c>
      <c r="B89" s="489">
        <v>711000000084</v>
      </c>
      <c r="C89" s="212" t="s">
        <v>910</v>
      </c>
      <c r="D89" s="224">
        <v>0</v>
      </c>
      <c r="E89" s="224">
        <v>0</v>
      </c>
      <c r="F89" s="224">
        <v>0</v>
      </c>
      <c r="G89" s="224">
        <v>0</v>
      </c>
      <c r="H89" s="224">
        <v>0</v>
      </c>
      <c r="I89" s="224">
        <v>0</v>
      </c>
      <c r="J89" s="225"/>
      <c r="K89" s="224">
        <v>0</v>
      </c>
      <c r="L89" s="224">
        <v>0</v>
      </c>
      <c r="M89" s="224">
        <v>0</v>
      </c>
      <c r="N89" s="224">
        <v>0</v>
      </c>
      <c r="O89" s="224">
        <v>0</v>
      </c>
      <c r="P89" s="224">
        <v>0</v>
      </c>
      <c r="Q89" s="225">
        <v>0</v>
      </c>
      <c r="R89" s="224">
        <v>0</v>
      </c>
      <c r="S89" s="224">
        <v>0</v>
      </c>
      <c r="T89" s="224">
        <v>0</v>
      </c>
      <c r="U89" s="224">
        <v>0</v>
      </c>
      <c r="V89" s="224">
        <v>0</v>
      </c>
      <c r="W89" s="224">
        <v>0</v>
      </c>
      <c r="X89" s="225">
        <v>0</v>
      </c>
      <c r="Y89" s="224">
        <v>0</v>
      </c>
      <c r="Z89" s="224">
        <v>0</v>
      </c>
      <c r="AA89" s="224">
        <v>0</v>
      </c>
      <c r="AB89" s="224">
        <v>0</v>
      </c>
      <c r="AC89" s="224">
        <v>0</v>
      </c>
      <c r="AD89" s="224">
        <v>0</v>
      </c>
      <c r="AE89" s="225">
        <v>0</v>
      </c>
      <c r="AF89" s="224">
        <v>0</v>
      </c>
      <c r="AG89" s="224">
        <v>0</v>
      </c>
      <c r="AH89" s="224">
        <v>0</v>
      </c>
      <c r="AI89" s="224">
        <v>0</v>
      </c>
      <c r="AJ89" s="224">
        <v>0</v>
      </c>
      <c r="AK89" s="224">
        <v>0</v>
      </c>
      <c r="AL89" s="225">
        <v>0</v>
      </c>
      <c r="AM89" s="224">
        <v>0</v>
      </c>
      <c r="AN89" s="224">
        <v>0</v>
      </c>
      <c r="AO89" s="224">
        <v>0</v>
      </c>
      <c r="AP89" s="224">
        <v>0</v>
      </c>
      <c r="AQ89" s="224">
        <v>0</v>
      </c>
      <c r="AR89" s="224">
        <v>0</v>
      </c>
      <c r="AS89" s="225">
        <v>0</v>
      </c>
      <c r="AT89" s="224">
        <v>0</v>
      </c>
      <c r="AU89" s="224">
        <v>0</v>
      </c>
      <c r="AV89" s="224">
        <v>0</v>
      </c>
      <c r="AW89" s="224">
        <v>0</v>
      </c>
      <c r="AX89" s="224">
        <v>0</v>
      </c>
      <c r="AY89" s="224">
        <v>0</v>
      </c>
      <c r="AZ89" s="225">
        <v>0</v>
      </c>
      <c r="BA89" s="224">
        <v>0</v>
      </c>
      <c r="BB89" s="224">
        <v>0</v>
      </c>
      <c r="BC89" s="224">
        <v>0</v>
      </c>
      <c r="BD89" s="224">
        <v>0</v>
      </c>
      <c r="BE89" s="224">
        <v>0</v>
      </c>
      <c r="BF89" s="224">
        <v>0</v>
      </c>
      <c r="BG89" s="225">
        <v>0</v>
      </c>
      <c r="BH89" s="224">
        <v>0</v>
      </c>
      <c r="BI89" s="224">
        <v>0</v>
      </c>
      <c r="BJ89" s="224">
        <v>0</v>
      </c>
      <c r="BK89" s="224">
        <v>0</v>
      </c>
      <c r="BL89" s="224">
        <v>0</v>
      </c>
      <c r="BM89" s="224">
        <v>0</v>
      </c>
      <c r="BN89" s="225">
        <v>0</v>
      </c>
      <c r="BO89" s="224">
        <v>0</v>
      </c>
      <c r="BP89" s="224">
        <v>0</v>
      </c>
      <c r="BQ89" s="224">
        <v>0</v>
      </c>
      <c r="BR89" s="224">
        <v>0</v>
      </c>
      <c r="BS89" s="224">
        <v>0</v>
      </c>
      <c r="BT89" s="311">
        <v>0</v>
      </c>
      <c r="BU89" s="225">
        <v>0</v>
      </c>
      <c r="BV89" s="224">
        <v>0</v>
      </c>
      <c r="BW89" s="224">
        <v>0</v>
      </c>
      <c r="BX89" s="224">
        <v>0</v>
      </c>
      <c r="BY89" s="224">
        <v>0</v>
      </c>
      <c r="BZ89" s="224">
        <v>0</v>
      </c>
      <c r="CA89" s="311">
        <v>0</v>
      </c>
      <c r="CB89" s="225">
        <v>0</v>
      </c>
      <c r="CC89" s="224">
        <v>122.22</v>
      </c>
      <c r="CD89" s="224"/>
      <c r="CE89" s="224">
        <v>0</v>
      </c>
      <c r="CF89" s="224">
        <v>0</v>
      </c>
      <c r="CG89" s="224">
        <v>0</v>
      </c>
      <c r="CH89" s="224">
        <v>0</v>
      </c>
      <c r="CI89" s="225">
        <v>0</v>
      </c>
      <c r="CJ89" s="224">
        <v>122.22</v>
      </c>
      <c r="CK89" s="224"/>
      <c r="CL89" s="224">
        <v>97.775999999999996</v>
      </c>
      <c r="CM89" s="224">
        <v>0.44130000000000003</v>
      </c>
      <c r="CN89" s="224">
        <v>128</v>
      </c>
      <c r="CO89" s="224">
        <v>0</v>
      </c>
      <c r="CP89" s="225">
        <v>4.1201334163474303E-3</v>
      </c>
      <c r="CQ89" s="224">
        <v>122.22</v>
      </c>
      <c r="CR89" s="224"/>
      <c r="CS89" s="224">
        <v>97.775999999999996</v>
      </c>
      <c r="CT89" s="224">
        <v>0.19550000000000001</v>
      </c>
      <c r="CU89" s="224">
        <v>550</v>
      </c>
      <c r="CV89" s="311">
        <v>0</v>
      </c>
      <c r="CW89" s="225">
        <v>3.8673254919745416E-2</v>
      </c>
      <c r="CX89" s="224">
        <v>122.22</v>
      </c>
      <c r="CY89" s="224"/>
      <c r="CZ89" s="224">
        <v>97.775999999999996</v>
      </c>
      <c r="DA89" s="224">
        <v>0.3266</v>
      </c>
      <c r="DB89" s="224">
        <v>1174</v>
      </c>
      <c r="DC89" s="224">
        <v>0</v>
      </c>
      <c r="DD89" s="225">
        <v>5.1060745779634348E-2</v>
      </c>
      <c r="DE89" s="224">
        <v>122.22</v>
      </c>
      <c r="DF89" s="224"/>
      <c r="DG89" s="224">
        <v>97.775999999999996</v>
      </c>
      <c r="DH89" s="224">
        <v>0.67359999999999998</v>
      </c>
      <c r="DI89" s="224">
        <v>6720</v>
      </c>
      <c r="DJ89" s="224">
        <v>0</v>
      </c>
      <c r="DK89" s="225">
        <v>0.13713932029627712</v>
      </c>
      <c r="DL89" s="224">
        <v>122.22</v>
      </c>
      <c r="DM89" s="224"/>
      <c r="DN89" s="224">
        <v>97.775999999999996</v>
      </c>
      <c r="DO89" s="224">
        <v>0.64580000000000004</v>
      </c>
      <c r="DP89" s="224">
        <v>5468</v>
      </c>
      <c r="DQ89" s="311">
        <v>0</v>
      </c>
      <c r="DR89" s="225">
        <v>0.11639257149603968</v>
      </c>
      <c r="DS89" s="224">
        <v>122.22</v>
      </c>
      <c r="DT89" s="224"/>
      <c r="DU89" s="224">
        <v>97.775999999999996</v>
      </c>
      <c r="DV89" s="224">
        <v>0.23219999999999999</v>
      </c>
      <c r="DW89" s="224">
        <v>788</v>
      </c>
      <c r="DX89" s="224">
        <v>0</v>
      </c>
      <c r="DY89" s="225">
        <v>4.8205793859943176E-2</v>
      </c>
    </row>
    <row r="90" spans="1:129" ht="17.25" customHeight="1">
      <c r="A90" s="466">
        <v>86</v>
      </c>
      <c r="B90" s="489">
        <v>342000000035</v>
      </c>
      <c r="C90" s="212" t="s">
        <v>330</v>
      </c>
      <c r="D90" s="224">
        <v>110</v>
      </c>
      <c r="E90" s="224">
        <v>36</v>
      </c>
      <c r="F90" s="224">
        <v>36</v>
      </c>
      <c r="G90" s="224">
        <v>0.74970000000000003</v>
      </c>
      <c r="H90" s="224">
        <v>25880</v>
      </c>
      <c r="I90" s="311">
        <v>14220.665599999998</v>
      </c>
      <c r="J90" s="225">
        <v>1.3318084435420257</v>
      </c>
      <c r="K90" s="224">
        <v>110</v>
      </c>
      <c r="L90" s="224">
        <v>26</v>
      </c>
      <c r="M90" s="224">
        <v>26</v>
      </c>
      <c r="N90" s="224">
        <v>0.68400000000000005</v>
      </c>
      <c r="O90" s="224">
        <v>7684</v>
      </c>
      <c r="P90" s="224">
        <v>0</v>
      </c>
      <c r="Q90" s="225">
        <v>0.58074432013311472</v>
      </c>
      <c r="R90" s="224">
        <v>110</v>
      </c>
      <c r="S90" s="224">
        <v>42</v>
      </c>
      <c r="T90" s="224">
        <v>88</v>
      </c>
      <c r="U90" s="224">
        <v>0.80330000000000001</v>
      </c>
      <c r="V90" s="224">
        <v>10122</v>
      </c>
      <c r="W90" s="224">
        <v>0</v>
      </c>
      <c r="X90" s="225">
        <v>0.19887188830920938</v>
      </c>
      <c r="Y90" s="224">
        <v>110</v>
      </c>
      <c r="Z90" s="224">
        <v>40</v>
      </c>
      <c r="AA90" s="224">
        <v>88</v>
      </c>
      <c r="AB90" s="224">
        <v>0.82299999999999995</v>
      </c>
      <c r="AC90" s="224">
        <v>10620</v>
      </c>
      <c r="AD90" s="224">
        <v>0</v>
      </c>
      <c r="AE90" s="225">
        <v>0.19709203507659198</v>
      </c>
      <c r="AF90" s="224">
        <v>110</v>
      </c>
      <c r="AG90" s="224">
        <v>66</v>
      </c>
      <c r="AH90" s="224">
        <v>88</v>
      </c>
      <c r="AI90" s="224">
        <v>0.86680000000000001</v>
      </c>
      <c r="AJ90" s="224">
        <v>13934</v>
      </c>
      <c r="AK90" s="224">
        <v>0</v>
      </c>
      <c r="AL90" s="225">
        <v>0.24552815244755938</v>
      </c>
      <c r="AM90" s="224">
        <v>110</v>
      </c>
      <c r="AN90" s="224">
        <v>58</v>
      </c>
      <c r="AO90" s="224">
        <v>88</v>
      </c>
      <c r="AP90" s="224">
        <v>0.91739999999999999</v>
      </c>
      <c r="AQ90" s="224">
        <v>19640</v>
      </c>
      <c r="AR90" s="224">
        <v>0</v>
      </c>
      <c r="AS90" s="225">
        <v>0.33788396280221</v>
      </c>
      <c r="AT90" s="224">
        <v>110</v>
      </c>
      <c r="AU90" s="224">
        <v>66</v>
      </c>
      <c r="AV90" s="224">
        <v>88</v>
      </c>
      <c r="AW90" s="224">
        <v>0.89300000000000002</v>
      </c>
      <c r="AX90" s="224">
        <v>21264</v>
      </c>
      <c r="AY90" s="224">
        <v>0</v>
      </c>
      <c r="AZ90" s="225">
        <v>0.36369547441324346</v>
      </c>
      <c r="BA90" s="224">
        <v>110</v>
      </c>
      <c r="BB90" s="224">
        <v>76</v>
      </c>
      <c r="BC90" s="224">
        <v>88</v>
      </c>
      <c r="BD90" s="224">
        <v>0.86480000000000001</v>
      </c>
      <c r="BE90" s="224">
        <v>19710</v>
      </c>
      <c r="BF90" s="224">
        <v>0</v>
      </c>
      <c r="BG90" s="225">
        <v>0.3597127028845345</v>
      </c>
      <c r="BH90" s="224">
        <v>110</v>
      </c>
      <c r="BI90" s="224">
        <v>64</v>
      </c>
      <c r="BJ90" s="224">
        <v>88</v>
      </c>
      <c r="BK90" s="224">
        <v>0.82889999999999997</v>
      </c>
      <c r="BL90" s="224">
        <v>19344</v>
      </c>
      <c r="BM90" s="224">
        <v>0</v>
      </c>
      <c r="BN90" s="225">
        <v>0.35644172451990047</v>
      </c>
      <c r="BO90" s="224">
        <v>110</v>
      </c>
      <c r="BP90" s="224">
        <v>62</v>
      </c>
      <c r="BQ90" s="224">
        <v>88</v>
      </c>
      <c r="BR90" s="224">
        <v>0.82330000000000003</v>
      </c>
      <c r="BS90" s="224">
        <v>17242</v>
      </c>
      <c r="BT90" s="311">
        <v>0</v>
      </c>
      <c r="BU90" s="225">
        <v>0.3198702999955238</v>
      </c>
      <c r="BV90" s="224">
        <v>110</v>
      </c>
      <c r="BW90" s="224">
        <v>68</v>
      </c>
      <c r="BX90" s="224">
        <v>88</v>
      </c>
      <c r="BY90" s="224">
        <v>0.86380000000000001</v>
      </c>
      <c r="BZ90" s="224">
        <v>19630</v>
      </c>
      <c r="CA90" s="311">
        <v>0</v>
      </c>
      <c r="CB90" s="225">
        <v>0.38428652365616944</v>
      </c>
      <c r="CC90" s="224">
        <v>110</v>
      </c>
      <c r="CD90" s="224"/>
      <c r="CE90" s="224">
        <v>88</v>
      </c>
      <c r="CF90" s="224">
        <v>0.93020000000000003</v>
      </c>
      <c r="CG90" s="224">
        <v>27906</v>
      </c>
      <c r="CH90" s="224">
        <v>0</v>
      </c>
      <c r="CI90" s="225">
        <v>0.45821114369501459</v>
      </c>
      <c r="CJ90" s="224">
        <v>110</v>
      </c>
      <c r="CK90" s="224"/>
      <c r="CL90" s="224">
        <v>88</v>
      </c>
      <c r="CM90" s="224">
        <v>0.96050000000000002</v>
      </c>
      <c r="CN90" s="224">
        <v>27778</v>
      </c>
      <c r="CO90" s="224">
        <v>0</v>
      </c>
      <c r="CP90" s="225">
        <v>0.456444980781264</v>
      </c>
      <c r="CQ90" s="224">
        <v>110</v>
      </c>
      <c r="CR90" s="224"/>
      <c r="CS90" s="224">
        <v>88</v>
      </c>
      <c r="CT90" s="224">
        <v>0.86250000000000004</v>
      </c>
      <c r="CU90" s="224">
        <v>17165</v>
      </c>
      <c r="CV90" s="311">
        <v>0</v>
      </c>
      <c r="CW90" s="225">
        <v>0.30396886112173627</v>
      </c>
      <c r="CX90" s="224">
        <v>110</v>
      </c>
      <c r="CY90" s="224"/>
      <c r="CZ90" s="224">
        <v>88</v>
      </c>
      <c r="DA90" s="224">
        <v>0.87990000000000002</v>
      </c>
      <c r="DB90" s="224">
        <v>20127</v>
      </c>
      <c r="DC90" s="224">
        <v>0</v>
      </c>
      <c r="DD90" s="225">
        <v>0.36101941680700628</v>
      </c>
      <c r="DE90" s="224">
        <v>110</v>
      </c>
      <c r="DF90" s="224"/>
      <c r="DG90" s="224">
        <v>88</v>
      </c>
      <c r="DH90" s="224">
        <v>0.91659999999999997</v>
      </c>
      <c r="DI90" s="224">
        <v>25046</v>
      </c>
      <c r="DJ90" s="224">
        <v>0</v>
      </c>
      <c r="DK90" s="225">
        <v>0.41735240035585636</v>
      </c>
      <c r="DL90" s="224">
        <v>110</v>
      </c>
      <c r="DM90" s="224"/>
      <c r="DN90" s="224">
        <v>88</v>
      </c>
      <c r="DO90" s="224">
        <v>0.90149999999999997</v>
      </c>
      <c r="DP90" s="224">
        <v>27518</v>
      </c>
      <c r="DQ90" s="311">
        <v>0</v>
      </c>
      <c r="DR90" s="225">
        <v>0.46622496772783933</v>
      </c>
      <c r="DS90" s="224">
        <v>110</v>
      </c>
      <c r="DT90" s="224"/>
      <c r="DU90" s="224">
        <v>88</v>
      </c>
      <c r="DV90" s="224">
        <v>0.90780000000000005</v>
      </c>
      <c r="DW90" s="224">
        <v>27104</v>
      </c>
      <c r="DX90" s="224">
        <v>0</v>
      </c>
      <c r="DY90" s="225">
        <v>0.47122469462191863</v>
      </c>
    </row>
    <row r="91" spans="1:129" ht="17.25" customHeight="1">
      <c r="A91" s="466">
        <v>87</v>
      </c>
      <c r="B91" s="489">
        <v>711000000088</v>
      </c>
      <c r="C91" s="212" t="s">
        <v>911</v>
      </c>
      <c r="D91" s="224">
        <v>0</v>
      </c>
      <c r="E91" s="224">
        <v>0</v>
      </c>
      <c r="F91" s="224">
        <v>0</v>
      </c>
      <c r="G91" s="224">
        <v>0</v>
      </c>
      <c r="H91" s="224">
        <v>0</v>
      </c>
      <c r="I91" s="224">
        <v>0</v>
      </c>
      <c r="J91" s="225"/>
      <c r="K91" s="224">
        <v>0</v>
      </c>
      <c r="L91" s="224">
        <v>0</v>
      </c>
      <c r="M91" s="224">
        <v>0</v>
      </c>
      <c r="N91" s="224">
        <v>0</v>
      </c>
      <c r="O91" s="224">
        <v>0</v>
      </c>
      <c r="P91" s="224">
        <v>0</v>
      </c>
      <c r="Q91" s="225">
        <v>0</v>
      </c>
      <c r="R91" s="224">
        <v>0</v>
      </c>
      <c r="S91" s="224">
        <v>0</v>
      </c>
      <c r="T91" s="224">
        <v>0</v>
      </c>
      <c r="U91" s="224">
        <v>0</v>
      </c>
      <c r="V91" s="224">
        <v>0</v>
      </c>
      <c r="W91" s="224">
        <v>0</v>
      </c>
      <c r="X91" s="225">
        <v>0</v>
      </c>
      <c r="Y91" s="224">
        <v>0</v>
      </c>
      <c r="Z91" s="224">
        <v>0</v>
      </c>
      <c r="AA91" s="224">
        <v>0</v>
      </c>
      <c r="AB91" s="224">
        <v>0</v>
      </c>
      <c r="AC91" s="224">
        <v>0</v>
      </c>
      <c r="AD91" s="224">
        <v>0</v>
      </c>
      <c r="AE91" s="225">
        <v>0</v>
      </c>
      <c r="AF91" s="224">
        <v>0</v>
      </c>
      <c r="AG91" s="224">
        <v>0</v>
      </c>
      <c r="AH91" s="224">
        <v>0</v>
      </c>
      <c r="AI91" s="224">
        <v>0</v>
      </c>
      <c r="AJ91" s="224">
        <v>0</v>
      </c>
      <c r="AK91" s="224">
        <v>0</v>
      </c>
      <c r="AL91" s="225">
        <v>0</v>
      </c>
      <c r="AM91" s="224">
        <v>0</v>
      </c>
      <c r="AN91" s="224">
        <v>0</v>
      </c>
      <c r="AO91" s="224">
        <v>0</v>
      </c>
      <c r="AP91" s="224">
        <v>0</v>
      </c>
      <c r="AQ91" s="224">
        <v>0</v>
      </c>
      <c r="AR91" s="224">
        <v>0</v>
      </c>
      <c r="AS91" s="225">
        <v>0</v>
      </c>
      <c r="AT91" s="224">
        <v>0</v>
      </c>
      <c r="AU91" s="224">
        <v>0</v>
      </c>
      <c r="AV91" s="224">
        <v>0</v>
      </c>
      <c r="AW91" s="224">
        <v>0</v>
      </c>
      <c r="AX91" s="224">
        <v>0</v>
      </c>
      <c r="AY91" s="224">
        <v>0</v>
      </c>
      <c r="AZ91" s="225">
        <v>0</v>
      </c>
      <c r="BA91" s="224">
        <v>0</v>
      </c>
      <c r="BB91" s="224">
        <v>0</v>
      </c>
      <c r="BC91" s="224">
        <v>0</v>
      </c>
      <c r="BD91" s="224">
        <v>0</v>
      </c>
      <c r="BE91" s="224">
        <v>0</v>
      </c>
      <c r="BF91" s="224">
        <v>0</v>
      </c>
      <c r="BG91" s="225">
        <v>0</v>
      </c>
      <c r="BH91" s="224">
        <v>0</v>
      </c>
      <c r="BI91" s="224">
        <v>0</v>
      </c>
      <c r="BJ91" s="224">
        <v>0</v>
      </c>
      <c r="BK91" s="224">
        <v>0</v>
      </c>
      <c r="BL91" s="224">
        <v>0</v>
      </c>
      <c r="BM91" s="224">
        <v>0</v>
      </c>
      <c r="BN91" s="225">
        <v>0</v>
      </c>
      <c r="BO91" s="224">
        <v>0</v>
      </c>
      <c r="BP91" s="224">
        <v>0</v>
      </c>
      <c r="BQ91" s="224">
        <v>0</v>
      </c>
      <c r="BR91" s="224">
        <v>0</v>
      </c>
      <c r="BS91" s="224">
        <v>0</v>
      </c>
      <c r="BT91" s="311">
        <v>0</v>
      </c>
      <c r="BU91" s="225">
        <v>0</v>
      </c>
      <c r="BV91" s="224">
        <v>0</v>
      </c>
      <c r="BW91" s="224">
        <v>0</v>
      </c>
      <c r="BX91" s="224">
        <v>0</v>
      </c>
      <c r="BY91" s="224">
        <v>0</v>
      </c>
      <c r="BZ91" s="224">
        <v>0</v>
      </c>
      <c r="CA91" s="311">
        <v>0</v>
      </c>
      <c r="CB91" s="225">
        <v>0</v>
      </c>
      <c r="CC91" s="224">
        <v>133.33000000000001</v>
      </c>
      <c r="CD91" s="224"/>
      <c r="CE91" s="224">
        <v>0</v>
      </c>
      <c r="CF91" s="224">
        <v>0</v>
      </c>
      <c r="CG91" s="224">
        <v>0</v>
      </c>
      <c r="CH91" s="224">
        <v>0</v>
      </c>
      <c r="CI91" s="225">
        <v>0</v>
      </c>
      <c r="CJ91" s="224">
        <v>0</v>
      </c>
      <c r="CK91" s="224"/>
      <c r="CL91" s="224">
        <v>0</v>
      </c>
      <c r="CM91" s="224">
        <v>0</v>
      </c>
      <c r="CN91" s="224">
        <v>0</v>
      </c>
      <c r="CO91" s="224">
        <v>0</v>
      </c>
      <c r="CP91" s="225">
        <v>0</v>
      </c>
      <c r="CQ91" s="224">
        <v>0</v>
      </c>
      <c r="CR91" s="224"/>
      <c r="CS91" s="224">
        <v>0</v>
      </c>
      <c r="CT91" s="224">
        <v>0</v>
      </c>
      <c r="CU91" s="224">
        <v>0</v>
      </c>
      <c r="CV91" s="311">
        <v>0</v>
      </c>
      <c r="CW91" s="225">
        <v>0</v>
      </c>
      <c r="CX91" s="224">
        <v>133.33000000000001</v>
      </c>
      <c r="CY91" s="224"/>
      <c r="CZ91" s="224">
        <v>0</v>
      </c>
      <c r="DA91" s="224">
        <v>0</v>
      </c>
      <c r="DB91" s="224">
        <v>0</v>
      </c>
      <c r="DC91" s="224">
        <v>0</v>
      </c>
      <c r="DD91" s="225">
        <v>0</v>
      </c>
      <c r="DE91" s="224">
        <v>133.33000000000001</v>
      </c>
      <c r="DF91" s="224"/>
      <c r="DG91" s="224">
        <v>0</v>
      </c>
      <c r="DH91" s="224">
        <v>0</v>
      </c>
      <c r="DI91" s="224">
        <v>0</v>
      </c>
      <c r="DJ91" s="224">
        <v>0</v>
      </c>
      <c r="DK91" s="225">
        <v>0</v>
      </c>
      <c r="DL91" s="224">
        <v>133.33000000000001</v>
      </c>
      <c r="DM91" s="224"/>
      <c r="DN91" s="224">
        <v>0</v>
      </c>
      <c r="DO91" s="224">
        <v>0</v>
      </c>
      <c r="DP91" s="224">
        <v>0</v>
      </c>
      <c r="DQ91" s="311">
        <v>0</v>
      </c>
      <c r="DR91" s="225">
        <v>0</v>
      </c>
      <c r="DS91" s="224">
        <v>133.33000000000001</v>
      </c>
      <c r="DT91" s="224"/>
      <c r="DU91" s="224">
        <v>106.664</v>
      </c>
      <c r="DV91" s="224">
        <v>0.5</v>
      </c>
      <c r="DW91" s="224">
        <v>120</v>
      </c>
      <c r="DX91" s="224">
        <v>0</v>
      </c>
      <c r="DY91" s="225">
        <v>3.1250781269531736E-3</v>
      </c>
    </row>
    <row r="92" spans="1:129" ht="17.25" customHeight="1">
      <c r="A92" s="466">
        <v>88</v>
      </c>
      <c r="B92" s="489">
        <v>714000000042</v>
      </c>
      <c r="C92" s="212" t="s">
        <v>804</v>
      </c>
      <c r="D92" s="224">
        <v>167</v>
      </c>
      <c r="E92" s="224">
        <v>60</v>
      </c>
      <c r="F92" s="224">
        <v>60</v>
      </c>
      <c r="G92" s="224">
        <v>1</v>
      </c>
      <c r="H92" s="224">
        <v>17700</v>
      </c>
      <c r="I92" s="224">
        <v>0</v>
      </c>
      <c r="J92" s="225">
        <v>0.40972222222222221</v>
      </c>
      <c r="K92" s="224">
        <v>167</v>
      </c>
      <c r="L92" s="224">
        <v>60</v>
      </c>
      <c r="M92" s="224">
        <v>60</v>
      </c>
      <c r="N92" s="224">
        <v>0.98309999999999997</v>
      </c>
      <c r="O92" s="224">
        <v>17400</v>
      </c>
      <c r="P92" s="224">
        <v>0</v>
      </c>
      <c r="Q92" s="225">
        <v>0.39648555206648267</v>
      </c>
      <c r="R92" s="224">
        <v>167</v>
      </c>
      <c r="S92" s="224">
        <v>84</v>
      </c>
      <c r="T92" s="224">
        <v>133.6</v>
      </c>
      <c r="U92" s="224">
        <v>0.96970000000000001</v>
      </c>
      <c r="V92" s="224">
        <v>19200</v>
      </c>
      <c r="W92" s="224">
        <v>0</v>
      </c>
      <c r="X92" s="225">
        <v>0.20583768011054307</v>
      </c>
      <c r="Y92" s="224">
        <v>167</v>
      </c>
      <c r="Z92" s="224">
        <v>81</v>
      </c>
      <c r="AA92" s="224">
        <v>133.6</v>
      </c>
      <c r="AB92" s="224">
        <v>0.9859</v>
      </c>
      <c r="AC92" s="224">
        <v>21000</v>
      </c>
      <c r="AD92" s="224">
        <v>0</v>
      </c>
      <c r="AE92" s="225">
        <v>0.21429253106232685</v>
      </c>
      <c r="AF92" s="224">
        <v>167</v>
      </c>
      <c r="AG92" s="224">
        <v>84</v>
      </c>
      <c r="AH92" s="224">
        <v>133.6</v>
      </c>
      <c r="AI92" s="224">
        <v>0.96</v>
      </c>
      <c r="AJ92" s="224">
        <v>21600</v>
      </c>
      <c r="AK92" s="224">
        <v>0</v>
      </c>
      <c r="AL92" s="225">
        <v>0.22636179254394434</v>
      </c>
      <c r="AM92" s="224">
        <v>167</v>
      </c>
      <c r="AN92" s="224">
        <v>87</v>
      </c>
      <c r="AO92" s="224">
        <v>133.6</v>
      </c>
      <c r="AP92" s="224">
        <v>0.97499999999999998</v>
      </c>
      <c r="AQ92" s="224">
        <v>23400</v>
      </c>
      <c r="AR92" s="224">
        <v>0</v>
      </c>
      <c r="AS92" s="225">
        <v>0.24950099800399203</v>
      </c>
      <c r="AT92" s="224">
        <v>167</v>
      </c>
      <c r="AU92" s="224">
        <v>84</v>
      </c>
      <c r="AV92" s="224">
        <v>133.6</v>
      </c>
      <c r="AW92" s="224">
        <v>1</v>
      </c>
      <c r="AX92" s="224">
        <v>21900</v>
      </c>
      <c r="AY92" s="224">
        <v>0</v>
      </c>
      <c r="AZ92" s="225">
        <v>0.22032547807610586</v>
      </c>
      <c r="BA92" s="224">
        <v>167</v>
      </c>
      <c r="BB92" s="224">
        <v>84</v>
      </c>
      <c r="BC92" s="224">
        <v>133.6</v>
      </c>
      <c r="BD92" s="224">
        <v>0.95860000000000001</v>
      </c>
      <c r="BE92" s="224">
        <v>20130</v>
      </c>
      <c r="BF92" s="224">
        <v>0</v>
      </c>
      <c r="BG92" s="225">
        <v>0.21830686634242466</v>
      </c>
      <c r="BH92" s="224">
        <v>167</v>
      </c>
      <c r="BI92" s="224">
        <v>84</v>
      </c>
      <c r="BJ92" s="224">
        <v>133.6</v>
      </c>
      <c r="BK92" s="224">
        <v>0.99829999999999997</v>
      </c>
      <c r="BL92" s="224">
        <v>17970</v>
      </c>
      <c r="BM92" s="224">
        <v>0</v>
      </c>
      <c r="BN92" s="225">
        <v>0.18109548062883263</v>
      </c>
      <c r="BO92" s="224">
        <v>167</v>
      </c>
      <c r="BP92" s="224">
        <v>75</v>
      </c>
      <c r="BQ92" s="224">
        <v>133.6</v>
      </c>
      <c r="BR92" s="224">
        <v>1</v>
      </c>
      <c r="BS92" s="224">
        <v>19800</v>
      </c>
      <c r="BT92" s="311">
        <v>0</v>
      </c>
      <c r="BU92" s="225">
        <v>0.19919837743867105</v>
      </c>
      <c r="BV92" s="224">
        <v>167</v>
      </c>
      <c r="BW92" s="224">
        <v>75</v>
      </c>
      <c r="BX92" s="224">
        <v>133.6</v>
      </c>
      <c r="BY92" s="224">
        <v>0.98309999999999997</v>
      </c>
      <c r="BZ92" s="224">
        <v>17400</v>
      </c>
      <c r="CA92" s="311">
        <v>0</v>
      </c>
      <c r="CB92" s="225">
        <v>0.19714048514853988</v>
      </c>
      <c r="CC92" s="224">
        <v>167</v>
      </c>
      <c r="CD92" s="224"/>
      <c r="CE92" s="224">
        <v>133.6</v>
      </c>
      <c r="CF92" s="224">
        <v>0.98260000000000003</v>
      </c>
      <c r="CG92" s="224">
        <v>22521</v>
      </c>
      <c r="CH92" s="224">
        <v>0</v>
      </c>
      <c r="CI92" s="225">
        <v>0.23058524684542916</v>
      </c>
      <c r="CJ92" s="224">
        <v>167</v>
      </c>
      <c r="CK92" s="224"/>
      <c r="CL92" s="224">
        <v>133.6</v>
      </c>
      <c r="CM92" s="224">
        <v>0.97860000000000003</v>
      </c>
      <c r="CN92" s="224">
        <v>21267</v>
      </c>
      <c r="CO92" s="224">
        <v>0</v>
      </c>
      <c r="CP92" s="225">
        <v>0.22592384207672941</v>
      </c>
      <c r="CQ92" s="224">
        <v>167</v>
      </c>
      <c r="CR92" s="224"/>
      <c r="CS92" s="224">
        <v>133.6</v>
      </c>
      <c r="CT92" s="224">
        <v>0.96140000000000003</v>
      </c>
      <c r="CU92" s="224">
        <v>26260</v>
      </c>
      <c r="CV92" s="311">
        <v>0</v>
      </c>
      <c r="CW92" s="225">
        <v>0.27479650843464298</v>
      </c>
      <c r="CX92" s="224">
        <v>167</v>
      </c>
      <c r="CY92" s="224"/>
      <c r="CZ92" s="224">
        <v>133.6</v>
      </c>
      <c r="DA92" s="224">
        <v>0.98380000000000001</v>
      </c>
      <c r="DB92" s="224">
        <v>19461</v>
      </c>
      <c r="DC92" s="224">
        <v>0</v>
      </c>
      <c r="DD92" s="225">
        <v>0.20564558015499801</v>
      </c>
      <c r="DE92" s="224">
        <v>167</v>
      </c>
      <c r="DF92" s="224"/>
      <c r="DG92" s="224">
        <v>133.6</v>
      </c>
      <c r="DH92" s="224">
        <v>0.98360000000000003</v>
      </c>
      <c r="DI92" s="224">
        <v>23813</v>
      </c>
      <c r="DJ92" s="224">
        <v>0</v>
      </c>
      <c r="DK92" s="225">
        <v>0.24356573882106305</v>
      </c>
      <c r="DL92" s="224">
        <v>167</v>
      </c>
      <c r="DM92" s="224"/>
      <c r="DN92" s="224">
        <v>133.6</v>
      </c>
      <c r="DO92" s="224">
        <v>0.98780000000000001</v>
      </c>
      <c r="DP92" s="224">
        <v>24402</v>
      </c>
      <c r="DQ92" s="311">
        <v>0</v>
      </c>
      <c r="DR92" s="225">
        <v>0.24852896275257386</v>
      </c>
      <c r="DS92" s="224">
        <v>167</v>
      </c>
      <c r="DT92" s="224"/>
      <c r="DU92" s="224">
        <v>133.6</v>
      </c>
      <c r="DV92" s="224">
        <v>0.99390000000000001</v>
      </c>
      <c r="DW92" s="224">
        <v>23582</v>
      </c>
      <c r="DX92" s="224">
        <v>0</v>
      </c>
      <c r="DY92" s="225">
        <v>0.24666014919886889</v>
      </c>
    </row>
    <row r="93" spans="1:129" ht="17.25" customHeight="1">
      <c r="A93" s="466">
        <v>89</v>
      </c>
      <c r="B93" s="489">
        <v>713000000014</v>
      </c>
      <c r="C93" s="212" t="s">
        <v>703</v>
      </c>
      <c r="D93" s="224">
        <v>186</v>
      </c>
      <c r="E93" s="224">
        <v>231</v>
      </c>
      <c r="F93" s="224">
        <v>237.3</v>
      </c>
      <c r="G93" s="224">
        <v>0.4965</v>
      </c>
      <c r="H93" s="224">
        <v>6060</v>
      </c>
      <c r="I93" s="224">
        <v>0</v>
      </c>
      <c r="J93" s="225">
        <v>7.1436988261841888E-2</v>
      </c>
      <c r="K93" s="224">
        <v>186</v>
      </c>
      <c r="L93" s="224">
        <v>210</v>
      </c>
      <c r="M93" s="224">
        <v>216.3</v>
      </c>
      <c r="N93" s="224">
        <v>0.49080000000000001</v>
      </c>
      <c r="O93" s="224">
        <v>9110</v>
      </c>
      <c r="P93" s="224">
        <v>0</v>
      </c>
      <c r="Q93" s="225">
        <v>0.11534117409821978</v>
      </c>
      <c r="R93" s="224">
        <v>186</v>
      </c>
      <c r="S93" s="224">
        <v>208</v>
      </c>
      <c r="T93" s="224">
        <v>214.3</v>
      </c>
      <c r="U93" s="224">
        <v>0.50970000000000004</v>
      </c>
      <c r="V93" s="224">
        <v>4050</v>
      </c>
      <c r="W93" s="224">
        <v>0</v>
      </c>
      <c r="X93" s="225">
        <v>5.1497449708963874E-2</v>
      </c>
      <c r="Y93" s="224">
        <v>186</v>
      </c>
      <c r="Z93" s="224">
        <v>6</v>
      </c>
      <c r="AA93" s="224">
        <v>148.80000000000001</v>
      </c>
      <c r="AB93" s="224">
        <v>0.77780000000000005</v>
      </c>
      <c r="AC93" s="224">
        <v>1290</v>
      </c>
      <c r="AD93" s="224">
        <v>0</v>
      </c>
      <c r="AE93" s="225">
        <v>1.498117595034671E-2</v>
      </c>
      <c r="AF93" s="224">
        <v>186</v>
      </c>
      <c r="AG93" s="224">
        <v>2</v>
      </c>
      <c r="AH93" s="224">
        <v>148.80000000000001</v>
      </c>
      <c r="AI93" s="224">
        <v>0.8276</v>
      </c>
      <c r="AJ93" s="224">
        <v>1390</v>
      </c>
      <c r="AK93" s="224">
        <v>0</v>
      </c>
      <c r="AL93" s="225">
        <v>1.5171148224725409E-2</v>
      </c>
      <c r="AM93" s="224">
        <v>186</v>
      </c>
      <c r="AN93" s="224">
        <v>2</v>
      </c>
      <c r="AO93" s="224">
        <v>148.80000000000001</v>
      </c>
      <c r="AP93" s="224">
        <v>1</v>
      </c>
      <c r="AQ93" s="224">
        <v>1340</v>
      </c>
      <c r="AR93" s="224">
        <v>0</v>
      </c>
      <c r="AS93" s="225">
        <v>1.2507467144563918E-2</v>
      </c>
      <c r="AT93" s="224">
        <v>186</v>
      </c>
      <c r="AU93" s="224">
        <v>31</v>
      </c>
      <c r="AV93" s="224">
        <v>148.80000000000001</v>
      </c>
      <c r="AW93" s="224">
        <v>0.95240000000000002</v>
      </c>
      <c r="AX93" s="224">
        <v>1350</v>
      </c>
      <c r="AY93" s="224">
        <v>0</v>
      </c>
      <c r="AZ93" s="225">
        <v>1.2803789189564801E-2</v>
      </c>
      <c r="BA93" s="224">
        <v>186</v>
      </c>
      <c r="BB93" s="224">
        <v>2</v>
      </c>
      <c r="BC93" s="224">
        <v>148.80000000000001</v>
      </c>
      <c r="BD93" s="224">
        <v>0.94440000000000002</v>
      </c>
      <c r="BE93" s="224">
        <v>1320</v>
      </c>
      <c r="BF93" s="224">
        <v>0</v>
      </c>
      <c r="BG93" s="225">
        <v>1.3046154733657295E-2</v>
      </c>
      <c r="BH93" s="224">
        <v>186</v>
      </c>
      <c r="BI93" s="224">
        <v>37</v>
      </c>
      <c r="BJ93" s="224">
        <v>148.80000000000001</v>
      </c>
      <c r="BK93" s="224">
        <v>0.69210000000000005</v>
      </c>
      <c r="BL93" s="224">
        <v>3510</v>
      </c>
      <c r="BM93" s="224">
        <v>0</v>
      </c>
      <c r="BN93" s="225">
        <v>4.5810222428504466E-2</v>
      </c>
      <c r="BO93" s="224">
        <v>186</v>
      </c>
      <c r="BP93" s="224">
        <v>37</v>
      </c>
      <c r="BQ93" s="224">
        <v>148.80000000000001</v>
      </c>
      <c r="BR93" s="224">
        <v>0.74550000000000005</v>
      </c>
      <c r="BS93" s="224">
        <v>1970</v>
      </c>
      <c r="BT93" s="311">
        <v>0</v>
      </c>
      <c r="BU93" s="225">
        <v>2.3869466461543372E-2</v>
      </c>
      <c r="BV93" s="224">
        <v>186</v>
      </c>
      <c r="BW93" s="224">
        <v>2</v>
      </c>
      <c r="BX93" s="224">
        <v>148.80000000000001</v>
      </c>
      <c r="BY93" s="224">
        <v>0.96150000000000002</v>
      </c>
      <c r="BZ93" s="224">
        <v>1400</v>
      </c>
      <c r="CA93" s="311">
        <v>0</v>
      </c>
      <c r="CB93" s="225">
        <v>1.4561514360215985E-2</v>
      </c>
      <c r="CC93" s="224">
        <v>186</v>
      </c>
      <c r="CD93" s="224"/>
      <c r="CE93" s="224">
        <v>159.78</v>
      </c>
      <c r="CF93" s="224">
        <v>0.76049999999999995</v>
      </c>
      <c r="CG93" s="224">
        <v>4390</v>
      </c>
      <c r="CH93" s="224">
        <v>0</v>
      </c>
      <c r="CI93" s="225">
        <v>4.8559024036161191E-2</v>
      </c>
      <c r="CJ93" s="224">
        <v>186</v>
      </c>
      <c r="CK93" s="224"/>
      <c r="CL93" s="224">
        <v>189.38</v>
      </c>
      <c r="CM93" s="224">
        <v>0.58160000000000001</v>
      </c>
      <c r="CN93" s="224">
        <v>3820</v>
      </c>
      <c r="CO93" s="224">
        <v>0</v>
      </c>
      <c r="CP93" s="225">
        <v>4.8169524185737528E-2</v>
      </c>
      <c r="CQ93" s="224">
        <v>186</v>
      </c>
      <c r="CR93" s="224"/>
      <c r="CS93" s="224">
        <v>148.80000000000001</v>
      </c>
      <c r="CT93" s="224">
        <v>0.72309999999999997</v>
      </c>
      <c r="CU93" s="224">
        <v>3240</v>
      </c>
      <c r="CV93" s="311">
        <v>0</v>
      </c>
      <c r="CW93" s="225">
        <v>4.0473501836453665E-2</v>
      </c>
      <c r="CX93" s="224">
        <v>186</v>
      </c>
      <c r="CY93" s="224"/>
      <c r="CZ93" s="224">
        <v>148.80000000000001</v>
      </c>
      <c r="DA93" s="224">
        <v>0.92300000000000004</v>
      </c>
      <c r="DB93" s="224">
        <v>1510</v>
      </c>
      <c r="DC93" s="224">
        <v>0</v>
      </c>
      <c r="DD93" s="225">
        <v>1.5270027480386405E-2</v>
      </c>
      <c r="DE93" s="224">
        <v>186</v>
      </c>
      <c r="DF93" s="224"/>
      <c r="DG93" s="224">
        <v>148.80000000000001</v>
      </c>
      <c r="DH93" s="224">
        <v>0.90620000000000001</v>
      </c>
      <c r="DI93" s="224">
        <v>290</v>
      </c>
      <c r="DJ93" s="224">
        <v>0</v>
      </c>
      <c r="DK93" s="225">
        <v>2.8906670582089147E-3</v>
      </c>
      <c r="DL93" s="224">
        <v>186</v>
      </c>
      <c r="DM93" s="224"/>
      <c r="DN93" s="224">
        <v>148.80000000000001</v>
      </c>
      <c r="DO93" s="224">
        <v>1</v>
      </c>
      <c r="DP93" s="224">
        <v>180</v>
      </c>
      <c r="DQ93" s="311">
        <v>0</v>
      </c>
      <c r="DR93" s="225">
        <v>1.6259105098855356E-3</v>
      </c>
      <c r="DS93" s="224">
        <v>186</v>
      </c>
      <c r="DT93" s="224"/>
      <c r="DU93" s="224">
        <v>148.80000000000001</v>
      </c>
      <c r="DV93" s="224">
        <v>1</v>
      </c>
      <c r="DW93" s="224">
        <v>150</v>
      </c>
      <c r="DX93" s="224">
        <v>0</v>
      </c>
      <c r="DY93" s="225">
        <v>1.4000896057347668E-3</v>
      </c>
    </row>
    <row r="94" spans="1:129" ht="17.25" customHeight="1">
      <c r="A94" s="466">
        <v>90</v>
      </c>
      <c r="B94" s="489">
        <v>713000000007</v>
      </c>
      <c r="C94" s="212" t="s">
        <v>408</v>
      </c>
      <c r="D94" s="224">
        <v>258.89</v>
      </c>
      <c r="E94" s="224">
        <v>16</v>
      </c>
      <c r="F94" s="224">
        <v>258.89</v>
      </c>
      <c r="G94" s="224">
        <v>0.98680000000000001</v>
      </c>
      <c r="H94" s="224">
        <v>9913</v>
      </c>
      <c r="I94" s="224">
        <v>0</v>
      </c>
      <c r="J94" s="225">
        <v>5.3892483002664235E-2</v>
      </c>
      <c r="K94" s="224">
        <v>258.89</v>
      </c>
      <c r="L94" s="224">
        <v>27.2</v>
      </c>
      <c r="M94" s="224">
        <v>258.89</v>
      </c>
      <c r="N94" s="224">
        <v>0.8669</v>
      </c>
      <c r="O94" s="224">
        <v>9513</v>
      </c>
      <c r="P94" s="224">
        <v>0</v>
      </c>
      <c r="Q94" s="225">
        <v>5.6971844827335034E-2</v>
      </c>
      <c r="R94" s="224">
        <v>258.89</v>
      </c>
      <c r="S94" s="224">
        <v>22.4</v>
      </c>
      <c r="T94" s="224">
        <v>258.89</v>
      </c>
      <c r="U94" s="224">
        <v>1</v>
      </c>
      <c r="V94" s="224">
        <v>7473</v>
      </c>
      <c r="W94" s="224">
        <v>0</v>
      </c>
      <c r="X94" s="225">
        <v>4.0091029652233254E-2</v>
      </c>
      <c r="Y94" s="224">
        <v>258.89</v>
      </c>
      <c r="Z94" s="224">
        <v>21.2</v>
      </c>
      <c r="AA94" s="224">
        <v>258.89</v>
      </c>
      <c r="AB94" s="224">
        <v>0.98839999999999995</v>
      </c>
      <c r="AC94" s="224">
        <v>7753</v>
      </c>
      <c r="AD94" s="224">
        <v>0</v>
      </c>
      <c r="AE94" s="225">
        <v>4.0723850662552873E-2</v>
      </c>
      <c r="AF94" s="224">
        <v>258.89</v>
      </c>
      <c r="AG94" s="224">
        <v>21.2</v>
      </c>
      <c r="AH94" s="224">
        <v>258.89</v>
      </c>
      <c r="AI94" s="224">
        <v>0.99439999999999995</v>
      </c>
      <c r="AJ94" s="224">
        <v>8033</v>
      </c>
      <c r="AK94" s="224">
        <v>0</v>
      </c>
      <c r="AL94" s="225">
        <v>4.1940001366191713E-2</v>
      </c>
      <c r="AM94" s="224">
        <v>258.89</v>
      </c>
      <c r="AN94" s="224">
        <v>21.6</v>
      </c>
      <c r="AO94" s="224">
        <v>258.89</v>
      </c>
      <c r="AP94" s="224">
        <v>0.99460000000000004</v>
      </c>
      <c r="AQ94" s="224">
        <v>8313</v>
      </c>
      <c r="AR94" s="224">
        <v>0</v>
      </c>
      <c r="AS94" s="225">
        <v>4.483958182145785E-2</v>
      </c>
      <c r="AT94" s="224">
        <v>258.89</v>
      </c>
      <c r="AU94" s="224">
        <v>21.6</v>
      </c>
      <c r="AV94" s="224">
        <v>258.89</v>
      </c>
      <c r="AW94" s="224">
        <v>0.98799999999999999</v>
      </c>
      <c r="AX94" s="224">
        <v>7473</v>
      </c>
      <c r="AY94" s="224">
        <v>0</v>
      </c>
      <c r="AZ94" s="225">
        <v>3.9268998614568291E-2</v>
      </c>
      <c r="BA94" s="224">
        <v>258.89</v>
      </c>
      <c r="BB94" s="224">
        <v>17.600000000000001</v>
      </c>
      <c r="BC94" s="224">
        <v>258.89</v>
      </c>
      <c r="BD94" s="224">
        <v>0.98550000000000004</v>
      </c>
      <c r="BE94" s="224">
        <v>6353</v>
      </c>
      <c r="BF94" s="224">
        <v>0</v>
      </c>
      <c r="BG94" s="225">
        <v>3.4583938862555341E-2</v>
      </c>
      <c r="BH94" s="224">
        <v>258.89</v>
      </c>
      <c r="BI94" s="224">
        <v>20</v>
      </c>
      <c r="BJ94" s="224">
        <v>258.89</v>
      </c>
      <c r="BK94" s="224">
        <v>0.98819999999999997</v>
      </c>
      <c r="BL94" s="224">
        <v>7593</v>
      </c>
      <c r="BM94" s="224">
        <v>0</v>
      </c>
      <c r="BN94" s="225">
        <v>3.9891497457046815E-2</v>
      </c>
      <c r="BO94" s="224">
        <v>258.89</v>
      </c>
      <c r="BP94" s="224">
        <v>24</v>
      </c>
      <c r="BQ94" s="224">
        <v>258.89</v>
      </c>
      <c r="BR94" s="224">
        <v>0.9788</v>
      </c>
      <c r="BS94" s="224">
        <v>8313</v>
      </c>
      <c r="BT94" s="311">
        <v>0</v>
      </c>
      <c r="BU94" s="225">
        <v>4.4093605151425026E-2</v>
      </c>
      <c r="BV94" s="224">
        <v>258.89</v>
      </c>
      <c r="BW94" s="224">
        <v>29.6</v>
      </c>
      <c r="BX94" s="224">
        <v>258.89</v>
      </c>
      <c r="BY94" s="224">
        <v>0.98419999999999996</v>
      </c>
      <c r="BZ94" s="224">
        <v>10873</v>
      </c>
      <c r="CA94" s="311">
        <v>0</v>
      </c>
      <c r="CB94" s="225">
        <v>6.3501133678702054E-2</v>
      </c>
      <c r="CC94" s="224">
        <v>258.89</v>
      </c>
      <c r="CD94" s="224"/>
      <c r="CE94" s="224">
        <v>207.11199999999999</v>
      </c>
      <c r="CF94" s="224">
        <v>0.98440000000000005</v>
      </c>
      <c r="CG94" s="224">
        <v>16364</v>
      </c>
      <c r="CH94" s="224">
        <v>0</v>
      </c>
      <c r="CI94" s="225">
        <v>0.10787968452119931</v>
      </c>
      <c r="CJ94" s="224">
        <v>258.89</v>
      </c>
      <c r="CK94" s="224"/>
      <c r="CL94" s="224">
        <v>207.11199999999999</v>
      </c>
      <c r="CM94" s="224">
        <v>0.98829999999999996</v>
      </c>
      <c r="CN94" s="224">
        <v>13573</v>
      </c>
      <c r="CO94" s="224">
        <v>0</v>
      </c>
      <c r="CP94" s="225">
        <v>9.2097808217675298E-2</v>
      </c>
      <c r="CQ94" s="224">
        <v>258.89</v>
      </c>
      <c r="CR94" s="224"/>
      <c r="CS94" s="224">
        <v>207.11199999999999</v>
      </c>
      <c r="CT94" s="224">
        <v>0.98750000000000004</v>
      </c>
      <c r="CU94" s="224">
        <v>6947</v>
      </c>
      <c r="CV94" s="311">
        <v>0</v>
      </c>
      <c r="CW94" s="225">
        <v>4.5654332402539612E-2</v>
      </c>
      <c r="CX94" s="224">
        <v>258.89</v>
      </c>
      <c r="CY94" s="224"/>
      <c r="CZ94" s="224">
        <v>207.11199999999999</v>
      </c>
      <c r="DA94" s="224">
        <v>0.98380000000000001</v>
      </c>
      <c r="DB94" s="224">
        <v>7489</v>
      </c>
      <c r="DC94" s="224">
        <v>0</v>
      </c>
      <c r="DD94" s="225">
        <v>5.1048061335773692E-2</v>
      </c>
      <c r="DE94" s="224">
        <v>258.89</v>
      </c>
      <c r="DF94" s="224"/>
      <c r="DG94" s="224">
        <v>207.11199999999999</v>
      </c>
      <c r="DH94" s="224">
        <v>0.98440000000000005</v>
      </c>
      <c r="DI94" s="224">
        <v>8048</v>
      </c>
      <c r="DJ94" s="224">
        <v>0</v>
      </c>
      <c r="DK94" s="225">
        <v>5.3056447141689805E-2</v>
      </c>
      <c r="DL94" s="224">
        <v>258.89</v>
      </c>
      <c r="DM94" s="224"/>
      <c r="DN94" s="224">
        <v>207.11199999999999</v>
      </c>
      <c r="DO94" s="224">
        <v>0.97529999999999994</v>
      </c>
      <c r="DP94" s="224">
        <v>6794</v>
      </c>
      <c r="DQ94" s="311">
        <v>0</v>
      </c>
      <c r="DR94" s="225">
        <v>4.520735731862574E-2</v>
      </c>
      <c r="DS94" s="224">
        <v>258.89</v>
      </c>
      <c r="DT94" s="224"/>
      <c r="DU94" s="224">
        <v>207.11199999999999</v>
      </c>
      <c r="DV94" s="224">
        <v>0.99360000000000004</v>
      </c>
      <c r="DW94" s="224">
        <v>11103</v>
      </c>
      <c r="DX94" s="224">
        <v>0</v>
      </c>
      <c r="DY94" s="225">
        <v>7.493608469097611E-2</v>
      </c>
    </row>
    <row r="95" spans="1:129" ht="17.25" customHeight="1">
      <c r="A95" s="466">
        <v>91</v>
      </c>
      <c r="B95" s="489">
        <v>293000000022</v>
      </c>
      <c r="C95" s="212" t="s">
        <v>912</v>
      </c>
      <c r="D95" s="224">
        <v>0</v>
      </c>
      <c r="E95" s="224">
        <v>0</v>
      </c>
      <c r="F95" s="224">
        <v>0</v>
      </c>
      <c r="G95" s="224">
        <v>0</v>
      </c>
      <c r="H95" s="224">
        <v>0</v>
      </c>
      <c r="I95" s="224">
        <v>0</v>
      </c>
      <c r="J95" s="225"/>
      <c r="K95" s="224">
        <v>0</v>
      </c>
      <c r="L95" s="224">
        <v>0</v>
      </c>
      <c r="M95" s="224">
        <v>0</v>
      </c>
      <c r="N95" s="224">
        <v>0</v>
      </c>
      <c r="O95" s="224">
        <v>0</v>
      </c>
      <c r="P95" s="224">
        <v>0</v>
      </c>
      <c r="Q95" s="225">
        <v>0</v>
      </c>
      <c r="R95" s="224">
        <v>0</v>
      </c>
      <c r="S95" s="224">
        <v>0</v>
      </c>
      <c r="T95" s="224">
        <v>0</v>
      </c>
      <c r="U95" s="224">
        <v>0</v>
      </c>
      <c r="V95" s="224">
        <v>0</v>
      </c>
      <c r="W95" s="224">
        <v>0</v>
      </c>
      <c r="X95" s="225">
        <v>0</v>
      </c>
      <c r="Y95" s="224">
        <v>0</v>
      </c>
      <c r="Z95" s="224">
        <v>0</v>
      </c>
      <c r="AA95" s="224">
        <v>0</v>
      </c>
      <c r="AB95" s="224">
        <v>0</v>
      </c>
      <c r="AC95" s="224">
        <v>0</v>
      </c>
      <c r="AD95" s="224">
        <v>0</v>
      </c>
      <c r="AE95" s="225">
        <v>0</v>
      </c>
      <c r="AF95" s="224">
        <v>0</v>
      </c>
      <c r="AG95" s="224">
        <v>0</v>
      </c>
      <c r="AH95" s="224">
        <v>0</v>
      </c>
      <c r="AI95" s="224">
        <v>0</v>
      </c>
      <c r="AJ95" s="224">
        <v>0</v>
      </c>
      <c r="AK95" s="224">
        <v>0</v>
      </c>
      <c r="AL95" s="225">
        <v>0</v>
      </c>
      <c r="AM95" s="224">
        <v>0</v>
      </c>
      <c r="AN95" s="224">
        <v>0</v>
      </c>
      <c r="AO95" s="224">
        <v>0</v>
      </c>
      <c r="AP95" s="224">
        <v>0</v>
      </c>
      <c r="AQ95" s="224">
        <v>0</v>
      </c>
      <c r="AR95" s="224">
        <v>0</v>
      </c>
      <c r="AS95" s="225">
        <v>0</v>
      </c>
      <c r="AT95" s="224">
        <v>0</v>
      </c>
      <c r="AU95" s="224">
        <v>0</v>
      </c>
      <c r="AV95" s="224">
        <v>0</v>
      </c>
      <c r="AW95" s="224">
        <v>0</v>
      </c>
      <c r="AX95" s="224">
        <v>0</v>
      </c>
      <c r="AY95" s="224">
        <v>0</v>
      </c>
      <c r="AZ95" s="225">
        <v>0</v>
      </c>
      <c r="BA95" s="224">
        <v>0</v>
      </c>
      <c r="BB95" s="224">
        <v>0</v>
      </c>
      <c r="BC95" s="224">
        <v>0</v>
      </c>
      <c r="BD95" s="224">
        <v>0</v>
      </c>
      <c r="BE95" s="224">
        <v>0</v>
      </c>
      <c r="BF95" s="224">
        <v>0</v>
      </c>
      <c r="BG95" s="225">
        <v>0</v>
      </c>
      <c r="BH95" s="224">
        <v>0</v>
      </c>
      <c r="BI95" s="224">
        <v>0</v>
      </c>
      <c r="BJ95" s="224">
        <v>0</v>
      </c>
      <c r="BK95" s="224">
        <v>0</v>
      </c>
      <c r="BL95" s="224">
        <v>0</v>
      </c>
      <c r="BM95" s="224">
        <v>0</v>
      </c>
      <c r="BN95" s="225">
        <v>0</v>
      </c>
      <c r="BO95" s="224">
        <v>0</v>
      </c>
      <c r="BP95" s="224">
        <v>0</v>
      </c>
      <c r="BQ95" s="224">
        <v>0</v>
      </c>
      <c r="BR95" s="224">
        <v>0</v>
      </c>
      <c r="BS95" s="224">
        <v>0</v>
      </c>
      <c r="BT95" s="311">
        <v>0</v>
      </c>
      <c r="BU95" s="225">
        <v>0</v>
      </c>
      <c r="BV95" s="224">
        <v>0</v>
      </c>
      <c r="BW95" s="224">
        <v>0</v>
      </c>
      <c r="BX95" s="224">
        <v>0</v>
      </c>
      <c r="BY95" s="224">
        <v>0</v>
      </c>
      <c r="BZ95" s="224">
        <v>0</v>
      </c>
      <c r="CA95" s="311">
        <v>0</v>
      </c>
      <c r="CB95" s="225">
        <v>0</v>
      </c>
      <c r="CC95" s="224">
        <v>250</v>
      </c>
      <c r="CD95" s="224"/>
      <c r="CE95" s="224">
        <v>200</v>
      </c>
      <c r="CF95" s="224">
        <v>0.89470000000000005</v>
      </c>
      <c r="CG95" s="224">
        <v>1820</v>
      </c>
      <c r="CH95" s="224">
        <v>0</v>
      </c>
      <c r="CI95" s="225">
        <v>1.3670708389067761E-2</v>
      </c>
      <c r="CJ95" s="224">
        <v>250</v>
      </c>
      <c r="CK95" s="224"/>
      <c r="CL95" s="224">
        <v>200</v>
      </c>
      <c r="CM95" s="224">
        <v>0.96550000000000002</v>
      </c>
      <c r="CN95" s="224">
        <v>2381</v>
      </c>
      <c r="CO95" s="224">
        <v>0</v>
      </c>
      <c r="CP95" s="225">
        <v>1.7125553829334252E-2</v>
      </c>
      <c r="CQ95" s="224">
        <v>250</v>
      </c>
      <c r="CR95" s="224"/>
      <c r="CS95" s="224">
        <v>200</v>
      </c>
      <c r="CT95" s="224">
        <v>0.9829</v>
      </c>
      <c r="CU95" s="224">
        <v>2359</v>
      </c>
      <c r="CV95" s="311">
        <v>0</v>
      </c>
      <c r="CW95" s="225">
        <v>1.6129305752015377E-2</v>
      </c>
      <c r="CX95" s="224">
        <v>250</v>
      </c>
      <c r="CY95" s="224"/>
      <c r="CZ95" s="224">
        <v>200</v>
      </c>
      <c r="DA95" s="224">
        <v>0.98180000000000001</v>
      </c>
      <c r="DB95" s="224">
        <v>2165</v>
      </c>
      <c r="DC95" s="224">
        <v>0</v>
      </c>
      <c r="DD95" s="225">
        <v>1.5313426586089042E-2</v>
      </c>
      <c r="DE95" s="224">
        <v>250</v>
      </c>
      <c r="DF95" s="224"/>
      <c r="DG95" s="224">
        <v>200</v>
      </c>
      <c r="DH95" s="224">
        <v>0.97030000000000005</v>
      </c>
      <c r="DI95" s="224">
        <v>1934</v>
      </c>
      <c r="DJ95" s="224">
        <v>0</v>
      </c>
      <c r="DK95" s="225">
        <v>1.3395147715095319E-2</v>
      </c>
      <c r="DL95" s="224">
        <v>250</v>
      </c>
      <c r="DM95" s="224"/>
      <c r="DN95" s="224">
        <v>200</v>
      </c>
      <c r="DO95" s="224">
        <v>0.98509999999999998</v>
      </c>
      <c r="DP95" s="224">
        <v>1664</v>
      </c>
      <c r="DQ95" s="311">
        <v>0</v>
      </c>
      <c r="DR95" s="225">
        <v>1.1351939598949074E-2</v>
      </c>
      <c r="DS95" s="224">
        <v>250</v>
      </c>
      <c r="DT95" s="224"/>
      <c r="DU95" s="224">
        <v>200</v>
      </c>
      <c r="DV95" s="224">
        <v>0.9899</v>
      </c>
      <c r="DW95" s="224">
        <v>2448</v>
      </c>
      <c r="DX95" s="224">
        <v>0</v>
      </c>
      <c r="DY95" s="225">
        <v>1.7173451863824629E-2</v>
      </c>
    </row>
    <row r="96" spans="1:129" ht="17.25" customHeight="1">
      <c r="A96" s="466">
        <v>92</v>
      </c>
      <c r="B96" s="489">
        <v>311000000072</v>
      </c>
      <c r="C96" s="212" t="s">
        <v>913</v>
      </c>
      <c r="D96" s="224">
        <v>0</v>
      </c>
      <c r="E96" s="224">
        <v>0</v>
      </c>
      <c r="F96" s="224">
        <v>0</v>
      </c>
      <c r="G96" s="224">
        <v>0</v>
      </c>
      <c r="H96" s="224">
        <v>0</v>
      </c>
      <c r="I96" s="224">
        <v>0</v>
      </c>
      <c r="J96" s="225"/>
      <c r="K96" s="224">
        <v>0</v>
      </c>
      <c r="L96" s="224">
        <v>0</v>
      </c>
      <c r="M96" s="224">
        <v>0</v>
      </c>
      <c r="N96" s="224">
        <v>0</v>
      </c>
      <c r="O96" s="224">
        <v>0</v>
      </c>
      <c r="P96" s="224">
        <v>0</v>
      </c>
      <c r="Q96" s="225">
        <v>0</v>
      </c>
      <c r="R96" s="224">
        <v>0</v>
      </c>
      <c r="S96" s="224">
        <v>0</v>
      </c>
      <c r="T96" s="224">
        <v>0</v>
      </c>
      <c r="U96" s="224">
        <v>0</v>
      </c>
      <c r="V96" s="224">
        <v>0</v>
      </c>
      <c r="W96" s="224">
        <v>0</v>
      </c>
      <c r="X96" s="225">
        <v>0</v>
      </c>
      <c r="Y96" s="224">
        <v>0</v>
      </c>
      <c r="Z96" s="224">
        <v>0</v>
      </c>
      <c r="AA96" s="224">
        <v>0</v>
      </c>
      <c r="AB96" s="224">
        <v>0</v>
      </c>
      <c r="AC96" s="224">
        <v>0</v>
      </c>
      <c r="AD96" s="224">
        <v>0</v>
      </c>
      <c r="AE96" s="225">
        <v>0</v>
      </c>
      <c r="AF96" s="224">
        <v>0</v>
      </c>
      <c r="AG96" s="224">
        <v>0</v>
      </c>
      <c r="AH96" s="224">
        <v>0</v>
      </c>
      <c r="AI96" s="224">
        <v>0</v>
      </c>
      <c r="AJ96" s="224">
        <v>0</v>
      </c>
      <c r="AK96" s="224">
        <v>0</v>
      </c>
      <c r="AL96" s="225">
        <v>0</v>
      </c>
      <c r="AM96" s="224">
        <v>0</v>
      </c>
      <c r="AN96" s="224">
        <v>0</v>
      </c>
      <c r="AO96" s="224">
        <v>0</v>
      </c>
      <c r="AP96" s="224">
        <v>0</v>
      </c>
      <c r="AQ96" s="224">
        <v>0</v>
      </c>
      <c r="AR96" s="224">
        <v>0</v>
      </c>
      <c r="AS96" s="225">
        <v>0</v>
      </c>
      <c r="AT96" s="224">
        <v>0</v>
      </c>
      <c r="AU96" s="224">
        <v>0</v>
      </c>
      <c r="AV96" s="224">
        <v>0</v>
      </c>
      <c r="AW96" s="224">
        <v>0</v>
      </c>
      <c r="AX96" s="224">
        <v>0</v>
      </c>
      <c r="AY96" s="224">
        <v>0</v>
      </c>
      <c r="AZ96" s="225">
        <v>0</v>
      </c>
      <c r="BA96" s="224">
        <v>0</v>
      </c>
      <c r="BB96" s="224">
        <v>0</v>
      </c>
      <c r="BC96" s="224">
        <v>0</v>
      </c>
      <c r="BD96" s="224">
        <v>0</v>
      </c>
      <c r="BE96" s="224">
        <v>0</v>
      </c>
      <c r="BF96" s="224">
        <v>0</v>
      </c>
      <c r="BG96" s="225">
        <v>0</v>
      </c>
      <c r="BH96" s="224">
        <v>200</v>
      </c>
      <c r="BI96" s="224">
        <v>68</v>
      </c>
      <c r="BJ96" s="224">
        <v>139.36000000000001</v>
      </c>
      <c r="BK96" s="224">
        <v>0.23880000000000001</v>
      </c>
      <c r="BL96" s="224">
        <v>596</v>
      </c>
      <c r="BM96" s="224">
        <v>0</v>
      </c>
      <c r="BN96" s="225">
        <v>2.4071373082920948E-2</v>
      </c>
      <c r="BO96" s="224">
        <v>200</v>
      </c>
      <c r="BP96" s="224">
        <v>8</v>
      </c>
      <c r="BQ96" s="224">
        <v>160</v>
      </c>
      <c r="BR96" s="224">
        <v>0.27989999999999998</v>
      </c>
      <c r="BS96" s="224">
        <v>1208</v>
      </c>
      <c r="BT96" s="311">
        <v>0</v>
      </c>
      <c r="BU96" s="225">
        <v>3.6255267818383674E-2</v>
      </c>
      <c r="BV96" s="224">
        <v>200</v>
      </c>
      <c r="BW96" s="224">
        <v>8</v>
      </c>
      <c r="BX96" s="224">
        <v>160</v>
      </c>
      <c r="BY96" s="224">
        <v>0.36930000000000002</v>
      </c>
      <c r="BZ96" s="224">
        <v>1012</v>
      </c>
      <c r="CA96" s="311">
        <v>0</v>
      </c>
      <c r="CB96" s="225">
        <v>2.54866027104045E-2</v>
      </c>
      <c r="CC96" s="224">
        <v>200</v>
      </c>
      <c r="CD96" s="224"/>
      <c r="CE96" s="224">
        <v>160</v>
      </c>
      <c r="CF96" s="224">
        <v>0.23350000000000001</v>
      </c>
      <c r="CG96" s="224">
        <v>868</v>
      </c>
      <c r="CH96" s="224">
        <v>0</v>
      </c>
      <c r="CI96" s="225">
        <v>3.1227694503925766E-2</v>
      </c>
      <c r="CJ96" s="224">
        <v>200</v>
      </c>
      <c r="CK96" s="224"/>
      <c r="CL96" s="224">
        <v>160</v>
      </c>
      <c r="CM96" s="224">
        <v>0.32250000000000001</v>
      </c>
      <c r="CN96" s="224">
        <v>1058</v>
      </c>
      <c r="CO96" s="224">
        <v>0</v>
      </c>
      <c r="CP96" s="225">
        <v>2.8477605512489235E-2</v>
      </c>
      <c r="CQ96" s="224">
        <v>200</v>
      </c>
      <c r="CR96" s="224"/>
      <c r="CS96" s="224">
        <v>160</v>
      </c>
      <c r="CT96" s="224">
        <v>0.2225</v>
      </c>
      <c r="CU96" s="224">
        <v>706</v>
      </c>
      <c r="CV96" s="311">
        <v>0</v>
      </c>
      <c r="CW96" s="225">
        <v>2.6655189078168415E-2</v>
      </c>
      <c r="CX96" s="224">
        <v>200</v>
      </c>
      <c r="CY96" s="224"/>
      <c r="CZ96" s="224">
        <v>160</v>
      </c>
      <c r="DA96" s="224">
        <v>0.25040000000000001</v>
      </c>
      <c r="DB96" s="224">
        <v>866</v>
      </c>
      <c r="DC96" s="224">
        <v>0</v>
      </c>
      <c r="DD96" s="225">
        <v>3.0021410188143412E-2</v>
      </c>
      <c r="DE96" s="224">
        <v>200</v>
      </c>
      <c r="DF96" s="224"/>
      <c r="DG96" s="224">
        <v>160</v>
      </c>
      <c r="DH96" s="224">
        <v>0.2853</v>
      </c>
      <c r="DI96" s="224">
        <v>980</v>
      </c>
      <c r="DJ96" s="224">
        <v>0</v>
      </c>
      <c r="DK96" s="225">
        <v>2.8855684829023596E-2</v>
      </c>
      <c r="DL96" s="224">
        <v>200</v>
      </c>
      <c r="DM96" s="224"/>
      <c r="DN96" s="224">
        <v>160</v>
      </c>
      <c r="DO96" s="224">
        <v>0.23300000000000001</v>
      </c>
      <c r="DP96" s="224">
        <v>824</v>
      </c>
      <c r="DQ96" s="311">
        <v>0</v>
      </c>
      <c r="DR96" s="225">
        <v>2.9708339101942868E-2</v>
      </c>
      <c r="DS96" s="224">
        <v>200</v>
      </c>
      <c r="DT96" s="224"/>
      <c r="DU96" s="224">
        <v>160</v>
      </c>
      <c r="DV96" s="224">
        <v>0.2903</v>
      </c>
      <c r="DW96" s="224">
        <v>994</v>
      </c>
      <c r="DX96" s="224">
        <v>0</v>
      </c>
      <c r="DY96" s="225">
        <v>2.9722604968040727E-2</v>
      </c>
    </row>
    <row r="97" spans="1:129" ht="17.25" customHeight="1">
      <c r="A97" s="466">
        <v>93</v>
      </c>
      <c r="B97" s="489">
        <v>343000000085</v>
      </c>
      <c r="C97" s="212" t="s">
        <v>836</v>
      </c>
      <c r="D97" s="224">
        <v>176</v>
      </c>
      <c r="E97" s="224">
        <v>135</v>
      </c>
      <c r="F97" s="224">
        <v>422.4</v>
      </c>
      <c r="G97" s="224">
        <v>0.58509999999999995</v>
      </c>
      <c r="H97" s="224">
        <v>20600</v>
      </c>
      <c r="I97" s="224">
        <v>0</v>
      </c>
      <c r="J97" s="225">
        <v>0.11576591701783978</v>
      </c>
      <c r="K97" s="224">
        <v>176</v>
      </c>
      <c r="L97" s="224">
        <v>130</v>
      </c>
      <c r="M97" s="224">
        <v>130</v>
      </c>
      <c r="N97" s="224">
        <v>0.77869999999999995</v>
      </c>
      <c r="O97" s="224">
        <v>4910</v>
      </c>
      <c r="P97" s="224">
        <v>0</v>
      </c>
      <c r="Q97" s="225">
        <v>6.5192108796627499E-2</v>
      </c>
      <c r="R97" s="224">
        <v>176</v>
      </c>
      <c r="S97" s="224">
        <v>155</v>
      </c>
      <c r="T97" s="224">
        <v>155</v>
      </c>
      <c r="U97" s="224">
        <v>0.87590000000000001</v>
      </c>
      <c r="V97" s="224">
        <v>12245</v>
      </c>
      <c r="W97" s="224">
        <v>0</v>
      </c>
      <c r="X97" s="225">
        <v>0.12526797833339676</v>
      </c>
      <c r="Y97" s="224">
        <v>176</v>
      </c>
      <c r="Z97" s="224">
        <v>125</v>
      </c>
      <c r="AA97" s="224">
        <v>140.80000000000001</v>
      </c>
      <c r="AB97" s="224">
        <v>0.86939999999999995</v>
      </c>
      <c r="AC97" s="224">
        <v>11480</v>
      </c>
      <c r="AD97" s="224">
        <v>0</v>
      </c>
      <c r="AE97" s="225">
        <v>0.12605110635732422</v>
      </c>
      <c r="AF97" s="224">
        <v>176</v>
      </c>
      <c r="AG97" s="224">
        <v>140</v>
      </c>
      <c r="AH97" s="224">
        <v>140.80000000000001</v>
      </c>
      <c r="AI97" s="224">
        <v>0.89839999999999998</v>
      </c>
      <c r="AJ97" s="224">
        <v>12380</v>
      </c>
      <c r="AK97" s="224">
        <v>0</v>
      </c>
      <c r="AL97" s="225">
        <v>0.13154529253265718</v>
      </c>
      <c r="AM97" s="224">
        <v>176</v>
      </c>
      <c r="AN97" s="224">
        <v>155</v>
      </c>
      <c r="AO97" s="224">
        <v>155</v>
      </c>
      <c r="AP97" s="224">
        <v>0.94910000000000005</v>
      </c>
      <c r="AQ97" s="224">
        <v>22470</v>
      </c>
      <c r="AR97" s="224">
        <v>0</v>
      </c>
      <c r="AS97" s="225">
        <v>0.21214211992572476</v>
      </c>
      <c r="AT97" s="224">
        <v>176</v>
      </c>
      <c r="AU97" s="224">
        <v>160</v>
      </c>
      <c r="AV97" s="224">
        <v>160</v>
      </c>
      <c r="AW97" s="224">
        <v>0.91900000000000004</v>
      </c>
      <c r="AX97" s="224">
        <v>22620</v>
      </c>
      <c r="AY97" s="224">
        <v>0</v>
      </c>
      <c r="AZ97" s="225">
        <v>0.20676840183930639</v>
      </c>
      <c r="BA97" s="224">
        <v>176</v>
      </c>
      <c r="BB97" s="224">
        <v>205</v>
      </c>
      <c r="BC97" s="224">
        <v>205</v>
      </c>
      <c r="BD97" s="224">
        <v>0.89359999999999995</v>
      </c>
      <c r="BE97" s="224">
        <v>25830</v>
      </c>
      <c r="BF97" s="224">
        <v>0</v>
      </c>
      <c r="BG97" s="225">
        <v>0.1958370635631155</v>
      </c>
      <c r="BH97" s="224">
        <v>176</v>
      </c>
      <c r="BI97" s="224">
        <v>190</v>
      </c>
      <c r="BJ97" s="224">
        <v>190</v>
      </c>
      <c r="BK97" s="224">
        <v>0.9093</v>
      </c>
      <c r="BL97" s="224">
        <v>33090</v>
      </c>
      <c r="BM97" s="224">
        <v>0</v>
      </c>
      <c r="BN97" s="225">
        <v>0.25743230160628422</v>
      </c>
      <c r="BO97" s="224">
        <v>176</v>
      </c>
      <c r="BP97" s="224">
        <v>195</v>
      </c>
      <c r="BQ97" s="224">
        <v>195</v>
      </c>
      <c r="BR97" s="224">
        <v>0.91400000000000003</v>
      </c>
      <c r="BS97" s="224">
        <v>32220</v>
      </c>
      <c r="BT97" s="311">
        <v>0</v>
      </c>
      <c r="BU97" s="225">
        <v>0.24298070814623363</v>
      </c>
      <c r="BV97" s="224">
        <v>176</v>
      </c>
      <c r="BW97" s="224">
        <v>200</v>
      </c>
      <c r="BX97" s="224">
        <v>200</v>
      </c>
      <c r="BY97" s="224">
        <v>0.93759999999999999</v>
      </c>
      <c r="BZ97" s="224">
        <v>31025</v>
      </c>
      <c r="CA97" s="311">
        <v>0</v>
      </c>
      <c r="CB97" s="225">
        <v>0.24620389698114736</v>
      </c>
      <c r="CC97" s="224">
        <v>176</v>
      </c>
      <c r="CD97" s="224"/>
      <c r="CE97" s="224">
        <v>201.8</v>
      </c>
      <c r="CF97" s="224">
        <v>0.89170000000000005</v>
      </c>
      <c r="CG97" s="224">
        <v>47720</v>
      </c>
      <c r="CH97" s="224">
        <v>0</v>
      </c>
      <c r="CI97" s="225">
        <v>0.35644093228364571</v>
      </c>
      <c r="CJ97" s="224">
        <v>176</v>
      </c>
      <c r="CK97" s="224"/>
      <c r="CL97" s="224">
        <v>195.4</v>
      </c>
      <c r="CM97" s="224">
        <v>0.92300000000000004</v>
      </c>
      <c r="CN97" s="224">
        <v>38485</v>
      </c>
      <c r="CO97" s="224">
        <v>0</v>
      </c>
      <c r="CP97" s="225">
        <v>0.29636897221627706</v>
      </c>
      <c r="CQ97" s="224">
        <v>176</v>
      </c>
      <c r="CR97" s="224"/>
      <c r="CS97" s="224">
        <v>193</v>
      </c>
      <c r="CT97" s="224">
        <v>0.9173</v>
      </c>
      <c r="CU97" s="224">
        <v>23978</v>
      </c>
      <c r="CV97" s="311">
        <v>0</v>
      </c>
      <c r="CW97" s="225">
        <v>0.18204188245439792</v>
      </c>
      <c r="CX97" s="224">
        <v>176</v>
      </c>
      <c r="CY97" s="224"/>
      <c r="CZ97" s="224">
        <v>198</v>
      </c>
      <c r="DA97" s="224">
        <v>0.81340000000000001</v>
      </c>
      <c r="DB97" s="224">
        <v>26740</v>
      </c>
      <c r="DC97" s="224">
        <v>0</v>
      </c>
      <c r="DD97" s="225">
        <v>0.23060013019852377</v>
      </c>
      <c r="DE97" s="224">
        <v>176</v>
      </c>
      <c r="DF97" s="224"/>
      <c r="DG97" s="224">
        <v>185.4</v>
      </c>
      <c r="DH97" s="224">
        <v>0.76429999999999998</v>
      </c>
      <c r="DI97" s="224">
        <v>35960</v>
      </c>
      <c r="DJ97" s="224">
        <v>0</v>
      </c>
      <c r="DK97" s="225">
        <v>0.3410932759318045</v>
      </c>
      <c r="DL97" s="224">
        <v>176</v>
      </c>
      <c r="DM97" s="224"/>
      <c r="DN97" s="224">
        <v>190</v>
      </c>
      <c r="DO97" s="224">
        <v>0.73570000000000002</v>
      </c>
      <c r="DP97" s="224">
        <v>34488</v>
      </c>
      <c r="DQ97" s="311">
        <v>0</v>
      </c>
      <c r="DR97" s="225">
        <v>0.33162000178617868</v>
      </c>
      <c r="DS97" s="224">
        <v>176</v>
      </c>
      <c r="DT97" s="224"/>
      <c r="DU97" s="224">
        <v>189.8</v>
      </c>
      <c r="DV97" s="224">
        <v>0.99870000000000003</v>
      </c>
      <c r="DW97" s="224">
        <v>25947</v>
      </c>
      <c r="DX97" s="224">
        <v>0</v>
      </c>
      <c r="DY97" s="225">
        <v>0.19011807024579791</v>
      </c>
    </row>
    <row r="98" spans="1:129" ht="17.25" customHeight="1">
      <c r="A98" s="466">
        <v>94</v>
      </c>
      <c r="B98" s="489">
        <v>342000000030</v>
      </c>
      <c r="C98" s="212" t="s">
        <v>326</v>
      </c>
      <c r="D98" s="224">
        <v>125</v>
      </c>
      <c r="E98" s="224">
        <v>95.2</v>
      </c>
      <c r="F98" s="224">
        <v>95.2</v>
      </c>
      <c r="G98" s="224">
        <v>0.88670000000000004</v>
      </c>
      <c r="H98" s="224">
        <v>7512</v>
      </c>
      <c r="I98" s="224">
        <v>0</v>
      </c>
      <c r="J98" s="225">
        <v>0.12359742588814028</v>
      </c>
      <c r="K98" s="224">
        <v>125</v>
      </c>
      <c r="L98" s="224">
        <v>64.2</v>
      </c>
      <c r="M98" s="224">
        <v>64.2</v>
      </c>
      <c r="N98" s="224">
        <v>0.90169999999999995</v>
      </c>
      <c r="O98" s="224">
        <v>2669</v>
      </c>
      <c r="P98" s="224">
        <v>0</v>
      </c>
      <c r="Q98" s="225">
        <v>6.1969578255918978E-2</v>
      </c>
      <c r="R98" s="224">
        <v>125</v>
      </c>
      <c r="S98" s="224">
        <v>65</v>
      </c>
      <c r="T98" s="224">
        <v>100</v>
      </c>
      <c r="U98" s="224">
        <v>0.98660000000000003</v>
      </c>
      <c r="V98" s="224">
        <v>3025</v>
      </c>
      <c r="W98" s="224">
        <v>0</v>
      </c>
      <c r="X98" s="225">
        <v>4.2584521476676344E-2</v>
      </c>
      <c r="Y98" s="224">
        <v>125</v>
      </c>
      <c r="Z98" s="224">
        <v>59.8</v>
      </c>
      <c r="AA98" s="224">
        <v>100</v>
      </c>
      <c r="AB98" s="224">
        <v>0.9889</v>
      </c>
      <c r="AC98" s="224">
        <v>1160</v>
      </c>
      <c r="AD98" s="224">
        <v>0</v>
      </c>
      <c r="AE98" s="225">
        <v>1.576640494434459E-2</v>
      </c>
      <c r="AF98" s="224">
        <v>125</v>
      </c>
      <c r="AG98" s="224">
        <v>6.2</v>
      </c>
      <c r="AH98" s="224">
        <v>100</v>
      </c>
      <c r="AI98" s="224">
        <v>0.99490000000000001</v>
      </c>
      <c r="AJ98" s="224">
        <v>788</v>
      </c>
      <c r="AK98" s="224">
        <v>0</v>
      </c>
      <c r="AL98" s="225">
        <v>1.0645690872914228E-2</v>
      </c>
      <c r="AM98" s="224">
        <v>125</v>
      </c>
      <c r="AN98" s="224">
        <v>112</v>
      </c>
      <c r="AO98" s="224">
        <v>112</v>
      </c>
      <c r="AP98" s="224">
        <v>0.97160000000000002</v>
      </c>
      <c r="AQ98" s="224">
        <v>3525</v>
      </c>
      <c r="AR98" s="224">
        <v>0</v>
      </c>
      <c r="AS98" s="225">
        <v>4.4990528632202167E-2</v>
      </c>
      <c r="AT98" s="224">
        <v>125</v>
      </c>
      <c r="AU98" s="224">
        <v>122</v>
      </c>
      <c r="AV98" s="224">
        <v>122</v>
      </c>
      <c r="AW98" s="224">
        <v>0.95540000000000003</v>
      </c>
      <c r="AX98" s="224">
        <v>5163</v>
      </c>
      <c r="AY98" s="224">
        <v>0</v>
      </c>
      <c r="AZ98" s="225">
        <v>5.9536612671306312E-2</v>
      </c>
      <c r="BA98" s="224">
        <v>125</v>
      </c>
      <c r="BB98" s="224">
        <v>121</v>
      </c>
      <c r="BC98" s="224">
        <v>121</v>
      </c>
      <c r="BD98" s="224">
        <v>0.95579999999999998</v>
      </c>
      <c r="BE98" s="224">
        <v>5163</v>
      </c>
      <c r="BF98" s="224">
        <v>0</v>
      </c>
      <c r="BG98" s="225">
        <v>6.2003646578205729E-2</v>
      </c>
      <c r="BH98" s="224">
        <v>125</v>
      </c>
      <c r="BI98" s="224">
        <v>122</v>
      </c>
      <c r="BJ98" s="224">
        <v>122</v>
      </c>
      <c r="BK98" s="224">
        <v>0.96060000000000001</v>
      </c>
      <c r="BL98" s="224">
        <v>10485</v>
      </c>
      <c r="BM98" s="224">
        <v>0</v>
      </c>
      <c r="BN98" s="225">
        <v>0.12025221544836963</v>
      </c>
      <c r="BO98" s="224">
        <v>125</v>
      </c>
      <c r="BP98" s="224">
        <v>110</v>
      </c>
      <c r="BQ98" s="224">
        <v>110</v>
      </c>
      <c r="BR98" s="224">
        <v>0.64049999999999996</v>
      </c>
      <c r="BS98" s="224">
        <v>6337</v>
      </c>
      <c r="BT98" s="311">
        <v>0</v>
      </c>
      <c r="BU98" s="225">
        <v>0.12089238688921396</v>
      </c>
      <c r="BV98" s="224">
        <v>125</v>
      </c>
      <c r="BW98" s="224">
        <v>106</v>
      </c>
      <c r="BX98" s="224">
        <v>106</v>
      </c>
      <c r="BY98" s="224">
        <v>0.7238</v>
      </c>
      <c r="BZ98" s="224">
        <v>9320</v>
      </c>
      <c r="CA98" s="311">
        <v>0</v>
      </c>
      <c r="CB98" s="225">
        <v>0.18076826730838313</v>
      </c>
      <c r="CC98" s="224">
        <v>125</v>
      </c>
      <c r="CD98" s="224"/>
      <c r="CE98" s="224">
        <v>106.8</v>
      </c>
      <c r="CF98" s="224">
        <v>0.81910000000000005</v>
      </c>
      <c r="CG98" s="224">
        <v>12548</v>
      </c>
      <c r="CH98" s="224">
        <v>0</v>
      </c>
      <c r="CI98" s="225">
        <v>0.1927939475665657</v>
      </c>
      <c r="CJ98" s="224">
        <v>125</v>
      </c>
      <c r="CK98" s="224"/>
      <c r="CL98" s="224">
        <v>103</v>
      </c>
      <c r="CM98" s="224">
        <v>0.80900000000000005</v>
      </c>
      <c r="CN98" s="224">
        <v>8770</v>
      </c>
      <c r="CO98" s="224">
        <v>0</v>
      </c>
      <c r="CP98" s="225">
        <v>0.14617777617765615</v>
      </c>
      <c r="CQ98" s="224">
        <v>125</v>
      </c>
      <c r="CR98" s="224"/>
      <c r="CS98" s="224">
        <v>106.2</v>
      </c>
      <c r="CT98" s="224">
        <v>0.64059999999999995</v>
      </c>
      <c r="CU98" s="224">
        <v>5002</v>
      </c>
      <c r="CV98" s="311">
        <v>0</v>
      </c>
      <c r="CW98" s="225">
        <v>9.8823288306835302E-2</v>
      </c>
      <c r="CX98" s="224">
        <v>125</v>
      </c>
      <c r="CY98" s="224"/>
      <c r="CZ98" s="224">
        <v>105</v>
      </c>
      <c r="DA98" s="224">
        <v>0.72370000000000001</v>
      </c>
      <c r="DB98" s="224">
        <v>7102</v>
      </c>
      <c r="DC98" s="224">
        <v>0</v>
      </c>
      <c r="DD98" s="225">
        <v>0.12980765364349722</v>
      </c>
      <c r="DE98" s="224">
        <v>125</v>
      </c>
      <c r="DF98" s="224"/>
      <c r="DG98" s="224">
        <v>103.2</v>
      </c>
      <c r="DH98" s="224">
        <v>0.80710000000000004</v>
      </c>
      <c r="DI98" s="224">
        <v>10336</v>
      </c>
      <c r="DJ98" s="224">
        <v>0</v>
      </c>
      <c r="DK98" s="225">
        <v>0.16679096466389343</v>
      </c>
      <c r="DL98" s="224">
        <v>125</v>
      </c>
      <c r="DM98" s="224"/>
      <c r="DN98" s="224">
        <v>105.4</v>
      </c>
      <c r="DO98" s="224">
        <v>0.80589999999999995</v>
      </c>
      <c r="DP98" s="224">
        <v>10934</v>
      </c>
      <c r="DQ98" s="311">
        <v>0</v>
      </c>
      <c r="DR98" s="225">
        <v>0.17301524312205765</v>
      </c>
      <c r="DS98" s="224">
        <v>125</v>
      </c>
      <c r="DT98" s="224"/>
      <c r="DU98" s="224">
        <v>107.8</v>
      </c>
      <c r="DV98" s="224">
        <v>0.74590000000000001</v>
      </c>
      <c r="DW98" s="224">
        <v>8345</v>
      </c>
      <c r="DX98" s="224">
        <v>0</v>
      </c>
      <c r="DY98" s="225">
        <v>0.1441433053292169</v>
      </c>
    </row>
    <row r="99" spans="1:129" ht="17.25" customHeight="1">
      <c r="A99" s="466">
        <v>95</v>
      </c>
      <c r="B99" s="489">
        <v>341000000048</v>
      </c>
      <c r="C99" s="212" t="s">
        <v>301</v>
      </c>
      <c r="D99" s="224">
        <v>122.22</v>
      </c>
      <c r="E99" s="224">
        <v>99.36</v>
      </c>
      <c r="F99" s="224">
        <v>110</v>
      </c>
      <c r="G99" s="224">
        <v>0.99690000000000001</v>
      </c>
      <c r="H99" s="224">
        <v>31912</v>
      </c>
      <c r="I99" s="224">
        <v>0</v>
      </c>
      <c r="J99" s="225">
        <v>0.40418225792887236</v>
      </c>
      <c r="K99" s="224">
        <v>122.22</v>
      </c>
      <c r="L99" s="224">
        <v>105.92</v>
      </c>
      <c r="M99" s="224">
        <v>110</v>
      </c>
      <c r="N99" s="224">
        <v>0.99729999999999996</v>
      </c>
      <c r="O99" s="224">
        <v>52548</v>
      </c>
      <c r="P99" s="311">
        <v>3576.5807999999961</v>
      </c>
      <c r="Q99" s="225">
        <v>0.64382042658873972</v>
      </c>
      <c r="R99" s="224">
        <v>122.22</v>
      </c>
      <c r="S99" s="224">
        <v>105.2</v>
      </c>
      <c r="T99" s="224">
        <v>110</v>
      </c>
      <c r="U99" s="224">
        <v>0.99860000000000004</v>
      </c>
      <c r="V99" s="224">
        <v>43276</v>
      </c>
      <c r="W99" s="224">
        <v>0</v>
      </c>
      <c r="X99" s="225">
        <v>0.54718019368530091</v>
      </c>
      <c r="Y99" s="224">
        <v>122.22</v>
      </c>
      <c r="Z99" s="224">
        <v>89.2</v>
      </c>
      <c r="AA99" s="224">
        <v>110</v>
      </c>
      <c r="AB99" s="224">
        <v>0.99850000000000005</v>
      </c>
      <c r="AC99" s="224">
        <v>37532</v>
      </c>
      <c r="AD99" s="224">
        <v>0</v>
      </c>
      <c r="AE99" s="225">
        <v>0.45929108716838696</v>
      </c>
      <c r="AF99" s="224">
        <v>122.22</v>
      </c>
      <c r="AG99" s="224">
        <v>106.4</v>
      </c>
      <c r="AH99" s="224">
        <v>110</v>
      </c>
      <c r="AI99" s="224">
        <v>0.99639999999999995</v>
      </c>
      <c r="AJ99" s="224">
        <v>43100</v>
      </c>
      <c r="AK99" s="224">
        <v>0</v>
      </c>
      <c r="AL99" s="225">
        <v>0.52854008546113018</v>
      </c>
      <c r="AM99" s="224">
        <v>122.22</v>
      </c>
      <c r="AN99" s="224">
        <v>107.2</v>
      </c>
      <c r="AO99" s="224">
        <v>110</v>
      </c>
      <c r="AP99" s="224">
        <v>0.99550000000000005</v>
      </c>
      <c r="AQ99" s="224">
        <v>52640</v>
      </c>
      <c r="AR99" s="311">
        <v>5333.8399999999965</v>
      </c>
      <c r="AS99" s="225">
        <v>0.66765089366797048</v>
      </c>
      <c r="AT99" s="224">
        <v>122.22</v>
      </c>
      <c r="AU99" s="224">
        <v>89.28</v>
      </c>
      <c r="AV99" s="224">
        <v>110</v>
      </c>
      <c r="AW99" s="224">
        <v>0.99619999999999997</v>
      </c>
      <c r="AX99" s="224">
        <v>41872</v>
      </c>
      <c r="AY99" s="224">
        <v>0</v>
      </c>
      <c r="AZ99" s="225">
        <v>0.51358407304551035</v>
      </c>
      <c r="BA99" s="224">
        <v>122.22</v>
      </c>
      <c r="BB99" s="224">
        <v>88.32</v>
      </c>
      <c r="BC99" s="224">
        <v>110</v>
      </c>
      <c r="BD99" s="224">
        <v>0.99609999999999999</v>
      </c>
      <c r="BE99" s="224">
        <v>37332</v>
      </c>
      <c r="BF99" s="224">
        <v>0</v>
      </c>
      <c r="BG99" s="225">
        <v>0.47320915205665737</v>
      </c>
      <c r="BH99" s="224">
        <v>122.22</v>
      </c>
      <c r="BI99" s="224">
        <v>61.44</v>
      </c>
      <c r="BJ99" s="224">
        <v>110</v>
      </c>
      <c r="BK99" s="224">
        <v>0.99770000000000003</v>
      </c>
      <c r="BL99" s="224">
        <v>29576</v>
      </c>
      <c r="BM99" s="224">
        <v>0</v>
      </c>
      <c r="BN99" s="225">
        <v>0.36222118301222822</v>
      </c>
      <c r="BO99" s="224">
        <v>122.22</v>
      </c>
      <c r="BP99" s="224">
        <v>65.760000000000005</v>
      </c>
      <c r="BQ99" s="224">
        <v>110</v>
      </c>
      <c r="BR99" s="224">
        <v>0.99790000000000001</v>
      </c>
      <c r="BS99" s="224">
        <v>31728</v>
      </c>
      <c r="BT99" s="311">
        <v>0</v>
      </c>
      <c r="BU99" s="225">
        <v>0.38849913263601366</v>
      </c>
      <c r="BV99" s="224">
        <v>122.22</v>
      </c>
      <c r="BW99" s="224">
        <v>68.959999999999994</v>
      </c>
      <c r="BX99" s="224">
        <v>110</v>
      </c>
      <c r="BY99" s="224">
        <v>0.999</v>
      </c>
      <c r="BZ99" s="224">
        <v>28144</v>
      </c>
      <c r="CA99" s="311">
        <v>0</v>
      </c>
      <c r="CB99" s="225">
        <v>0.38111704778371447</v>
      </c>
      <c r="CC99" s="224">
        <v>110</v>
      </c>
      <c r="CD99" s="224"/>
      <c r="CE99" s="224">
        <v>99</v>
      </c>
      <c r="CF99" s="224">
        <v>0.999</v>
      </c>
      <c r="CG99" s="224">
        <v>50736</v>
      </c>
      <c r="CH99" s="311">
        <v>6586.5936000000002</v>
      </c>
      <c r="CI99" s="225">
        <v>0.68951323431610168</v>
      </c>
      <c r="CJ99" s="224">
        <v>110</v>
      </c>
      <c r="CK99" s="224"/>
      <c r="CL99" s="224">
        <v>99</v>
      </c>
      <c r="CM99" s="224">
        <v>0.99860000000000004</v>
      </c>
      <c r="CN99" s="224">
        <v>39208</v>
      </c>
      <c r="CO99" s="224">
        <v>0</v>
      </c>
      <c r="CP99" s="225">
        <v>0.55082727490765415</v>
      </c>
      <c r="CQ99" s="224">
        <v>110</v>
      </c>
      <c r="CR99" s="224"/>
      <c r="CS99" s="224">
        <v>99</v>
      </c>
      <c r="CT99" s="224">
        <v>0.999</v>
      </c>
      <c r="CU99" s="224">
        <v>38944</v>
      </c>
      <c r="CV99" s="311">
        <v>0</v>
      </c>
      <c r="CW99" s="225">
        <v>0.52925739903039781</v>
      </c>
      <c r="CX99" s="224">
        <v>110</v>
      </c>
      <c r="CY99" s="224"/>
      <c r="CZ99" s="224">
        <v>99</v>
      </c>
      <c r="DA99" s="224">
        <v>0.99890000000000001</v>
      </c>
      <c r="DB99" s="224">
        <v>42963</v>
      </c>
      <c r="DC99" s="311">
        <v>242.04480000001058</v>
      </c>
      <c r="DD99" s="225">
        <v>0.60339942960825943</v>
      </c>
      <c r="DE99" s="224">
        <v>110</v>
      </c>
      <c r="DF99" s="224"/>
      <c r="DG99" s="224">
        <v>120</v>
      </c>
      <c r="DH99" s="224">
        <v>0.99670000000000003</v>
      </c>
      <c r="DI99" s="224">
        <v>31072</v>
      </c>
      <c r="DJ99" s="224">
        <v>0</v>
      </c>
      <c r="DK99" s="225">
        <v>0.34918097103955598</v>
      </c>
      <c r="DL99" s="224">
        <v>110</v>
      </c>
      <c r="DM99" s="224"/>
      <c r="DN99" s="224">
        <v>111</v>
      </c>
      <c r="DO99" s="224">
        <v>0.99909999999999999</v>
      </c>
      <c r="DP99" s="224">
        <v>47896</v>
      </c>
      <c r="DQ99" s="311">
        <v>0</v>
      </c>
      <c r="DR99" s="225">
        <v>0.58048950439198443</v>
      </c>
      <c r="DS99" s="224">
        <v>110</v>
      </c>
      <c r="DT99" s="224"/>
      <c r="DU99" s="224">
        <v>112</v>
      </c>
      <c r="DV99" s="224">
        <v>0.99929999999999997</v>
      </c>
      <c r="DW99" s="224">
        <v>50396</v>
      </c>
      <c r="DX99" s="311">
        <v>2045.8688000000038</v>
      </c>
      <c r="DY99" s="225">
        <v>0.6253881685433772</v>
      </c>
    </row>
    <row r="100" spans="1:129" ht="17.25" customHeight="1">
      <c r="A100" s="466">
        <v>96</v>
      </c>
      <c r="B100" s="489">
        <v>714000000009</v>
      </c>
      <c r="C100" s="212" t="s">
        <v>288</v>
      </c>
      <c r="D100" s="224">
        <v>111</v>
      </c>
      <c r="E100" s="224">
        <v>36</v>
      </c>
      <c r="F100" s="224">
        <v>36</v>
      </c>
      <c r="G100" s="224">
        <v>0.83109999999999995</v>
      </c>
      <c r="H100" s="224">
        <v>11420</v>
      </c>
      <c r="I100" s="224">
        <v>0</v>
      </c>
      <c r="J100" s="225">
        <v>0.53012443719538738</v>
      </c>
      <c r="K100" s="224">
        <v>111</v>
      </c>
      <c r="L100" s="224">
        <v>38</v>
      </c>
      <c r="M100" s="224">
        <v>38</v>
      </c>
      <c r="N100" s="224">
        <v>0.8</v>
      </c>
      <c r="O100" s="224">
        <v>7680</v>
      </c>
      <c r="P100" s="224">
        <v>0</v>
      </c>
      <c r="Q100" s="225">
        <v>0.3395585738539898</v>
      </c>
      <c r="R100" s="224">
        <v>111</v>
      </c>
      <c r="S100" s="224">
        <v>32</v>
      </c>
      <c r="T100" s="224">
        <v>88.8</v>
      </c>
      <c r="U100" s="224">
        <v>0.80769999999999997</v>
      </c>
      <c r="V100" s="224">
        <v>7560</v>
      </c>
      <c r="W100" s="224">
        <v>0</v>
      </c>
      <c r="X100" s="225">
        <v>0.14639500215828061</v>
      </c>
      <c r="Y100" s="224">
        <v>111</v>
      </c>
      <c r="Z100" s="224">
        <v>32</v>
      </c>
      <c r="AA100" s="224">
        <v>88.8</v>
      </c>
      <c r="AB100" s="224">
        <v>0.80800000000000005</v>
      </c>
      <c r="AC100" s="224">
        <v>8080</v>
      </c>
      <c r="AD100" s="224">
        <v>0</v>
      </c>
      <c r="AE100" s="225">
        <v>0.15136103845781265</v>
      </c>
      <c r="AF100" s="224">
        <v>111</v>
      </c>
      <c r="AG100" s="224">
        <v>36</v>
      </c>
      <c r="AH100" s="224">
        <v>88.8</v>
      </c>
      <c r="AI100" s="224">
        <v>0.77829999999999999</v>
      </c>
      <c r="AJ100" s="224">
        <v>7300</v>
      </c>
      <c r="AK100" s="224">
        <v>0</v>
      </c>
      <c r="AL100" s="225">
        <v>0.14196782484158196</v>
      </c>
      <c r="AM100" s="224">
        <v>111</v>
      </c>
      <c r="AN100" s="224">
        <v>34</v>
      </c>
      <c r="AO100" s="224">
        <v>88.8</v>
      </c>
      <c r="AP100" s="224">
        <v>0.8105</v>
      </c>
      <c r="AQ100" s="224">
        <v>8040</v>
      </c>
      <c r="AR100" s="224">
        <v>0</v>
      </c>
      <c r="AS100" s="225">
        <v>0.15515206755182079</v>
      </c>
      <c r="AT100" s="224">
        <v>111</v>
      </c>
      <c r="AU100" s="224">
        <v>34</v>
      </c>
      <c r="AV100" s="224">
        <v>88.8</v>
      </c>
      <c r="AW100" s="224">
        <v>0.77780000000000005</v>
      </c>
      <c r="AX100" s="224">
        <v>8400</v>
      </c>
      <c r="AY100" s="224">
        <v>0</v>
      </c>
      <c r="AZ100" s="225">
        <v>0.163465251098692</v>
      </c>
      <c r="BA100" s="224">
        <v>111</v>
      </c>
      <c r="BB100" s="224">
        <v>30</v>
      </c>
      <c r="BC100" s="224">
        <v>88.8</v>
      </c>
      <c r="BD100" s="224">
        <v>0.7621</v>
      </c>
      <c r="BE100" s="224">
        <v>7240</v>
      </c>
      <c r="BF100" s="224">
        <v>0</v>
      </c>
      <c r="BG100" s="225">
        <v>0.14858711224017615</v>
      </c>
      <c r="BH100" s="224">
        <v>111</v>
      </c>
      <c r="BI100" s="224">
        <v>38</v>
      </c>
      <c r="BJ100" s="224">
        <v>88.8</v>
      </c>
      <c r="BK100" s="224">
        <v>0.75209999999999999</v>
      </c>
      <c r="BL100" s="224">
        <v>8920</v>
      </c>
      <c r="BM100" s="224">
        <v>0</v>
      </c>
      <c r="BN100" s="225">
        <v>0.17951608337238251</v>
      </c>
      <c r="BO100" s="224">
        <v>111</v>
      </c>
      <c r="BP100" s="224">
        <v>36</v>
      </c>
      <c r="BQ100" s="224">
        <v>88.8</v>
      </c>
      <c r="BR100" s="224">
        <v>0.76319999999999999</v>
      </c>
      <c r="BS100" s="224">
        <v>9220</v>
      </c>
      <c r="BT100" s="311">
        <v>0</v>
      </c>
      <c r="BU100" s="225">
        <v>0.18285492329416045</v>
      </c>
      <c r="BV100" s="224">
        <v>111</v>
      </c>
      <c r="BW100" s="224">
        <v>42</v>
      </c>
      <c r="BX100" s="224">
        <v>88.8</v>
      </c>
      <c r="BY100" s="224">
        <v>0.79549999999999998</v>
      </c>
      <c r="BZ100" s="224">
        <v>9800</v>
      </c>
      <c r="CA100" s="311">
        <v>0</v>
      </c>
      <c r="CB100" s="225">
        <v>0.20644465961876396</v>
      </c>
      <c r="CC100" s="224">
        <v>111</v>
      </c>
      <c r="CD100" s="224"/>
      <c r="CE100" s="224">
        <v>88.8</v>
      </c>
      <c r="CF100" s="224">
        <v>0.88949999999999996</v>
      </c>
      <c r="CG100" s="224">
        <v>16115</v>
      </c>
      <c r="CH100" s="224">
        <v>0</v>
      </c>
      <c r="CI100" s="225">
        <v>0.27421957670012936</v>
      </c>
      <c r="CJ100" s="224">
        <v>111</v>
      </c>
      <c r="CK100" s="224"/>
      <c r="CL100" s="224">
        <v>88.8</v>
      </c>
      <c r="CM100" s="224">
        <v>0.82640000000000002</v>
      </c>
      <c r="CN100" s="224">
        <v>11712</v>
      </c>
      <c r="CO100" s="224">
        <v>0</v>
      </c>
      <c r="CP100" s="225">
        <v>0.22166406483928264</v>
      </c>
      <c r="CQ100" s="224">
        <v>111</v>
      </c>
      <c r="CR100" s="224"/>
      <c r="CS100" s="224">
        <v>88.8</v>
      </c>
      <c r="CT100" s="224">
        <v>0.82640000000000002</v>
      </c>
      <c r="CU100" s="224">
        <v>11712</v>
      </c>
      <c r="CV100" s="311">
        <v>0</v>
      </c>
      <c r="CW100" s="225">
        <v>0.21451361113478967</v>
      </c>
      <c r="CX100" s="224">
        <v>111</v>
      </c>
      <c r="CY100" s="224"/>
      <c r="CZ100" s="224">
        <v>88.8</v>
      </c>
      <c r="DA100" s="224">
        <v>0.87860000000000005</v>
      </c>
      <c r="DB100" s="224">
        <v>15543</v>
      </c>
      <c r="DC100" s="224">
        <v>0</v>
      </c>
      <c r="DD100" s="225">
        <v>0.27669300873830804</v>
      </c>
      <c r="DE100" s="224">
        <v>111</v>
      </c>
      <c r="DF100" s="224"/>
      <c r="DG100" s="224">
        <v>88.8</v>
      </c>
      <c r="DH100" s="224">
        <v>0.82869999999999999</v>
      </c>
      <c r="DI100" s="224">
        <v>9371</v>
      </c>
      <c r="DJ100" s="224">
        <v>0</v>
      </c>
      <c r="DK100" s="225">
        <v>0.17116016548668547</v>
      </c>
      <c r="DL100" s="224">
        <v>111</v>
      </c>
      <c r="DM100" s="224"/>
      <c r="DN100" s="224">
        <v>88.8</v>
      </c>
      <c r="DO100" s="224">
        <v>0.8206</v>
      </c>
      <c r="DP100" s="224">
        <v>8883</v>
      </c>
      <c r="DQ100" s="311">
        <v>0</v>
      </c>
      <c r="DR100" s="225">
        <v>0.163848416356416</v>
      </c>
      <c r="DS100" s="224">
        <v>111</v>
      </c>
      <c r="DT100" s="224"/>
      <c r="DU100" s="224">
        <v>88.8</v>
      </c>
      <c r="DV100" s="224">
        <v>0.88380000000000003</v>
      </c>
      <c r="DW100" s="224">
        <v>13418</v>
      </c>
      <c r="DX100" s="224">
        <v>0</v>
      </c>
      <c r="DY100" s="225">
        <v>0.23745883244638616</v>
      </c>
    </row>
    <row r="101" spans="1:129" ht="17.25" customHeight="1">
      <c r="A101" s="466">
        <v>97</v>
      </c>
      <c r="B101" s="489">
        <v>341000000086</v>
      </c>
      <c r="C101" s="212" t="s">
        <v>690</v>
      </c>
      <c r="D101" s="224">
        <v>294</v>
      </c>
      <c r="E101" s="224">
        <v>40</v>
      </c>
      <c r="F101" s="224">
        <v>294</v>
      </c>
      <c r="G101" s="224">
        <v>0.94199999999999995</v>
      </c>
      <c r="H101" s="224">
        <v>8440</v>
      </c>
      <c r="I101" s="224">
        <v>0</v>
      </c>
      <c r="J101" s="225">
        <v>4.232643753420217E-2</v>
      </c>
      <c r="K101" s="224">
        <v>294</v>
      </c>
      <c r="L101" s="224">
        <v>40</v>
      </c>
      <c r="M101" s="224">
        <v>294</v>
      </c>
      <c r="N101" s="224">
        <v>0.9617</v>
      </c>
      <c r="O101" s="224">
        <v>12040</v>
      </c>
      <c r="P101" s="224">
        <v>0</v>
      </c>
      <c r="Q101" s="225">
        <v>5.7235648107994468E-2</v>
      </c>
      <c r="R101" s="224">
        <v>294</v>
      </c>
      <c r="S101" s="224">
        <v>40</v>
      </c>
      <c r="T101" s="224">
        <v>294</v>
      </c>
      <c r="U101" s="224">
        <v>0.97150000000000003</v>
      </c>
      <c r="V101" s="224">
        <v>10920</v>
      </c>
      <c r="W101" s="224">
        <v>0</v>
      </c>
      <c r="X101" s="225">
        <v>5.3100670702317644E-2</v>
      </c>
      <c r="Y101" s="224">
        <v>294</v>
      </c>
      <c r="Z101" s="224">
        <v>40</v>
      </c>
      <c r="AA101" s="224">
        <v>294</v>
      </c>
      <c r="AB101" s="224">
        <v>0.97309999999999997</v>
      </c>
      <c r="AC101" s="224">
        <v>10120</v>
      </c>
      <c r="AD101" s="224">
        <v>0</v>
      </c>
      <c r="AE101" s="225">
        <v>4.7544772536449578E-2</v>
      </c>
      <c r="AF101" s="224">
        <v>294</v>
      </c>
      <c r="AG101" s="224">
        <v>19.600000000000001</v>
      </c>
      <c r="AH101" s="224">
        <v>294</v>
      </c>
      <c r="AI101" s="224">
        <v>0.94669999999999999</v>
      </c>
      <c r="AJ101" s="224">
        <v>8520</v>
      </c>
      <c r="AK101" s="224">
        <v>0</v>
      </c>
      <c r="AL101" s="225">
        <v>4.1144041720382822E-2</v>
      </c>
      <c r="AM101" s="224">
        <v>294</v>
      </c>
      <c r="AN101" s="224">
        <v>16</v>
      </c>
      <c r="AO101" s="224">
        <v>294</v>
      </c>
      <c r="AP101" s="224">
        <v>0.95520000000000005</v>
      </c>
      <c r="AQ101" s="224">
        <v>8520</v>
      </c>
      <c r="AR101" s="224">
        <v>0</v>
      </c>
      <c r="AS101" s="225">
        <v>4.2137178712914537E-2</v>
      </c>
      <c r="AT101" s="224">
        <v>294</v>
      </c>
      <c r="AU101" s="224">
        <v>20</v>
      </c>
      <c r="AV101" s="224">
        <v>294</v>
      </c>
      <c r="AW101" s="224">
        <v>0.94579999999999997</v>
      </c>
      <c r="AX101" s="224">
        <v>9080</v>
      </c>
      <c r="AY101" s="224">
        <v>0</v>
      </c>
      <c r="AZ101" s="225">
        <v>4.3890069937801694E-2</v>
      </c>
      <c r="BA101" s="224">
        <v>294</v>
      </c>
      <c r="BB101" s="224">
        <v>40</v>
      </c>
      <c r="BC101" s="224">
        <v>294</v>
      </c>
      <c r="BD101" s="224">
        <v>0.95930000000000004</v>
      </c>
      <c r="BE101" s="224">
        <v>11320</v>
      </c>
      <c r="BF101" s="224">
        <v>0</v>
      </c>
      <c r="BG101" s="225">
        <v>5.5745800410809128E-2</v>
      </c>
      <c r="BH101" s="224">
        <v>294</v>
      </c>
      <c r="BI101" s="224">
        <v>40</v>
      </c>
      <c r="BJ101" s="224">
        <v>294</v>
      </c>
      <c r="BK101" s="224">
        <v>0.93810000000000004</v>
      </c>
      <c r="BL101" s="224">
        <v>11520</v>
      </c>
      <c r="BM101" s="224">
        <v>0</v>
      </c>
      <c r="BN101" s="225">
        <v>5.6141379150874277E-2</v>
      </c>
      <c r="BO101" s="224">
        <v>294</v>
      </c>
      <c r="BP101" s="224">
        <v>40</v>
      </c>
      <c r="BQ101" s="224">
        <v>294</v>
      </c>
      <c r="BR101" s="224">
        <v>0.995</v>
      </c>
      <c r="BS101" s="224">
        <v>23800</v>
      </c>
      <c r="BT101" s="311">
        <v>0</v>
      </c>
      <c r="BU101" s="225">
        <v>0.10935373230720938</v>
      </c>
      <c r="BV101" s="224">
        <v>294</v>
      </c>
      <c r="BW101" s="224">
        <v>40</v>
      </c>
      <c r="BX101" s="224">
        <v>294</v>
      </c>
      <c r="BY101" s="224">
        <v>0.99760000000000004</v>
      </c>
      <c r="BZ101" s="224">
        <v>16360</v>
      </c>
      <c r="CA101" s="311">
        <v>0</v>
      </c>
      <c r="CB101" s="225">
        <v>8.3006147049647372E-2</v>
      </c>
      <c r="CC101" s="224">
        <v>294</v>
      </c>
      <c r="CD101" s="224"/>
      <c r="CE101" s="224">
        <v>235.2</v>
      </c>
      <c r="CF101" s="224">
        <v>0.99829999999999997</v>
      </c>
      <c r="CG101" s="224">
        <v>24400</v>
      </c>
      <c r="CH101" s="224">
        <v>0</v>
      </c>
      <c r="CI101" s="225">
        <v>0.13967494283109172</v>
      </c>
      <c r="CJ101" s="224">
        <v>294</v>
      </c>
      <c r="CK101" s="224"/>
      <c r="CL101" s="224">
        <v>235.2</v>
      </c>
      <c r="CM101" s="224">
        <v>0.99819999999999998</v>
      </c>
      <c r="CN101" s="224">
        <v>22720</v>
      </c>
      <c r="CO101" s="224">
        <v>0</v>
      </c>
      <c r="CP101" s="225">
        <v>0.13440670909829683</v>
      </c>
      <c r="CQ101" s="224">
        <v>294</v>
      </c>
      <c r="CR101" s="224"/>
      <c r="CS101" s="224">
        <v>235.2</v>
      </c>
      <c r="CT101" s="224">
        <v>0.99709999999999999</v>
      </c>
      <c r="CU101" s="224">
        <v>14140</v>
      </c>
      <c r="CV101" s="311">
        <v>0</v>
      </c>
      <c r="CW101" s="225">
        <v>8.1040188076399552E-2</v>
      </c>
      <c r="CX101" s="224">
        <v>294</v>
      </c>
      <c r="CY101" s="224"/>
      <c r="CZ101" s="224">
        <v>235.2</v>
      </c>
      <c r="DA101" s="224">
        <v>0.99750000000000005</v>
      </c>
      <c r="DB101" s="224">
        <v>16400</v>
      </c>
      <c r="DC101" s="224">
        <v>0</v>
      </c>
      <c r="DD101" s="225">
        <v>9.7087010799864357E-2</v>
      </c>
      <c r="DE101" s="224">
        <v>294</v>
      </c>
      <c r="DF101" s="224"/>
      <c r="DG101" s="224">
        <v>235.2</v>
      </c>
      <c r="DH101" s="224">
        <v>0.99180000000000001</v>
      </c>
      <c r="DI101" s="224">
        <v>19580</v>
      </c>
      <c r="DJ101" s="224">
        <v>0</v>
      </c>
      <c r="DK101" s="225">
        <v>0.11281798288943516</v>
      </c>
      <c r="DL101" s="224">
        <v>294</v>
      </c>
      <c r="DM101" s="224"/>
      <c r="DN101" s="224">
        <v>235.2</v>
      </c>
      <c r="DO101" s="224">
        <v>0.99709999999999999</v>
      </c>
      <c r="DP101" s="224">
        <v>16707</v>
      </c>
      <c r="DQ101" s="311">
        <v>0</v>
      </c>
      <c r="DR101" s="225">
        <v>9.5752363662829368E-2</v>
      </c>
      <c r="DS101" s="224">
        <v>294</v>
      </c>
      <c r="DT101" s="224"/>
      <c r="DU101" s="224">
        <v>680</v>
      </c>
      <c r="DV101" s="224">
        <v>0.98770000000000002</v>
      </c>
      <c r="DW101" s="224">
        <v>32936</v>
      </c>
      <c r="DX101" s="224">
        <v>0</v>
      </c>
      <c r="DY101" s="225">
        <v>6.8108982312509225E-2</v>
      </c>
    </row>
    <row r="102" spans="1:129" ht="17.25" customHeight="1">
      <c r="A102" s="466">
        <v>98</v>
      </c>
      <c r="B102" s="489">
        <v>313000000007</v>
      </c>
      <c r="C102" s="212" t="s">
        <v>730</v>
      </c>
      <c r="D102" s="224">
        <v>350</v>
      </c>
      <c r="E102" s="224">
        <v>0</v>
      </c>
      <c r="F102" s="224">
        <v>280</v>
      </c>
      <c r="G102" s="224">
        <v>0.84499999999999997</v>
      </c>
      <c r="H102" s="224">
        <v>4990</v>
      </c>
      <c r="I102" s="224">
        <v>0</v>
      </c>
      <c r="J102" s="225">
        <v>2.9292288907673523E-2</v>
      </c>
      <c r="K102" s="224">
        <v>350</v>
      </c>
      <c r="L102" s="224">
        <v>0</v>
      </c>
      <c r="M102" s="224">
        <v>280</v>
      </c>
      <c r="N102" s="224">
        <v>0.84499999999999997</v>
      </c>
      <c r="O102" s="224">
        <v>4990</v>
      </c>
      <c r="P102" s="224">
        <v>0</v>
      </c>
      <c r="Q102" s="225">
        <v>2.8347376362264701E-2</v>
      </c>
      <c r="R102" s="224">
        <v>350</v>
      </c>
      <c r="S102" s="224">
        <v>30</v>
      </c>
      <c r="T102" s="224">
        <v>280</v>
      </c>
      <c r="U102" s="224">
        <v>0</v>
      </c>
      <c r="V102" s="224">
        <v>2825</v>
      </c>
      <c r="W102" s="224">
        <v>0</v>
      </c>
      <c r="X102" s="225">
        <v>0</v>
      </c>
      <c r="Y102" s="224">
        <v>350</v>
      </c>
      <c r="Z102" s="224">
        <v>20</v>
      </c>
      <c r="AA102" s="224">
        <v>280</v>
      </c>
      <c r="AB102" s="224">
        <v>0.91759999999999997</v>
      </c>
      <c r="AC102" s="224">
        <v>6350</v>
      </c>
      <c r="AD102" s="224">
        <v>0</v>
      </c>
      <c r="AE102" s="225">
        <v>3.3219214085499202E-2</v>
      </c>
      <c r="AF102" s="224">
        <v>350</v>
      </c>
      <c r="AG102" s="224">
        <v>20</v>
      </c>
      <c r="AH102" s="224">
        <v>280</v>
      </c>
      <c r="AI102" s="224">
        <v>0.91520000000000001</v>
      </c>
      <c r="AJ102" s="224">
        <v>5560</v>
      </c>
      <c r="AK102" s="224">
        <v>0</v>
      </c>
      <c r="AL102" s="225">
        <v>2.9162705573995897E-2</v>
      </c>
      <c r="AM102" s="224">
        <v>350</v>
      </c>
      <c r="AN102" s="224">
        <v>20</v>
      </c>
      <c r="AO102" s="224">
        <v>280</v>
      </c>
      <c r="AP102" s="224">
        <v>0.91739999999999999</v>
      </c>
      <c r="AQ102" s="224">
        <v>6110</v>
      </c>
      <c r="AR102" s="224">
        <v>0</v>
      </c>
      <c r="AS102" s="225">
        <v>3.3036341489578902E-2</v>
      </c>
      <c r="AT102" s="224">
        <v>350</v>
      </c>
      <c r="AU102" s="224">
        <v>25</v>
      </c>
      <c r="AV102" s="224">
        <v>280</v>
      </c>
      <c r="AW102" s="224">
        <v>0.86119999999999997</v>
      </c>
      <c r="AX102" s="224">
        <v>6640</v>
      </c>
      <c r="AY102" s="224">
        <v>0</v>
      </c>
      <c r="AZ102" s="225">
        <v>3.7011193611885818E-2</v>
      </c>
      <c r="BA102" s="224">
        <v>350</v>
      </c>
      <c r="BB102" s="224">
        <v>25</v>
      </c>
      <c r="BC102" s="224">
        <v>280</v>
      </c>
      <c r="BD102" s="224">
        <v>0.79059999999999997</v>
      </c>
      <c r="BE102" s="224">
        <v>5795</v>
      </c>
      <c r="BF102" s="224">
        <v>0</v>
      </c>
      <c r="BG102" s="225">
        <v>3.6358512120591546E-2</v>
      </c>
      <c r="BH102" s="224">
        <v>350</v>
      </c>
      <c r="BI102" s="224">
        <v>19</v>
      </c>
      <c r="BJ102" s="224">
        <v>280</v>
      </c>
      <c r="BK102" s="224">
        <v>0.73960000000000004</v>
      </c>
      <c r="BL102" s="224">
        <v>5355</v>
      </c>
      <c r="BM102" s="224">
        <v>0</v>
      </c>
      <c r="BN102" s="225">
        <v>3.4756145431706756E-2</v>
      </c>
      <c r="BO102" s="224">
        <v>350</v>
      </c>
      <c r="BP102" s="224">
        <v>20</v>
      </c>
      <c r="BQ102" s="224">
        <v>280</v>
      </c>
      <c r="BR102" s="224">
        <v>0.77229999999999999</v>
      </c>
      <c r="BS102" s="224">
        <v>5360</v>
      </c>
      <c r="BT102" s="311">
        <v>0</v>
      </c>
      <c r="BU102" s="225">
        <v>3.3315611417051187E-2</v>
      </c>
      <c r="BV102" s="224">
        <v>350</v>
      </c>
      <c r="BW102" s="224">
        <v>20</v>
      </c>
      <c r="BX102" s="224">
        <v>280</v>
      </c>
      <c r="BY102" s="224">
        <v>0.77429999999999999</v>
      </c>
      <c r="BZ102" s="224">
        <v>4135</v>
      </c>
      <c r="CA102" s="311">
        <v>0</v>
      </c>
      <c r="CB102" s="225">
        <v>2.8381735620762575E-2</v>
      </c>
      <c r="CC102" s="224">
        <v>200</v>
      </c>
      <c r="CD102" s="224"/>
      <c r="CE102" s="224">
        <v>280</v>
      </c>
      <c r="CF102" s="224">
        <v>0.88790000000000002</v>
      </c>
      <c r="CG102" s="224">
        <v>7922</v>
      </c>
      <c r="CH102" s="224">
        <v>0</v>
      </c>
      <c r="CI102" s="225">
        <v>4.2829185487287785E-2</v>
      </c>
      <c r="CJ102" s="224">
        <v>200</v>
      </c>
      <c r="CK102" s="224"/>
      <c r="CL102" s="224">
        <v>160</v>
      </c>
      <c r="CM102" s="224">
        <v>0.90410000000000001</v>
      </c>
      <c r="CN102" s="224">
        <v>7470</v>
      </c>
      <c r="CO102" s="224">
        <v>0</v>
      </c>
      <c r="CP102" s="225">
        <v>7.1721878110828446E-2</v>
      </c>
      <c r="CQ102" s="224">
        <v>200</v>
      </c>
      <c r="CR102" s="224"/>
      <c r="CS102" s="224">
        <v>160</v>
      </c>
      <c r="CT102" s="224">
        <v>0.90839999999999999</v>
      </c>
      <c r="CU102" s="224">
        <v>8090</v>
      </c>
      <c r="CV102" s="311">
        <v>0</v>
      </c>
      <c r="CW102" s="225">
        <v>7.4813242472881542E-2</v>
      </c>
      <c r="CX102" s="224">
        <v>200</v>
      </c>
      <c r="CY102" s="224"/>
      <c r="CZ102" s="224">
        <v>160</v>
      </c>
      <c r="DA102" s="224">
        <v>0.92930000000000001</v>
      </c>
      <c r="DB102" s="224">
        <v>9175</v>
      </c>
      <c r="DC102" s="224">
        <v>0</v>
      </c>
      <c r="DD102" s="225">
        <v>8.5703322094288423E-2</v>
      </c>
      <c r="DE102" s="224">
        <v>200</v>
      </c>
      <c r="DF102" s="224"/>
      <c r="DG102" s="224">
        <v>160</v>
      </c>
      <c r="DH102" s="224">
        <v>0.92830000000000001</v>
      </c>
      <c r="DI102" s="224">
        <v>9282</v>
      </c>
      <c r="DJ102" s="224">
        <v>0</v>
      </c>
      <c r="DK102" s="225">
        <v>8.399632696604617E-2</v>
      </c>
      <c r="DL102" s="224">
        <v>200</v>
      </c>
      <c r="DM102" s="224"/>
      <c r="DN102" s="224">
        <v>160</v>
      </c>
      <c r="DO102" s="224">
        <v>0.92500000000000004</v>
      </c>
      <c r="DP102" s="224">
        <v>8652</v>
      </c>
      <c r="DQ102" s="311">
        <v>0</v>
      </c>
      <c r="DR102" s="225">
        <v>7.8574542284219701E-2</v>
      </c>
      <c r="DS102" s="224">
        <v>200</v>
      </c>
      <c r="DT102" s="224"/>
      <c r="DU102" s="224">
        <v>160</v>
      </c>
      <c r="DV102" s="224">
        <v>0.90769999999999995</v>
      </c>
      <c r="DW102" s="224">
        <v>7493</v>
      </c>
      <c r="DX102" s="224">
        <v>0</v>
      </c>
      <c r="DY102" s="225">
        <v>7.1657378845188704E-2</v>
      </c>
    </row>
    <row r="103" spans="1:129" ht="17.25" customHeight="1">
      <c r="A103" s="466">
        <v>99</v>
      </c>
      <c r="B103" s="489">
        <v>313000000011</v>
      </c>
      <c r="C103" s="212" t="s">
        <v>914</v>
      </c>
      <c r="D103" s="224">
        <v>0</v>
      </c>
      <c r="E103" s="224">
        <v>0</v>
      </c>
      <c r="F103" s="224">
        <v>0</v>
      </c>
      <c r="G103" s="224">
        <v>0</v>
      </c>
      <c r="H103" s="224">
        <v>0</v>
      </c>
      <c r="I103" s="224">
        <v>0</v>
      </c>
      <c r="J103" s="225"/>
      <c r="K103" s="224">
        <v>0</v>
      </c>
      <c r="L103" s="224">
        <v>0</v>
      </c>
      <c r="M103" s="224">
        <v>0</v>
      </c>
      <c r="N103" s="224">
        <v>0</v>
      </c>
      <c r="O103" s="224">
        <v>0</v>
      </c>
      <c r="P103" s="224">
        <v>0</v>
      </c>
      <c r="Q103" s="225">
        <v>0</v>
      </c>
      <c r="R103" s="224">
        <v>0</v>
      </c>
      <c r="S103" s="224">
        <v>0</v>
      </c>
      <c r="T103" s="224">
        <v>0</v>
      </c>
      <c r="U103" s="224">
        <v>0</v>
      </c>
      <c r="V103" s="224">
        <v>0</v>
      </c>
      <c r="W103" s="224">
        <v>0</v>
      </c>
      <c r="X103" s="225">
        <v>0</v>
      </c>
      <c r="Y103" s="224">
        <v>0</v>
      </c>
      <c r="Z103" s="224">
        <v>0</v>
      </c>
      <c r="AA103" s="224">
        <v>0</v>
      </c>
      <c r="AB103" s="224">
        <v>0</v>
      </c>
      <c r="AC103" s="224">
        <v>0</v>
      </c>
      <c r="AD103" s="224">
        <v>0</v>
      </c>
      <c r="AE103" s="225">
        <v>0</v>
      </c>
      <c r="AF103" s="224">
        <v>0</v>
      </c>
      <c r="AG103" s="224">
        <v>0</v>
      </c>
      <c r="AH103" s="224">
        <v>0</v>
      </c>
      <c r="AI103" s="224">
        <v>0</v>
      </c>
      <c r="AJ103" s="224">
        <v>0</v>
      </c>
      <c r="AK103" s="224">
        <v>0</v>
      </c>
      <c r="AL103" s="225">
        <v>0</v>
      </c>
      <c r="AM103" s="224">
        <v>0</v>
      </c>
      <c r="AN103" s="224">
        <v>0</v>
      </c>
      <c r="AO103" s="224">
        <v>0</v>
      </c>
      <c r="AP103" s="224">
        <v>0</v>
      </c>
      <c r="AQ103" s="224">
        <v>0</v>
      </c>
      <c r="AR103" s="224">
        <v>0</v>
      </c>
      <c r="AS103" s="225">
        <v>0</v>
      </c>
      <c r="AT103" s="224">
        <v>0</v>
      </c>
      <c r="AU103" s="224">
        <v>0</v>
      </c>
      <c r="AV103" s="224">
        <v>0</v>
      </c>
      <c r="AW103" s="224">
        <v>0</v>
      </c>
      <c r="AX103" s="224">
        <v>0</v>
      </c>
      <c r="AY103" s="224">
        <v>0</v>
      </c>
      <c r="AZ103" s="225">
        <v>0</v>
      </c>
      <c r="BA103" s="224">
        <v>0</v>
      </c>
      <c r="BB103" s="224">
        <v>0</v>
      </c>
      <c r="BC103" s="224">
        <v>0</v>
      </c>
      <c r="BD103" s="224">
        <v>0</v>
      </c>
      <c r="BE103" s="224">
        <v>0</v>
      </c>
      <c r="BF103" s="224">
        <v>0</v>
      </c>
      <c r="BG103" s="225">
        <v>0</v>
      </c>
      <c r="BH103" s="224">
        <v>0</v>
      </c>
      <c r="BI103" s="224">
        <v>0</v>
      </c>
      <c r="BJ103" s="224">
        <v>0</v>
      </c>
      <c r="BK103" s="224">
        <v>0</v>
      </c>
      <c r="BL103" s="224">
        <v>0</v>
      </c>
      <c r="BM103" s="224">
        <v>0</v>
      </c>
      <c r="BN103" s="225">
        <v>0</v>
      </c>
      <c r="BO103" s="224">
        <v>0</v>
      </c>
      <c r="BP103" s="224">
        <v>0</v>
      </c>
      <c r="BQ103" s="224">
        <v>0</v>
      </c>
      <c r="BR103" s="224">
        <v>0</v>
      </c>
      <c r="BS103" s="224">
        <v>0</v>
      </c>
      <c r="BT103" s="311">
        <v>0</v>
      </c>
      <c r="BU103" s="225">
        <v>0</v>
      </c>
      <c r="BV103" s="224">
        <v>0</v>
      </c>
      <c r="BW103" s="224">
        <v>0</v>
      </c>
      <c r="BX103" s="224">
        <v>0</v>
      </c>
      <c r="BY103" s="224">
        <v>0</v>
      </c>
      <c r="BZ103" s="224">
        <v>0</v>
      </c>
      <c r="CA103" s="311">
        <v>0</v>
      </c>
      <c r="CB103" s="225">
        <v>0</v>
      </c>
      <c r="CC103" s="224">
        <v>681</v>
      </c>
      <c r="CD103" s="224"/>
      <c r="CE103" s="224">
        <v>0</v>
      </c>
      <c r="CF103" s="224">
        <v>0</v>
      </c>
      <c r="CG103" s="224">
        <v>0</v>
      </c>
      <c r="CH103" s="224">
        <v>0</v>
      </c>
      <c r="CI103" s="225">
        <v>0</v>
      </c>
      <c r="CJ103" s="224">
        <v>0</v>
      </c>
      <c r="CK103" s="224"/>
      <c r="CL103" s="224">
        <v>0</v>
      </c>
      <c r="CM103" s="224">
        <v>0</v>
      </c>
      <c r="CN103" s="224">
        <v>0</v>
      </c>
      <c r="CO103" s="224">
        <v>0</v>
      </c>
      <c r="CP103" s="225">
        <v>0</v>
      </c>
      <c r="CQ103" s="224">
        <v>0</v>
      </c>
      <c r="CR103" s="224"/>
      <c r="CS103" s="224">
        <v>0</v>
      </c>
      <c r="CT103" s="224">
        <v>0</v>
      </c>
      <c r="CU103" s="224">
        <v>0</v>
      </c>
      <c r="CV103" s="311">
        <v>0</v>
      </c>
      <c r="CW103" s="225">
        <v>0</v>
      </c>
      <c r="CX103" s="224">
        <v>681</v>
      </c>
      <c r="CY103" s="224"/>
      <c r="CZ103" s="224">
        <v>0</v>
      </c>
      <c r="DA103" s="224">
        <v>0</v>
      </c>
      <c r="DB103" s="224">
        <v>0</v>
      </c>
      <c r="DC103" s="224">
        <v>0</v>
      </c>
      <c r="DD103" s="225">
        <v>0</v>
      </c>
      <c r="DE103" s="224">
        <v>681</v>
      </c>
      <c r="DF103" s="224"/>
      <c r="DG103" s="224">
        <v>0</v>
      </c>
      <c r="DH103" s="224">
        <v>0</v>
      </c>
      <c r="DI103" s="224">
        <v>0</v>
      </c>
      <c r="DJ103" s="224">
        <v>0</v>
      </c>
      <c r="DK103" s="225">
        <v>0</v>
      </c>
      <c r="DL103" s="224">
        <v>681</v>
      </c>
      <c r="DM103" s="224"/>
      <c r="DN103" s="224">
        <v>544.79999999999995</v>
      </c>
      <c r="DO103" s="224">
        <v>0.83630000000000004</v>
      </c>
      <c r="DP103" s="224">
        <v>3413</v>
      </c>
      <c r="DQ103" s="311">
        <v>0</v>
      </c>
      <c r="DR103" s="225">
        <v>1.0068485687423806E-2</v>
      </c>
      <c r="DS103" s="224">
        <v>681</v>
      </c>
      <c r="DT103" s="224"/>
      <c r="DU103" s="224">
        <v>681</v>
      </c>
      <c r="DV103" s="224">
        <v>0.71199999999999997</v>
      </c>
      <c r="DW103" s="224">
        <v>2033</v>
      </c>
      <c r="DX103" s="224">
        <v>0</v>
      </c>
      <c r="DY103" s="225">
        <v>5.8234154810158376E-3</v>
      </c>
    </row>
    <row r="104" spans="1:129" ht="17.25" customHeight="1">
      <c r="A104" s="466">
        <v>100</v>
      </c>
      <c r="B104" s="489">
        <v>713000000017</v>
      </c>
      <c r="C104" s="212" t="s">
        <v>800</v>
      </c>
      <c r="D104" s="224">
        <v>367</v>
      </c>
      <c r="E104" s="224">
        <v>225</v>
      </c>
      <c r="F104" s="224">
        <v>225</v>
      </c>
      <c r="G104" s="224">
        <v>0.2727</v>
      </c>
      <c r="H104" s="224">
        <v>3000</v>
      </c>
      <c r="I104" s="224">
        <v>0</v>
      </c>
      <c r="J104" s="225">
        <v>6.7908025370438288E-2</v>
      </c>
      <c r="K104" s="224">
        <v>367</v>
      </c>
      <c r="L104" s="224">
        <v>255</v>
      </c>
      <c r="M104" s="224">
        <v>255</v>
      </c>
      <c r="N104" s="224">
        <v>0.55910000000000004</v>
      </c>
      <c r="O104" s="224">
        <v>26000</v>
      </c>
      <c r="P104" s="224">
        <v>0</v>
      </c>
      <c r="Q104" s="225">
        <v>0.24511548012484899</v>
      </c>
      <c r="R104" s="224">
        <v>367</v>
      </c>
      <c r="S104" s="224">
        <v>260</v>
      </c>
      <c r="T104" s="224">
        <v>293.60000000000002</v>
      </c>
      <c r="U104" s="224">
        <v>0.64710000000000001</v>
      </c>
      <c r="V104" s="224">
        <v>22000</v>
      </c>
      <c r="W104" s="224">
        <v>0</v>
      </c>
      <c r="X104" s="225">
        <v>0.16082839701272303</v>
      </c>
      <c r="Y104" s="224">
        <v>367</v>
      </c>
      <c r="Z104" s="224">
        <v>260</v>
      </c>
      <c r="AA104" s="224">
        <v>293.60000000000002</v>
      </c>
      <c r="AB104" s="224">
        <v>0.89470000000000005</v>
      </c>
      <c r="AC104" s="224">
        <v>25500</v>
      </c>
      <c r="AD104" s="224">
        <v>0</v>
      </c>
      <c r="AE104" s="225">
        <v>0.13047693801884441</v>
      </c>
      <c r="AF104" s="224">
        <v>367</v>
      </c>
      <c r="AG104" s="224">
        <v>0</v>
      </c>
      <c r="AH104" s="224">
        <v>293.60000000000002</v>
      </c>
      <c r="AI104" s="224">
        <v>0.89470000000000005</v>
      </c>
      <c r="AJ104" s="224">
        <v>25500</v>
      </c>
      <c r="AK104" s="224">
        <v>0</v>
      </c>
      <c r="AL104" s="225">
        <v>0.13047693801884441</v>
      </c>
      <c r="AM104" s="224">
        <v>367</v>
      </c>
      <c r="AN104" s="224">
        <v>200</v>
      </c>
      <c r="AO104" s="224">
        <v>293.60000000000002</v>
      </c>
      <c r="AP104" s="224">
        <v>0.63490000000000002</v>
      </c>
      <c r="AQ104" s="224">
        <v>40000</v>
      </c>
      <c r="AR104" s="224">
        <v>0</v>
      </c>
      <c r="AS104" s="225">
        <v>0.2980342092725643</v>
      </c>
      <c r="AT104" s="224">
        <v>367</v>
      </c>
      <c r="AU104" s="224">
        <v>200</v>
      </c>
      <c r="AV104" s="224">
        <v>293.60000000000002</v>
      </c>
      <c r="AW104" s="224">
        <v>0.57289999999999996</v>
      </c>
      <c r="AX104" s="224">
        <v>27500</v>
      </c>
      <c r="AY104" s="224">
        <v>0</v>
      </c>
      <c r="AZ104" s="225">
        <v>0.21974797656574591</v>
      </c>
      <c r="BA104" s="224">
        <v>367</v>
      </c>
      <c r="BB104" s="224">
        <v>295</v>
      </c>
      <c r="BC104" s="224">
        <v>295</v>
      </c>
      <c r="BD104" s="224">
        <v>0.56730000000000003</v>
      </c>
      <c r="BE104" s="224">
        <v>29500</v>
      </c>
      <c r="BF104" s="224">
        <v>0</v>
      </c>
      <c r="BG104" s="225">
        <v>0.24482441193176252</v>
      </c>
      <c r="BH104" s="224">
        <v>367</v>
      </c>
      <c r="BI104" s="224">
        <v>235</v>
      </c>
      <c r="BJ104" s="224">
        <v>293.60000000000002</v>
      </c>
      <c r="BK104" s="224">
        <v>0.81930000000000003</v>
      </c>
      <c r="BL104" s="224">
        <v>34000</v>
      </c>
      <c r="BM104" s="224">
        <v>0</v>
      </c>
      <c r="BN104" s="225">
        <v>0.18997960282429735</v>
      </c>
      <c r="BO104" s="224">
        <v>367</v>
      </c>
      <c r="BP104" s="224">
        <v>235</v>
      </c>
      <c r="BQ104" s="224">
        <v>293.60000000000002</v>
      </c>
      <c r="BR104" s="224">
        <v>0.97260000000000002</v>
      </c>
      <c r="BS104" s="224">
        <v>35500</v>
      </c>
      <c r="BT104" s="311">
        <v>0</v>
      </c>
      <c r="BU104" s="225">
        <v>0.16709563344719167</v>
      </c>
      <c r="BV104" s="224">
        <v>367</v>
      </c>
      <c r="BW104" s="224">
        <v>240</v>
      </c>
      <c r="BX104" s="224">
        <v>293.60000000000002</v>
      </c>
      <c r="BY104" s="224">
        <v>0.84930000000000005</v>
      </c>
      <c r="BZ104" s="224">
        <v>31000</v>
      </c>
      <c r="CA104" s="311">
        <v>0</v>
      </c>
      <c r="CB104" s="225">
        <v>0.18500149819226175</v>
      </c>
      <c r="CC104" s="224">
        <v>367</v>
      </c>
      <c r="CD104" s="224"/>
      <c r="CE104" s="224">
        <v>293.60000000000002</v>
      </c>
      <c r="CF104" s="224">
        <v>0.62439999999999996</v>
      </c>
      <c r="CG104" s="224">
        <v>12293</v>
      </c>
      <c r="CH104" s="224">
        <v>0</v>
      </c>
      <c r="CI104" s="225">
        <v>9.0129300490135886E-2</v>
      </c>
      <c r="CJ104" s="224">
        <v>367</v>
      </c>
      <c r="CK104" s="224"/>
      <c r="CL104" s="224">
        <v>293.60000000000002</v>
      </c>
      <c r="CM104" s="224">
        <v>0.70799999999999996</v>
      </c>
      <c r="CN104" s="224">
        <v>1875</v>
      </c>
      <c r="CO104" s="224">
        <v>0</v>
      </c>
      <c r="CP104" s="225">
        <v>1.2527934286755235E-2</v>
      </c>
      <c r="CQ104" s="224">
        <v>367</v>
      </c>
      <c r="CR104" s="224"/>
      <c r="CS104" s="224">
        <v>293.60000000000002</v>
      </c>
      <c r="CT104" s="224">
        <v>0.69930000000000003</v>
      </c>
      <c r="CU104" s="224">
        <v>1563</v>
      </c>
      <c r="CV104" s="311">
        <v>0</v>
      </c>
      <c r="CW104" s="225">
        <v>1.0232139747829294E-2</v>
      </c>
      <c r="CX104" s="224">
        <v>367</v>
      </c>
      <c r="CY104" s="224"/>
      <c r="CZ104" s="224">
        <v>293.60000000000002</v>
      </c>
      <c r="DA104" s="224">
        <v>0.83809999999999996</v>
      </c>
      <c r="DB104" s="224">
        <v>2397</v>
      </c>
      <c r="DC104" s="224">
        <v>0</v>
      </c>
      <c r="DD104" s="225">
        <v>1.3529559150541734E-2</v>
      </c>
      <c r="DE104" s="224">
        <v>367</v>
      </c>
      <c r="DF104" s="224"/>
      <c r="DG104" s="224">
        <v>293.60000000000002</v>
      </c>
      <c r="DH104" s="224">
        <v>0.82579999999999998</v>
      </c>
      <c r="DI104" s="224">
        <v>3632</v>
      </c>
      <c r="DJ104" s="224">
        <v>0</v>
      </c>
      <c r="DK104" s="225">
        <v>2.0134552169490366E-2</v>
      </c>
      <c r="DL104" s="224">
        <v>367</v>
      </c>
      <c r="DM104" s="224"/>
      <c r="DN104" s="224">
        <v>293.60000000000002</v>
      </c>
      <c r="DO104" s="224">
        <v>0.17879999999999999</v>
      </c>
      <c r="DP104" s="224">
        <v>5588</v>
      </c>
      <c r="DQ104" s="311">
        <v>0</v>
      </c>
      <c r="DR104" s="225">
        <v>0.14307372888915892</v>
      </c>
      <c r="DS104" s="224">
        <v>367</v>
      </c>
      <c r="DT104" s="224"/>
      <c r="DU104" s="224">
        <v>293.60000000000002</v>
      </c>
      <c r="DV104" s="224">
        <v>0.99990000000000001</v>
      </c>
      <c r="DW104" s="224">
        <v>2697</v>
      </c>
      <c r="DX104" s="224">
        <v>0</v>
      </c>
      <c r="DY104" s="225">
        <v>1.2759563876460305E-2</v>
      </c>
    </row>
    <row r="105" spans="1:129" ht="17.25" customHeight="1">
      <c r="A105" s="466">
        <v>101</v>
      </c>
      <c r="B105" s="489">
        <v>341000000058</v>
      </c>
      <c r="C105" s="212" t="s">
        <v>289</v>
      </c>
      <c r="D105" s="224">
        <v>185.19</v>
      </c>
      <c r="E105" s="224">
        <v>65.2</v>
      </c>
      <c r="F105" s="224">
        <v>166.67</v>
      </c>
      <c r="G105" s="224">
        <v>0.94710000000000005</v>
      </c>
      <c r="H105" s="224">
        <v>8834</v>
      </c>
      <c r="I105" s="224">
        <v>0</v>
      </c>
      <c r="J105" s="225">
        <v>7.7726950018772473E-2</v>
      </c>
      <c r="K105" s="224">
        <v>185.19</v>
      </c>
      <c r="L105" s="224">
        <v>70.400000000000006</v>
      </c>
      <c r="M105" s="224">
        <v>166.67</v>
      </c>
      <c r="N105" s="224">
        <v>0.95720000000000005</v>
      </c>
      <c r="O105" s="224">
        <v>15049</v>
      </c>
      <c r="P105" s="224">
        <v>0</v>
      </c>
      <c r="Q105" s="225">
        <v>0.12678695781057892</v>
      </c>
      <c r="R105" s="224">
        <v>185.19</v>
      </c>
      <c r="S105" s="224">
        <v>66.8</v>
      </c>
      <c r="T105" s="224">
        <v>166.67</v>
      </c>
      <c r="U105" s="224">
        <v>0.96060000000000001</v>
      </c>
      <c r="V105" s="224">
        <v>12410</v>
      </c>
      <c r="W105" s="224">
        <v>0</v>
      </c>
      <c r="X105" s="225">
        <v>0.107656254814386</v>
      </c>
      <c r="Y105" s="224">
        <v>185.19</v>
      </c>
      <c r="Z105" s="224">
        <v>63.6</v>
      </c>
      <c r="AA105" s="224">
        <v>166.67</v>
      </c>
      <c r="AB105" s="224">
        <v>0.96799999999999997</v>
      </c>
      <c r="AC105" s="224">
        <v>10262</v>
      </c>
      <c r="AD105" s="224">
        <v>0</v>
      </c>
      <c r="AE105" s="225">
        <v>8.5492158458617018E-2</v>
      </c>
      <c r="AF105" s="224">
        <v>185.19</v>
      </c>
      <c r="AG105" s="224">
        <v>50.4</v>
      </c>
      <c r="AH105" s="224">
        <v>166.67</v>
      </c>
      <c r="AI105" s="224">
        <v>0.96150000000000002</v>
      </c>
      <c r="AJ105" s="224">
        <v>9071</v>
      </c>
      <c r="AK105" s="224">
        <v>0</v>
      </c>
      <c r="AL105" s="225">
        <v>7.6080876517104726E-2</v>
      </c>
      <c r="AM105" s="224">
        <v>185.19</v>
      </c>
      <c r="AN105" s="224">
        <v>59.6</v>
      </c>
      <c r="AO105" s="224">
        <v>166.67</v>
      </c>
      <c r="AP105" s="224">
        <v>0.97470000000000001</v>
      </c>
      <c r="AQ105" s="224">
        <v>12035</v>
      </c>
      <c r="AR105" s="224">
        <v>0</v>
      </c>
      <c r="AS105" s="225">
        <v>0.10289284997788982</v>
      </c>
      <c r="AT105" s="224">
        <v>185.19</v>
      </c>
      <c r="AU105" s="224">
        <v>45.2</v>
      </c>
      <c r="AV105" s="224">
        <v>166.67</v>
      </c>
      <c r="AW105" s="224">
        <v>0.95450000000000002</v>
      </c>
      <c r="AX105" s="224">
        <v>8092</v>
      </c>
      <c r="AY105" s="224">
        <v>0</v>
      </c>
      <c r="AZ105" s="225">
        <v>6.8367479707638984E-2</v>
      </c>
      <c r="BA105" s="224">
        <v>185.19</v>
      </c>
      <c r="BB105" s="224">
        <v>38.799999999999997</v>
      </c>
      <c r="BC105" s="224">
        <v>166.67</v>
      </c>
      <c r="BD105" s="224">
        <v>0.94930000000000003</v>
      </c>
      <c r="BE105" s="224">
        <v>6206</v>
      </c>
      <c r="BF105" s="224">
        <v>0</v>
      </c>
      <c r="BG105" s="225">
        <v>5.4477649166775083E-2</v>
      </c>
      <c r="BH105" s="224">
        <v>185.19</v>
      </c>
      <c r="BI105" s="224">
        <v>18.8</v>
      </c>
      <c r="BJ105" s="224">
        <v>166.67</v>
      </c>
      <c r="BK105" s="224">
        <v>0.93869999999999998</v>
      </c>
      <c r="BL105" s="224">
        <v>5393</v>
      </c>
      <c r="BM105" s="224">
        <v>0</v>
      </c>
      <c r="BN105" s="225">
        <v>4.6331166147392903E-2</v>
      </c>
      <c r="BO105" s="224">
        <v>185.19</v>
      </c>
      <c r="BP105" s="224">
        <v>20.8</v>
      </c>
      <c r="BQ105" s="224">
        <v>166.67</v>
      </c>
      <c r="BR105" s="224">
        <v>0.95679999999999998</v>
      </c>
      <c r="BS105" s="224">
        <v>6106</v>
      </c>
      <c r="BT105" s="311">
        <v>0</v>
      </c>
      <c r="BU105" s="225">
        <v>5.1464204290194056E-2</v>
      </c>
      <c r="BV105" s="224">
        <v>185.19</v>
      </c>
      <c r="BW105" s="224">
        <v>19.2</v>
      </c>
      <c r="BX105" s="224">
        <v>166.67</v>
      </c>
      <c r="BY105" s="224">
        <v>0.96709999999999996</v>
      </c>
      <c r="BZ105" s="224">
        <v>4908</v>
      </c>
      <c r="CA105" s="311">
        <v>0</v>
      </c>
      <c r="CB105" s="225">
        <v>4.5311293723901733E-2</v>
      </c>
      <c r="CC105" s="224">
        <v>166.67</v>
      </c>
      <c r="CD105" s="224"/>
      <c r="CE105" s="224">
        <v>150</v>
      </c>
      <c r="CF105" s="224">
        <v>0.95740000000000003</v>
      </c>
      <c r="CG105" s="224">
        <v>7080</v>
      </c>
      <c r="CH105" s="224">
        <v>0</v>
      </c>
      <c r="CI105" s="225">
        <v>6.6263693560741341E-2</v>
      </c>
      <c r="CJ105" s="224">
        <v>166.67</v>
      </c>
      <c r="CK105" s="224"/>
      <c r="CL105" s="224">
        <v>150</v>
      </c>
      <c r="CM105" s="224">
        <v>0.98019999999999996</v>
      </c>
      <c r="CN105" s="224">
        <v>12083</v>
      </c>
      <c r="CO105" s="224">
        <v>0</v>
      </c>
      <c r="CP105" s="225">
        <v>0.1141395935825644</v>
      </c>
      <c r="CQ105" s="224">
        <v>166.67</v>
      </c>
      <c r="CR105" s="224"/>
      <c r="CS105" s="224">
        <v>150</v>
      </c>
      <c r="CT105" s="224">
        <v>0.97509999999999997</v>
      </c>
      <c r="CU105" s="224">
        <v>12594</v>
      </c>
      <c r="CV105" s="311">
        <v>0</v>
      </c>
      <c r="CW105" s="225">
        <v>0.11573116846025168</v>
      </c>
      <c r="CX105" s="224">
        <v>166.67</v>
      </c>
      <c r="CY105" s="224"/>
      <c r="CZ105" s="224">
        <v>150</v>
      </c>
      <c r="DA105" s="224">
        <v>0.97560000000000002</v>
      </c>
      <c r="DB105" s="224">
        <v>12794</v>
      </c>
      <c r="DC105" s="224">
        <v>0</v>
      </c>
      <c r="DD105" s="225">
        <v>0.12142575129454999</v>
      </c>
      <c r="DE105" s="224">
        <v>166.67</v>
      </c>
      <c r="DF105" s="224"/>
      <c r="DG105" s="224">
        <v>150</v>
      </c>
      <c r="DH105" s="224">
        <v>0.97440000000000004</v>
      </c>
      <c r="DI105" s="224">
        <v>13016</v>
      </c>
      <c r="DJ105" s="224">
        <v>0</v>
      </c>
      <c r="DK105" s="225">
        <v>0.11969501680291446</v>
      </c>
      <c r="DL105" s="224">
        <v>166.67</v>
      </c>
      <c r="DM105" s="224"/>
      <c r="DN105" s="224">
        <v>150</v>
      </c>
      <c r="DO105" s="224">
        <v>0.97799999999999998</v>
      </c>
      <c r="DP105" s="224">
        <v>12166</v>
      </c>
      <c r="DQ105" s="311">
        <v>0</v>
      </c>
      <c r="DR105" s="225">
        <v>0.11146660216519708</v>
      </c>
      <c r="DS105" s="224">
        <v>166.67</v>
      </c>
      <c r="DT105" s="224"/>
      <c r="DU105" s="224">
        <v>150</v>
      </c>
      <c r="DV105" s="224">
        <v>0.97660000000000002</v>
      </c>
      <c r="DW105" s="224">
        <v>11939</v>
      </c>
      <c r="DX105" s="224">
        <v>0</v>
      </c>
      <c r="DY105" s="225">
        <v>0.11319506071707587</v>
      </c>
    </row>
    <row r="106" spans="1:129" ht="17.25" customHeight="1">
      <c r="A106" s="466">
        <v>102</v>
      </c>
      <c r="B106" s="489">
        <v>341000000106</v>
      </c>
      <c r="C106" s="212" t="s">
        <v>915</v>
      </c>
      <c r="D106" s="224">
        <v>0</v>
      </c>
      <c r="E106" s="224">
        <v>0</v>
      </c>
      <c r="F106" s="224">
        <v>0</v>
      </c>
      <c r="G106" s="224">
        <v>0</v>
      </c>
      <c r="H106" s="224">
        <v>0</v>
      </c>
      <c r="I106" s="224">
        <v>0</v>
      </c>
      <c r="J106" s="225"/>
      <c r="K106" s="224">
        <v>0</v>
      </c>
      <c r="L106" s="224">
        <v>0</v>
      </c>
      <c r="M106" s="224">
        <v>0</v>
      </c>
      <c r="N106" s="224">
        <v>0</v>
      </c>
      <c r="O106" s="224">
        <v>0</v>
      </c>
      <c r="P106" s="224">
        <v>0</v>
      </c>
      <c r="Q106" s="225">
        <v>0</v>
      </c>
      <c r="R106" s="224">
        <v>0</v>
      </c>
      <c r="S106" s="224">
        <v>0</v>
      </c>
      <c r="T106" s="224">
        <v>0</v>
      </c>
      <c r="U106" s="224">
        <v>0</v>
      </c>
      <c r="V106" s="224">
        <v>0</v>
      </c>
      <c r="W106" s="224">
        <v>0</v>
      </c>
      <c r="X106" s="225">
        <v>0</v>
      </c>
      <c r="Y106" s="224">
        <v>0</v>
      </c>
      <c r="Z106" s="224">
        <v>0</v>
      </c>
      <c r="AA106" s="224">
        <v>0</v>
      </c>
      <c r="AB106" s="224">
        <v>0</v>
      </c>
      <c r="AC106" s="224">
        <v>0</v>
      </c>
      <c r="AD106" s="224">
        <v>0</v>
      </c>
      <c r="AE106" s="225">
        <v>0</v>
      </c>
      <c r="AF106" s="224">
        <v>0</v>
      </c>
      <c r="AG106" s="224">
        <v>0</v>
      </c>
      <c r="AH106" s="224">
        <v>0</v>
      </c>
      <c r="AI106" s="224">
        <v>0</v>
      </c>
      <c r="AJ106" s="224">
        <v>0</v>
      </c>
      <c r="AK106" s="224">
        <v>0</v>
      </c>
      <c r="AL106" s="225">
        <v>0</v>
      </c>
      <c r="AM106" s="224">
        <v>0</v>
      </c>
      <c r="AN106" s="224">
        <v>0</v>
      </c>
      <c r="AO106" s="224">
        <v>0</v>
      </c>
      <c r="AP106" s="224">
        <v>0</v>
      </c>
      <c r="AQ106" s="224">
        <v>0</v>
      </c>
      <c r="AR106" s="224">
        <v>0</v>
      </c>
      <c r="AS106" s="225">
        <v>0</v>
      </c>
      <c r="AT106" s="224">
        <v>0</v>
      </c>
      <c r="AU106" s="224">
        <v>0</v>
      </c>
      <c r="AV106" s="224">
        <v>0</v>
      </c>
      <c r="AW106" s="224">
        <v>0</v>
      </c>
      <c r="AX106" s="224">
        <v>0</v>
      </c>
      <c r="AY106" s="224">
        <v>0</v>
      </c>
      <c r="AZ106" s="225">
        <v>0</v>
      </c>
      <c r="BA106" s="224">
        <v>0</v>
      </c>
      <c r="BB106" s="224">
        <v>0</v>
      </c>
      <c r="BC106" s="224">
        <v>0</v>
      </c>
      <c r="BD106" s="224">
        <v>0</v>
      </c>
      <c r="BE106" s="224">
        <v>0</v>
      </c>
      <c r="BF106" s="224">
        <v>0</v>
      </c>
      <c r="BG106" s="225">
        <v>0</v>
      </c>
      <c r="BH106" s="224">
        <v>0</v>
      </c>
      <c r="BI106" s="224">
        <v>0</v>
      </c>
      <c r="BJ106" s="224">
        <v>0</v>
      </c>
      <c r="BK106" s="224">
        <v>0</v>
      </c>
      <c r="BL106" s="224">
        <v>0</v>
      </c>
      <c r="BM106" s="224">
        <v>0</v>
      </c>
      <c r="BN106" s="225">
        <v>0</v>
      </c>
      <c r="BO106" s="224">
        <v>0</v>
      </c>
      <c r="BP106" s="224">
        <v>0</v>
      </c>
      <c r="BQ106" s="224">
        <v>0</v>
      </c>
      <c r="BR106" s="224">
        <v>0</v>
      </c>
      <c r="BS106" s="224">
        <v>0</v>
      </c>
      <c r="BT106" s="311">
        <v>0</v>
      </c>
      <c r="BU106" s="225">
        <v>0</v>
      </c>
      <c r="BV106" s="224">
        <v>110</v>
      </c>
      <c r="BW106" s="224">
        <v>20</v>
      </c>
      <c r="BX106" s="224">
        <v>50.29</v>
      </c>
      <c r="BY106" s="224">
        <v>0.19409999999999999</v>
      </c>
      <c r="BZ106" s="224">
        <v>720</v>
      </c>
      <c r="CA106" s="311">
        <v>0</v>
      </c>
      <c r="CB106" s="225">
        <v>0.10976302119818103</v>
      </c>
      <c r="CC106" s="224">
        <v>110</v>
      </c>
      <c r="CD106" s="224"/>
      <c r="CE106" s="224">
        <v>133.41900000000001</v>
      </c>
      <c r="CF106" s="224">
        <v>0.31940000000000002</v>
      </c>
      <c r="CG106" s="224">
        <v>2800</v>
      </c>
      <c r="CH106" s="224">
        <v>0</v>
      </c>
      <c r="CI106" s="225">
        <v>8.8314599296416996E-2</v>
      </c>
      <c r="CJ106" s="224">
        <v>110</v>
      </c>
      <c r="CK106" s="224"/>
      <c r="CL106" s="224">
        <v>88</v>
      </c>
      <c r="CM106" s="224">
        <v>0.27829999999999999</v>
      </c>
      <c r="CN106" s="224">
        <v>2395</v>
      </c>
      <c r="CO106" s="224">
        <v>0</v>
      </c>
      <c r="CP106" s="225">
        <v>0.1358241959661291</v>
      </c>
      <c r="CQ106" s="224">
        <v>110</v>
      </c>
      <c r="CR106" s="224"/>
      <c r="CS106" s="224">
        <v>88</v>
      </c>
      <c r="CT106" s="224">
        <v>0.3115</v>
      </c>
      <c r="CU106" s="224">
        <v>2545</v>
      </c>
      <c r="CV106" s="311">
        <v>0</v>
      </c>
      <c r="CW106" s="225">
        <v>0.12478837460714953</v>
      </c>
      <c r="CX106" s="224">
        <v>110</v>
      </c>
      <c r="CY106" s="224"/>
      <c r="CZ106" s="224">
        <v>97.6</v>
      </c>
      <c r="DA106" s="224">
        <v>0.35220000000000001</v>
      </c>
      <c r="DB106" s="224">
        <v>4285</v>
      </c>
      <c r="DC106" s="224">
        <v>0</v>
      </c>
      <c r="DD106" s="225">
        <v>0.17313272337604174</v>
      </c>
      <c r="DE106" s="224">
        <v>110</v>
      </c>
      <c r="DF106" s="224"/>
      <c r="DG106" s="224">
        <v>106.4</v>
      </c>
      <c r="DH106" s="224">
        <v>0.48259999999999997</v>
      </c>
      <c r="DI106" s="224">
        <v>18825</v>
      </c>
      <c r="DJ106" s="224">
        <v>0</v>
      </c>
      <c r="DK106" s="225">
        <v>0.49275734186608855</v>
      </c>
      <c r="DL106" s="224">
        <v>110</v>
      </c>
      <c r="DM106" s="224"/>
      <c r="DN106" s="224">
        <v>162.80000000000001</v>
      </c>
      <c r="DO106" s="224">
        <v>0.35980000000000001</v>
      </c>
      <c r="DP106" s="224">
        <v>15185</v>
      </c>
      <c r="DQ106" s="311">
        <v>0</v>
      </c>
      <c r="DR106" s="225">
        <v>0.34843863292463767</v>
      </c>
      <c r="DS106" s="224">
        <v>110</v>
      </c>
      <c r="DT106" s="224"/>
      <c r="DU106" s="224">
        <v>219.6</v>
      </c>
      <c r="DV106" s="224">
        <v>0.99280000000000002</v>
      </c>
      <c r="DW106" s="224">
        <v>12650</v>
      </c>
      <c r="DX106" s="224">
        <v>0</v>
      </c>
      <c r="DY106" s="225">
        <v>8.0586802594547979E-2</v>
      </c>
    </row>
    <row r="107" spans="1:129" ht="17.25" customHeight="1">
      <c r="A107" s="466">
        <v>103</v>
      </c>
      <c r="B107" s="489">
        <v>711000000062</v>
      </c>
      <c r="C107" s="212" t="s">
        <v>399</v>
      </c>
      <c r="D107" s="224">
        <v>123</v>
      </c>
      <c r="E107" s="224">
        <v>131</v>
      </c>
      <c r="F107" s="224">
        <v>131</v>
      </c>
      <c r="G107" s="224">
        <v>0.96040000000000003</v>
      </c>
      <c r="H107" s="224">
        <v>31790</v>
      </c>
      <c r="I107" s="224">
        <v>0</v>
      </c>
      <c r="J107" s="225">
        <v>0.3509413839794629</v>
      </c>
      <c r="K107" s="224">
        <v>123</v>
      </c>
      <c r="L107" s="224">
        <v>147</v>
      </c>
      <c r="M107" s="224">
        <v>147</v>
      </c>
      <c r="N107" s="224">
        <v>0.91810000000000003</v>
      </c>
      <c r="O107" s="224">
        <v>14130</v>
      </c>
      <c r="P107" s="224">
        <v>0</v>
      </c>
      <c r="Q107" s="225">
        <v>0.14072196931307385</v>
      </c>
      <c r="R107" s="224">
        <v>123</v>
      </c>
      <c r="S107" s="224">
        <v>147</v>
      </c>
      <c r="T107" s="224">
        <v>147</v>
      </c>
      <c r="U107" s="224">
        <v>0.86599999999999999</v>
      </c>
      <c r="V107" s="224">
        <v>7370</v>
      </c>
      <c r="W107" s="224">
        <v>0</v>
      </c>
      <c r="X107" s="225">
        <v>8.0408093440096085E-2</v>
      </c>
      <c r="Y107" s="224">
        <v>123</v>
      </c>
      <c r="Z107" s="224">
        <v>110</v>
      </c>
      <c r="AA107" s="224">
        <v>110</v>
      </c>
      <c r="AB107" s="224">
        <v>0.82899999999999996</v>
      </c>
      <c r="AC107" s="224">
        <v>6740</v>
      </c>
      <c r="AD107" s="224">
        <v>0</v>
      </c>
      <c r="AE107" s="225">
        <v>9.934356601542095E-2</v>
      </c>
      <c r="AF107" s="224">
        <v>123</v>
      </c>
      <c r="AG107" s="224">
        <v>108</v>
      </c>
      <c r="AH107" s="224">
        <v>108</v>
      </c>
      <c r="AI107" s="224">
        <v>0.84379999999999999</v>
      </c>
      <c r="AJ107" s="224">
        <v>4970</v>
      </c>
      <c r="AK107" s="224">
        <v>0</v>
      </c>
      <c r="AL107" s="225">
        <v>7.3302734618543544E-2</v>
      </c>
      <c r="AM107" s="224">
        <v>123</v>
      </c>
      <c r="AN107" s="224">
        <v>16</v>
      </c>
      <c r="AO107" s="224">
        <v>98.4</v>
      </c>
      <c r="AP107" s="224">
        <v>0.56359999999999999</v>
      </c>
      <c r="AQ107" s="224">
        <v>1550</v>
      </c>
      <c r="AR107" s="224">
        <v>0</v>
      </c>
      <c r="AS107" s="225">
        <v>3.8817996708474294E-2</v>
      </c>
      <c r="AT107" s="224">
        <v>123</v>
      </c>
      <c r="AU107" s="224">
        <v>15</v>
      </c>
      <c r="AV107" s="224">
        <v>98.4</v>
      </c>
      <c r="AW107" s="224">
        <v>0.77549999999999997</v>
      </c>
      <c r="AX107" s="224">
        <v>1900</v>
      </c>
      <c r="AY107" s="224">
        <v>0</v>
      </c>
      <c r="AZ107" s="225">
        <v>3.3465996771820633E-2</v>
      </c>
      <c r="BA107" s="224">
        <v>123</v>
      </c>
      <c r="BB107" s="224">
        <v>17</v>
      </c>
      <c r="BC107" s="224">
        <v>98.4</v>
      </c>
      <c r="BD107" s="224">
        <v>0.83760000000000001</v>
      </c>
      <c r="BE107" s="224">
        <v>1960</v>
      </c>
      <c r="BF107" s="224">
        <v>0</v>
      </c>
      <c r="BG107" s="225">
        <v>3.302872490679698E-2</v>
      </c>
      <c r="BH107" s="224">
        <v>123</v>
      </c>
      <c r="BI107" s="224">
        <v>109</v>
      </c>
      <c r="BJ107" s="224">
        <v>109</v>
      </c>
      <c r="BK107" s="224">
        <v>0.92530000000000001</v>
      </c>
      <c r="BL107" s="224">
        <v>8180</v>
      </c>
      <c r="BM107" s="224">
        <v>0</v>
      </c>
      <c r="BN107" s="225">
        <v>0.10901124709282464</v>
      </c>
      <c r="BO107" s="224">
        <v>123</v>
      </c>
      <c r="BP107" s="224">
        <v>126</v>
      </c>
      <c r="BQ107" s="224">
        <v>126</v>
      </c>
      <c r="BR107" s="224">
        <v>0.91459999999999997</v>
      </c>
      <c r="BS107" s="224">
        <v>24420</v>
      </c>
      <c r="BT107" s="311">
        <v>0</v>
      </c>
      <c r="BU107" s="225">
        <v>0.28482032777935096</v>
      </c>
      <c r="BV107" s="224">
        <v>123</v>
      </c>
      <c r="BW107" s="224">
        <v>125</v>
      </c>
      <c r="BX107" s="224">
        <v>125</v>
      </c>
      <c r="BY107" s="224">
        <v>0.91990000000000005</v>
      </c>
      <c r="BZ107" s="224">
        <v>18040</v>
      </c>
      <c r="CA107" s="311">
        <v>0</v>
      </c>
      <c r="CB107" s="225">
        <v>0.23346222933134553</v>
      </c>
      <c r="CC107" s="224">
        <v>123</v>
      </c>
      <c r="CD107" s="224"/>
      <c r="CE107" s="224">
        <v>136.28</v>
      </c>
      <c r="CF107" s="224">
        <v>0.88500000000000001</v>
      </c>
      <c r="CG107" s="224">
        <v>17739</v>
      </c>
      <c r="CH107" s="224">
        <v>0</v>
      </c>
      <c r="CI107" s="225">
        <v>0.19768822526804958</v>
      </c>
      <c r="CJ107" s="224">
        <v>123</v>
      </c>
      <c r="CK107" s="224"/>
      <c r="CL107" s="224">
        <v>129.56</v>
      </c>
      <c r="CM107" s="224">
        <v>0.9113</v>
      </c>
      <c r="CN107" s="224">
        <v>19636</v>
      </c>
      <c r="CO107" s="224">
        <v>0</v>
      </c>
      <c r="CP107" s="225">
        <v>0.23098736113575324</v>
      </c>
      <c r="CQ107" s="224">
        <v>123</v>
      </c>
      <c r="CR107" s="224"/>
      <c r="CS107" s="224">
        <v>133.36000000000001</v>
      </c>
      <c r="CT107" s="224">
        <v>0.85780000000000001</v>
      </c>
      <c r="CU107" s="224">
        <v>19248</v>
      </c>
      <c r="CV107" s="311">
        <v>0</v>
      </c>
      <c r="CW107" s="225">
        <v>0.22615231915672834</v>
      </c>
      <c r="CX107" s="224">
        <v>123</v>
      </c>
      <c r="CY107" s="224"/>
      <c r="CZ107" s="224">
        <v>126.92</v>
      </c>
      <c r="DA107" s="224">
        <v>0.80369999999999997</v>
      </c>
      <c r="DB107" s="224">
        <v>7448</v>
      </c>
      <c r="DC107" s="224">
        <v>0</v>
      </c>
      <c r="DD107" s="225">
        <v>0.10141055038941238</v>
      </c>
      <c r="DE107" s="224">
        <v>123</v>
      </c>
      <c r="DF107" s="224"/>
      <c r="DG107" s="224">
        <v>145.32</v>
      </c>
      <c r="DH107" s="224">
        <v>0.85489999999999999</v>
      </c>
      <c r="DI107" s="224">
        <v>18354</v>
      </c>
      <c r="DJ107" s="224">
        <v>0</v>
      </c>
      <c r="DK107" s="225">
        <v>0.19857157731251041</v>
      </c>
      <c r="DL107" s="224">
        <v>123</v>
      </c>
      <c r="DM107" s="224"/>
      <c r="DN107" s="224">
        <v>147.30000000000001</v>
      </c>
      <c r="DO107" s="224">
        <v>0.85980000000000001</v>
      </c>
      <c r="DP107" s="224">
        <v>19502</v>
      </c>
      <c r="DQ107" s="311">
        <v>0</v>
      </c>
      <c r="DR107" s="225">
        <v>0.20696934675597403</v>
      </c>
      <c r="DS107" s="224">
        <v>123</v>
      </c>
      <c r="DT107" s="224"/>
      <c r="DU107" s="224">
        <v>135.5</v>
      </c>
      <c r="DV107" s="224">
        <v>0.84499999999999997</v>
      </c>
      <c r="DW107" s="224">
        <v>19961</v>
      </c>
      <c r="DX107" s="224">
        <v>0</v>
      </c>
      <c r="DY107" s="225">
        <v>0.24213289470172808</v>
      </c>
    </row>
    <row r="108" spans="1:129" ht="17.25" customHeight="1">
      <c r="A108" s="466">
        <v>104</v>
      </c>
      <c r="B108" s="489">
        <v>711000000045</v>
      </c>
      <c r="C108" s="212" t="s">
        <v>390</v>
      </c>
      <c r="D108" s="224">
        <v>110</v>
      </c>
      <c r="E108" s="224">
        <v>77.400000000000006</v>
      </c>
      <c r="F108" s="224">
        <v>77.400000000000006</v>
      </c>
      <c r="G108" s="224">
        <v>0.99739999999999995</v>
      </c>
      <c r="H108" s="224">
        <v>13191</v>
      </c>
      <c r="I108" s="224">
        <v>0</v>
      </c>
      <c r="J108" s="225">
        <v>0.23732030583565503</v>
      </c>
      <c r="K108" s="224">
        <v>110</v>
      </c>
      <c r="L108" s="224">
        <v>79.2</v>
      </c>
      <c r="M108" s="224">
        <v>79.2</v>
      </c>
      <c r="N108" s="224">
        <v>0.98509999999999998</v>
      </c>
      <c r="O108" s="224">
        <v>10577</v>
      </c>
      <c r="P108" s="224">
        <v>0</v>
      </c>
      <c r="Q108" s="225">
        <v>0.1822149759889829</v>
      </c>
      <c r="R108" s="224">
        <v>110</v>
      </c>
      <c r="S108" s="224">
        <v>61.7</v>
      </c>
      <c r="T108" s="224">
        <v>88</v>
      </c>
      <c r="U108" s="224">
        <v>0.94630000000000003</v>
      </c>
      <c r="V108" s="224">
        <v>3632</v>
      </c>
      <c r="W108" s="224">
        <v>0</v>
      </c>
      <c r="X108" s="225">
        <v>6.0576172802739428E-2</v>
      </c>
      <c r="Y108" s="224">
        <v>110</v>
      </c>
      <c r="Z108" s="224">
        <v>59.7</v>
      </c>
      <c r="AA108" s="224">
        <v>88</v>
      </c>
      <c r="AB108" s="224">
        <v>1</v>
      </c>
      <c r="AC108" s="224">
        <v>1500</v>
      </c>
      <c r="AD108" s="224">
        <v>0</v>
      </c>
      <c r="AE108" s="225">
        <v>2.2910557184750734E-2</v>
      </c>
      <c r="AF108" s="224">
        <v>110</v>
      </c>
      <c r="AG108" s="224">
        <v>2.9</v>
      </c>
      <c r="AH108" s="224">
        <v>88</v>
      </c>
      <c r="AI108" s="224">
        <v>0.5</v>
      </c>
      <c r="AJ108" s="224">
        <v>400</v>
      </c>
      <c r="AK108" s="224">
        <v>0</v>
      </c>
      <c r="AL108" s="225">
        <v>1.2218963831867057E-2</v>
      </c>
      <c r="AM108" s="224">
        <v>110</v>
      </c>
      <c r="AN108" s="224">
        <v>52.6</v>
      </c>
      <c r="AO108" s="224">
        <v>88</v>
      </c>
      <c r="AP108" s="224">
        <v>0.83330000000000004</v>
      </c>
      <c r="AQ108" s="224">
        <v>500</v>
      </c>
      <c r="AR108" s="224">
        <v>0</v>
      </c>
      <c r="AS108" s="225">
        <v>9.4700757727278796E-3</v>
      </c>
      <c r="AT108" s="224">
        <v>110</v>
      </c>
      <c r="AU108" s="224">
        <v>10.3</v>
      </c>
      <c r="AV108" s="224">
        <v>88</v>
      </c>
      <c r="AW108" s="224">
        <v>0.40089999999999998</v>
      </c>
      <c r="AX108" s="224">
        <v>469</v>
      </c>
      <c r="AY108" s="224">
        <v>0</v>
      </c>
      <c r="AZ108" s="225">
        <v>1.7868215381471847E-2</v>
      </c>
      <c r="BA108" s="224">
        <v>110</v>
      </c>
      <c r="BB108" s="224">
        <v>68.8</v>
      </c>
      <c r="BC108" s="224">
        <v>88</v>
      </c>
      <c r="BD108" s="224">
        <v>0.6381</v>
      </c>
      <c r="BE108" s="224">
        <v>1072</v>
      </c>
      <c r="BF108" s="224">
        <v>0</v>
      </c>
      <c r="BG108" s="225">
        <v>2.6514953642363143E-2</v>
      </c>
      <c r="BH108" s="224">
        <v>110</v>
      </c>
      <c r="BI108" s="224">
        <v>86.3</v>
      </c>
      <c r="BJ108" s="224">
        <v>88</v>
      </c>
      <c r="BK108" s="224">
        <v>0.97040000000000004</v>
      </c>
      <c r="BL108" s="224">
        <v>8559</v>
      </c>
      <c r="BM108" s="224">
        <v>0</v>
      </c>
      <c r="BN108" s="225">
        <v>0.13471520949730798</v>
      </c>
      <c r="BO108" s="224">
        <v>110</v>
      </c>
      <c r="BP108" s="224">
        <v>90.1</v>
      </c>
      <c r="BQ108" s="224">
        <v>90.1</v>
      </c>
      <c r="BR108" s="224">
        <v>0.91</v>
      </c>
      <c r="BS108" s="224">
        <v>9400</v>
      </c>
      <c r="BT108" s="311">
        <v>0</v>
      </c>
      <c r="BU108" s="225">
        <v>0.15409506655792143</v>
      </c>
      <c r="BV108" s="224">
        <v>110</v>
      </c>
      <c r="BW108" s="224">
        <v>85.2</v>
      </c>
      <c r="BX108" s="224">
        <v>88</v>
      </c>
      <c r="BY108" s="224">
        <v>0.91239999999999999</v>
      </c>
      <c r="BZ108" s="224">
        <v>12500</v>
      </c>
      <c r="CA108" s="311">
        <v>0</v>
      </c>
      <c r="CB108" s="225">
        <v>0.23167159634169715</v>
      </c>
      <c r="CC108" s="224">
        <v>110</v>
      </c>
      <c r="CD108" s="224"/>
      <c r="CE108" s="224">
        <v>88</v>
      </c>
      <c r="CF108" s="224">
        <v>0.83079999999999998</v>
      </c>
      <c r="CG108" s="224">
        <v>10561</v>
      </c>
      <c r="CH108" s="224">
        <v>0</v>
      </c>
      <c r="CI108" s="225">
        <v>0.19415695267866512</v>
      </c>
      <c r="CJ108" s="224">
        <v>110</v>
      </c>
      <c r="CK108" s="224"/>
      <c r="CL108" s="224">
        <v>94.06</v>
      </c>
      <c r="CM108" s="224">
        <v>0.71850000000000003</v>
      </c>
      <c r="CN108" s="224">
        <v>8067</v>
      </c>
      <c r="CO108" s="224">
        <v>0</v>
      </c>
      <c r="CP108" s="225">
        <v>0.16578598488071275</v>
      </c>
      <c r="CQ108" s="224">
        <v>110</v>
      </c>
      <c r="CR108" s="224"/>
      <c r="CS108" s="224">
        <v>105.16</v>
      </c>
      <c r="CT108" s="224">
        <v>0.77929999999999999</v>
      </c>
      <c r="CU108" s="224">
        <v>11217</v>
      </c>
      <c r="CV108" s="311">
        <v>0</v>
      </c>
      <c r="CW108" s="225">
        <v>0.18397064485783668</v>
      </c>
      <c r="CX108" s="224">
        <v>110</v>
      </c>
      <c r="CY108" s="224"/>
      <c r="CZ108" s="224">
        <v>106.03</v>
      </c>
      <c r="DA108" s="224">
        <v>0.6996</v>
      </c>
      <c r="DB108" s="224">
        <v>5974</v>
      </c>
      <c r="DC108" s="224">
        <v>0</v>
      </c>
      <c r="DD108" s="225">
        <v>0.1118546799815362</v>
      </c>
      <c r="DE108" s="224">
        <v>110</v>
      </c>
      <c r="DF108" s="224"/>
      <c r="DG108" s="224">
        <v>97.56</v>
      </c>
      <c r="DH108" s="224">
        <v>0.6512</v>
      </c>
      <c r="DI108" s="224">
        <v>9015</v>
      </c>
      <c r="DJ108" s="224">
        <v>0</v>
      </c>
      <c r="DK108" s="225">
        <v>0.19072455575550445</v>
      </c>
      <c r="DL108" s="224">
        <v>110</v>
      </c>
      <c r="DM108" s="224"/>
      <c r="DN108" s="224">
        <v>101.63</v>
      </c>
      <c r="DO108" s="224">
        <v>0.66669999999999996</v>
      </c>
      <c r="DP108" s="224">
        <v>11068</v>
      </c>
      <c r="DQ108" s="311">
        <v>0</v>
      </c>
      <c r="DR108" s="225">
        <v>0.21955525395069672</v>
      </c>
      <c r="DS108" s="224">
        <v>110</v>
      </c>
      <c r="DT108" s="224"/>
      <c r="DU108" s="224">
        <v>99.03</v>
      </c>
      <c r="DV108" s="224">
        <v>0.62849999999999995</v>
      </c>
      <c r="DW108" s="224">
        <v>12239</v>
      </c>
      <c r="DX108" s="224">
        <v>0</v>
      </c>
      <c r="DY108" s="225">
        <v>0.27311237397523058</v>
      </c>
    </row>
    <row r="109" spans="1:129" ht="17.25" customHeight="1">
      <c r="A109" s="466">
        <v>105</v>
      </c>
      <c r="B109" s="489">
        <v>711000000043</v>
      </c>
      <c r="C109" s="212" t="s">
        <v>389</v>
      </c>
      <c r="D109" s="224">
        <v>110</v>
      </c>
      <c r="E109" s="224">
        <v>97</v>
      </c>
      <c r="F109" s="224">
        <v>97</v>
      </c>
      <c r="G109" s="224">
        <v>0.95630000000000004</v>
      </c>
      <c r="H109" s="224">
        <v>15028</v>
      </c>
      <c r="I109" s="224">
        <v>0</v>
      </c>
      <c r="J109" s="225">
        <v>0.22501050787692495</v>
      </c>
      <c r="K109" s="224">
        <v>110</v>
      </c>
      <c r="L109" s="224">
        <v>100.6</v>
      </c>
      <c r="M109" s="224">
        <v>100.6</v>
      </c>
      <c r="N109" s="224">
        <v>0.97519999999999996</v>
      </c>
      <c r="O109" s="224">
        <v>3815</v>
      </c>
      <c r="P109" s="224">
        <v>0</v>
      </c>
      <c r="Q109" s="225">
        <v>5.226728403209753E-2</v>
      </c>
      <c r="R109" s="224">
        <v>110</v>
      </c>
      <c r="S109" s="224">
        <v>112</v>
      </c>
      <c r="T109" s="224">
        <v>112</v>
      </c>
      <c r="U109" s="224">
        <v>0.83109999999999995</v>
      </c>
      <c r="V109" s="224">
        <v>1525</v>
      </c>
      <c r="W109" s="224">
        <v>0</v>
      </c>
      <c r="X109" s="225">
        <v>2.2754434264781999E-2</v>
      </c>
      <c r="Y109" s="224">
        <v>110</v>
      </c>
      <c r="Z109" s="224">
        <v>100.6</v>
      </c>
      <c r="AA109" s="224">
        <v>100.6</v>
      </c>
      <c r="AB109" s="224">
        <v>0.90939999999999999</v>
      </c>
      <c r="AC109" s="224">
        <v>1064</v>
      </c>
      <c r="AD109" s="224">
        <v>0</v>
      </c>
      <c r="AE109" s="225">
        <v>1.5632043748961266E-2</v>
      </c>
      <c r="AF109" s="224">
        <v>110</v>
      </c>
      <c r="AG109" s="224">
        <v>70.8</v>
      </c>
      <c r="AH109" s="224">
        <v>88</v>
      </c>
      <c r="AI109" s="224">
        <v>0.98699999999999999</v>
      </c>
      <c r="AJ109" s="224">
        <v>1067</v>
      </c>
      <c r="AK109" s="224">
        <v>0</v>
      </c>
      <c r="AL109" s="225">
        <v>1.6511695046355308E-2</v>
      </c>
      <c r="AM109" s="224">
        <v>110</v>
      </c>
      <c r="AN109" s="224">
        <v>8</v>
      </c>
      <c r="AO109" s="224">
        <v>88</v>
      </c>
      <c r="AP109" s="224">
        <v>1</v>
      </c>
      <c r="AQ109" s="224">
        <v>640</v>
      </c>
      <c r="AR109" s="224">
        <v>0</v>
      </c>
      <c r="AS109" s="225">
        <v>1.0101010101010102E-2</v>
      </c>
      <c r="AT109" s="224">
        <v>110</v>
      </c>
      <c r="AU109" s="224">
        <v>11</v>
      </c>
      <c r="AV109" s="224">
        <v>88</v>
      </c>
      <c r="AW109" s="224">
        <v>0.99739999999999995</v>
      </c>
      <c r="AX109" s="224">
        <v>765</v>
      </c>
      <c r="AY109" s="224">
        <v>0</v>
      </c>
      <c r="AZ109" s="225">
        <v>1.1714842755386881E-2</v>
      </c>
      <c r="BA109" s="224">
        <v>110</v>
      </c>
      <c r="BB109" s="224">
        <v>7.8</v>
      </c>
      <c r="BC109" s="224">
        <v>88</v>
      </c>
      <c r="BD109" s="224">
        <v>0.99519999999999997</v>
      </c>
      <c r="BE109" s="224">
        <v>835</v>
      </c>
      <c r="BF109" s="224">
        <v>0</v>
      </c>
      <c r="BG109" s="225">
        <v>1.3242224292766896E-2</v>
      </c>
      <c r="BH109" s="224">
        <v>110</v>
      </c>
      <c r="BI109" s="224">
        <v>88.8</v>
      </c>
      <c r="BJ109" s="224">
        <v>88.8</v>
      </c>
      <c r="BK109" s="224">
        <v>0.99180000000000001</v>
      </c>
      <c r="BL109" s="224">
        <v>8153</v>
      </c>
      <c r="BM109" s="224">
        <v>0</v>
      </c>
      <c r="BN109" s="225">
        <v>0.12442493915573166</v>
      </c>
      <c r="BO109" s="224">
        <v>110</v>
      </c>
      <c r="BP109" s="224">
        <v>94.4</v>
      </c>
      <c r="BQ109" s="224">
        <v>94.4</v>
      </c>
      <c r="BR109" s="224">
        <v>0.97889999999999999</v>
      </c>
      <c r="BS109" s="224">
        <v>14227</v>
      </c>
      <c r="BT109" s="311">
        <v>0</v>
      </c>
      <c r="BU109" s="225">
        <v>0.20693315209346219</v>
      </c>
      <c r="BV109" s="224">
        <v>110</v>
      </c>
      <c r="BW109" s="224">
        <v>94.4</v>
      </c>
      <c r="BX109" s="224">
        <v>94.4</v>
      </c>
      <c r="BY109" s="224">
        <v>0.99009999999999998</v>
      </c>
      <c r="BZ109" s="224">
        <v>9770</v>
      </c>
      <c r="CA109" s="311">
        <v>0</v>
      </c>
      <c r="CB109" s="225">
        <v>0.1555515116195941</v>
      </c>
      <c r="CC109" s="224">
        <v>110</v>
      </c>
      <c r="CD109" s="224"/>
      <c r="CE109" s="224">
        <v>94.4</v>
      </c>
      <c r="CF109" s="224">
        <v>0.98370000000000002</v>
      </c>
      <c r="CG109" s="224">
        <v>11857</v>
      </c>
      <c r="CH109" s="224">
        <v>0</v>
      </c>
      <c r="CI109" s="225">
        <v>0.17161973167922351</v>
      </c>
      <c r="CJ109" s="224">
        <v>110</v>
      </c>
      <c r="CK109" s="224"/>
      <c r="CL109" s="224">
        <v>94.2</v>
      </c>
      <c r="CM109" s="224">
        <v>0.95240000000000002</v>
      </c>
      <c r="CN109" s="224">
        <v>9047</v>
      </c>
      <c r="CO109" s="224">
        <v>0</v>
      </c>
      <c r="CP109" s="225">
        <v>0.14005602761263955</v>
      </c>
      <c r="CQ109" s="224">
        <v>110</v>
      </c>
      <c r="CR109" s="224"/>
      <c r="CS109" s="224">
        <v>94.6</v>
      </c>
      <c r="CT109" s="224">
        <v>0.93940000000000001</v>
      </c>
      <c r="CU109" s="224">
        <v>10115</v>
      </c>
      <c r="CV109" s="311">
        <v>0</v>
      </c>
      <c r="CW109" s="225">
        <v>0.15298584841305843</v>
      </c>
      <c r="CX109" s="224">
        <v>110</v>
      </c>
      <c r="CY109" s="224"/>
      <c r="CZ109" s="224">
        <v>88</v>
      </c>
      <c r="DA109" s="224">
        <v>0.9224</v>
      </c>
      <c r="DB109" s="224">
        <v>4628</v>
      </c>
      <c r="DC109" s="224">
        <v>0</v>
      </c>
      <c r="DD109" s="225">
        <v>7.9187911202221697E-2</v>
      </c>
      <c r="DE109" s="224">
        <v>110</v>
      </c>
      <c r="DF109" s="224"/>
      <c r="DG109" s="224">
        <v>88</v>
      </c>
      <c r="DH109" s="224">
        <v>0.99399999999999999</v>
      </c>
      <c r="DI109" s="224">
        <v>4640</v>
      </c>
      <c r="DJ109" s="224">
        <v>0</v>
      </c>
      <c r="DK109" s="225">
        <v>7.1297776886145817E-2</v>
      </c>
      <c r="DL109" s="224">
        <v>110</v>
      </c>
      <c r="DM109" s="224"/>
      <c r="DN109" s="224">
        <v>88</v>
      </c>
      <c r="DO109" s="224">
        <v>0.99429999999999996</v>
      </c>
      <c r="DP109" s="224">
        <v>4543</v>
      </c>
      <c r="DQ109" s="311">
        <v>0</v>
      </c>
      <c r="DR109" s="225">
        <v>6.9786222327481703E-2</v>
      </c>
      <c r="DS109" s="224">
        <v>110</v>
      </c>
      <c r="DT109" s="224"/>
      <c r="DU109" s="224">
        <v>88</v>
      </c>
      <c r="DV109" s="224">
        <v>0.98870000000000002</v>
      </c>
      <c r="DW109" s="224">
        <v>3858</v>
      </c>
      <c r="DX109" s="224">
        <v>0</v>
      </c>
      <c r="DY109" s="225">
        <v>6.1586074153081337E-2</v>
      </c>
    </row>
    <row r="110" spans="1:129" ht="17.25" customHeight="1">
      <c r="A110" s="466">
        <v>106</v>
      </c>
      <c r="B110" s="489">
        <v>215000000004</v>
      </c>
      <c r="C110" s="212" t="s">
        <v>365</v>
      </c>
      <c r="D110" s="224">
        <v>445</v>
      </c>
      <c r="E110" s="224">
        <v>336</v>
      </c>
      <c r="F110" s="224">
        <v>336</v>
      </c>
      <c r="G110" s="224">
        <v>0.65480000000000005</v>
      </c>
      <c r="H110" s="224">
        <v>20490</v>
      </c>
      <c r="I110" s="224">
        <v>0</v>
      </c>
      <c r="J110" s="225">
        <v>0.12934853487312251</v>
      </c>
      <c r="K110" s="224">
        <v>445</v>
      </c>
      <c r="L110" s="224">
        <v>336</v>
      </c>
      <c r="M110" s="224">
        <v>336</v>
      </c>
      <c r="N110" s="224">
        <v>0.62990000000000002</v>
      </c>
      <c r="O110" s="224">
        <v>51336</v>
      </c>
      <c r="P110" s="224">
        <v>0</v>
      </c>
      <c r="Q110" s="225">
        <v>0.3260154673077359</v>
      </c>
      <c r="R110" s="224">
        <v>445</v>
      </c>
      <c r="S110" s="224">
        <v>324.60000000000002</v>
      </c>
      <c r="T110" s="224">
        <v>356</v>
      </c>
      <c r="U110" s="224">
        <v>0.61899999999999999</v>
      </c>
      <c r="V110" s="224">
        <v>43026</v>
      </c>
      <c r="W110" s="224">
        <v>0</v>
      </c>
      <c r="X110" s="225">
        <v>0.27118010806362808</v>
      </c>
      <c r="Y110" s="224">
        <v>445</v>
      </c>
      <c r="Z110" s="224">
        <v>352.08</v>
      </c>
      <c r="AA110" s="224">
        <v>356</v>
      </c>
      <c r="AB110" s="224">
        <v>0.6341</v>
      </c>
      <c r="AC110" s="224">
        <v>64662</v>
      </c>
      <c r="AD110" s="224">
        <v>0</v>
      </c>
      <c r="AE110" s="225">
        <v>0.38500684116823386</v>
      </c>
      <c r="AF110" s="224">
        <v>445</v>
      </c>
      <c r="AG110" s="224">
        <v>319.68</v>
      </c>
      <c r="AH110" s="224">
        <v>356</v>
      </c>
      <c r="AI110" s="224">
        <v>0.59650000000000003</v>
      </c>
      <c r="AJ110" s="224">
        <v>53850</v>
      </c>
      <c r="AK110" s="224">
        <v>0</v>
      </c>
      <c r="AL110" s="225">
        <v>0.34084138870972303</v>
      </c>
      <c r="AM110" s="224">
        <v>445</v>
      </c>
      <c r="AN110" s="224">
        <v>330.72</v>
      </c>
      <c r="AO110" s="224">
        <v>356</v>
      </c>
      <c r="AP110" s="224">
        <v>0.64490000000000003</v>
      </c>
      <c r="AQ110" s="224">
        <v>69060</v>
      </c>
      <c r="AR110" s="224">
        <v>0</v>
      </c>
      <c r="AS110" s="225">
        <v>0.41778390285518807</v>
      </c>
      <c r="AT110" s="224">
        <v>445</v>
      </c>
      <c r="AU110" s="224">
        <v>316.56</v>
      </c>
      <c r="AV110" s="224">
        <v>356</v>
      </c>
      <c r="AW110" s="224">
        <v>0.61650000000000005</v>
      </c>
      <c r="AX110" s="224">
        <v>28734</v>
      </c>
      <c r="AY110" s="224">
        <v>0</v>
      </c>
      <c r="AZ110" s="225">
        <v>0.17597058303915489</v>
      </c>
      <c r="BA110" s="224">
        <v>445</v>
      </c>
      <c r="BB110" s="224">
        <v>358.32</v>
      </c>
      <c r="BC110" s="224">
        <v>358.32</v>
      </c>
      <c r="BD110" s="224">
        <v>0.624</v>
      </c>
      <c r="BE110" s="224">
        <v>54858</v>
      </c>
      <c r="BF110" s="224">
        <v>0</v>
      </c>
      <c r="BG110" s="225">
        <v>0.34076253046028665</v>
      </c>
      <c r="BH110" s="224">
        <v>445</v>
      </c>
      <c r="BI110" s="224">
        <v>328.32</v>
      </c>
      <c r="BJ110" s="224">
        <v>356</v>
      </c>
      <c r="BK110" s="224">
        <v>0.54890000000000005</v>
      </c>
      <c r="BL110" s="224">
        <v>50898</v>
      </c>
      <c r="BM110" s="224">
        <v>0</v>
      </c>
      <c r="BN110" s="225">
        <v>0.35009390754225833</v>
      </c>
      <c r="BO110" s="224">
        <v>445</v>
      </c>
      <c r="BP110" s="224">
        <v>335.76</v>
      </c>
      <c r="BQ110" s="224">
        <v>356</v>
      </c>
      <c r="BR110" s="224">
        <v>0.58940000000000003</v>
      </c>
      <c r="BS110" s="224">
        <v>54378</v>
      </c>
      <c r="BT110" s="311">
        <v>0</v>
      </c>
      <c r="BU110" s="225">
        <v>0.34832942698068192</v>
      </c>
      <c r="BV110" s="224">
        <v>445</v>
      </c>
      <c r="BW110" s="224">
        <v>329.76</v>
      </c>
      <c r="BX110" s="224">
        <v>356</v>
      </c>
      <c r="BY110" s="224">
        <v>0.53520000000000001</v>
      </c>
      <c r="BZ110" s="224">
        <v>48498</v>
      </c>
      <c r="CA110" s="311">
        <v>0</v>
      </c>
      <c r="CB110" s="225">
        <v>0.37878123297991539</v>
      </c>
      <c r="CC110" s="224">
        <v>445</v>
      </c>
      <c r="CD110" s="224"/>
      <c r="CE110" s="224">
        <v>356</v>
      </c>
      <c r="CF110" s="224">
        <v>0.55249999999999999</v>
      </c>
      <c r="CG110" s="224">
        <v>63681</v>
      </c>
      <c r="CH110" s="224">
        <v>0</v>
      </c>
      <c r="CI110" s="225">
        <v>0.43516570204628541</v>
      </c>
      <c r="CJ110" s="224">
        <v>445</v>
      </c>
      <c r="CK110" s="224"/>
      <c r="CL110" s="224">
        <v>359.28</v>
      </c>
      <c r="CM110" s="224">
        <v>0.57130000000000003</v>
      </c>
      <c r="CN110" s="224">
        <v>62094</v>
      </c>
      <c r="CO110" s="224">
        <v>0</v>
      </c>
      <c r="CP110" s="225">
        <v>0.42016500212956137</v>
      </c>
      <c r="CQ110" s="224">
        <v>445</v>
      </c>
      <c r="CR110" s="224"/>
      <c r="CS110" s="224">
        <v>358.32</v>
      </c>
      <c r="CT110" s="224">
        <v>0.52800000000000002</v>
      </c>
      <c r="CU110" s="224">
        <v>45507</v>
      </c>
      <c r="CV110" s="311">
        <v>0</v>
      </c>
      <c r="CW110" s="225">
        <v>0.32329597560419354</v>
      </c>
      <c r="CX110" s="224">
        <v>445</v>
      </c>
      <c r="CY110" s="224"/>
      <c r="CZ110" s="224">
        <v>356</v>
      </c>
      <c r="DA110" s="224">
        <v>0.55920000000000003</v>
      </c>
      <c r="DB110" s="224">
        <v>49281</v>
      </c>
      <c r="DC110" s="224">
        <v>0</v>
      </c>
      <c r="DD110" s="225">
        <v>0.3438189856563415</v>
      </c>
      <c r="DE110" s="224">
        <v>445</v>
      </c>
      <c r="DF110" s="224"/>
      <c r="DG110" s="224">
        <v>356</v>
      </c>
      <c r="DH110" s="224">
        <v>0.49609999999999999</v>
      </c>
      <c r="DI110" s="224">
        <v>47232</v>
      </c>
      <c r="DJ110" s="224">
        <v>0</v>
      </c>
      <c r="DK110" s="225">
        <v>0.35945470720916373</v>
      </c>
      <c r="DL110" s="224">
        <v>445</v>
      </c>
      <c r="DM110" s="224"/>
      <c r="DN110" s="224">
        <v>356</v>
      </c>
      <c r="DO110" s="224">
        <v>0.51259999999999994</v>
      </c>
      <c r="DP110" s="224">
        <v>50091</v>
      </c>
      <c r="DQ110" s="311">
        <v>0</v>
      </c>
      <c r="DR110" s="225">
        <v>0.36894205845954869</v>
      </c>
      <c r="DS110" s="224">
        <v>445</v>
      </c>
      <c r="DT110" s="224"/>
      <c r="DU110" s="224">
        <v>356</v>
      </c>
      <c r="DV110" s="224">
        <v>0.5121</v>
      </c>
      <c r="DW110" s="224">
        <v>36231</v>
      </c>
      <c r="DX110" s="224">
        <v>0</v>
      </c>
      <c r="DY110" s="225">
        <v>0.27602158842162</v>
      </c>
    </row>
    <row r="111" spans="1:129" ht="17.25" customHeight="1">
      <c r="A111" s="466">
        <v>107</v>
      </c>
      <c r="B111" s="489">
        <v>343000000031</v>
      </c>
      <c r="C111" s="212" t="s">
        <v>344</v>
      </c>
      <c r="D111" s="224">
        <v>134</v>
      </c>
      <c r="E111" s="224">
        <v>63.9</v>
      </c>
      <c r="F111" s="224">
        <v>67.900000000000006</v>
      </c>
      <c r="G111" s="224">
        <v>0.99739999999999995</v>
      </c>
      <c r="H111" s="224">
        <v>4606</v>
      </c>
      <c r="I111" s="224">
        <v>0</v>
      </c>
      <c r="J111" s="225">
        <v>9.4460947834357864E-2</v>
      </c>
      <c r="K111" s="224">
        <v>134</v>
      </c>
      <c r="L111" s="224">
        <v>140.08000000000001</v>
      </c>
      <c r="M111" s="224">
        <v>144.08000000000001</v>
      </c>
      <c r="N111" s="224">
        <v>0.96319999999999995</v>
      </c>
      <c r="O111" s="224">
        <v>22051</v>
      </c>
      <c r="P111" s="224">
        <v>0</v>
      </c>
      <c r="Q111" s="225">
        <v>0.21356750791866286</v>
      </c>
      <c r="R111" s="224">
        <v>134</v>
      </c>
      <c r="S111" s="224">
        <v>136.9</v>
      </c>
      <c r="T111" s="224">
        <v>140.9</v>
      </c>
      <c r="U111" s="224">
        <v>0.9778</v>
      </c>
      <c r="V111" s="224">
        <v>31154</v>
      </c>
      <c r="W111" s="224">
        <v>0</v>
      </c>
      <c r="X111" s="225">
        <v>0.31406554425524463</v>
      </c>
      <c r="Y111" s="224">
        <v>134</v>
      </c>
      <c r="Z111" s="224">
        <v>165</v>
      </c>
      <c r="AA111" s="224">
        <v>169</v>
      </c>
      <c r="AB111" s="224">
        <v>0.88190000000000002</v>
      </c>
      <c r="AC111" s="224">
        <v>42407</v>
      </c>
      <c r="AD111" s="224">
        <v>0</v>
      </c>
      <c r="AE111" s="225">
        <v>0.38243582417184585</v>
      </c>
      <c r="AF111" s="224">
        <v>134</v>
      </c>
      <c r="AG111" s="224">
        <v>162</v>
      </c>
      <c r="AH111" s="224">
        <v>166</v>
      </c>
      <c r="AI111" s="224">
        <v>0.84060000000000001</v>
      </c>
      <c r="AJ111" s="224">
        <v>45430</v>
      </c>
      <c r="AK111" s="224">
        <v>0</v>
      </c>
      <c r="AL111" s="225">
        <v>0.43759497631489014</v>
      </c>
      <c r="AM111" s="224">
        <v>134</v>
      </c>
      <c r="AN111" s="224">
        <v>147.9</v>
      </c>
      <c r="AO111" s="224">
        <v>151.9</v>
      </c>
      <c r="AP111" s="224">
        <v>0.87070000000000003</v>
      </c>
      <c r="AQ111" s="224">
        <v>45001</v>
      </c>
      <c r="AR111" s="224">
        <v>0</v>
      </c>
      <c r="AS111" s="225">
        <v>0.47256695530582898</v>
      </c>
      <c r="AT111" s="224">
        <v>134</v>
      </c>
      <c r="AU111" s="224">
        <v>144</v>
      </c>
      <c r="AV111" s="224">
        <v>148</v>
      </c>
      <c r="AW111" s="224">
        <v>0.8629</v>
      </c>
      <c r="AX111" s="224">
        <v>42418</v>
      </c>
      <c r="AY111" s="224">
        <v>0</v>
      </c>
      <c r="AZ111" s="225">
        <v>0.44643174383846312</v>
      </c>
      <c r="BA111" s="224">
        <v>134</v>
      </c>
      <c r="BB111" s="224">
        <v>162</v>
      </c>
      <c r="BC111" s="224">
        <v>166</v>
      </c>
      <c r="BD111" s="224">
        <v>0.71760000000000002</v>
      </c>
      <c r="BE111" s="224">
        <v>42826</v>
      </c>
      <c r="BF111" s="224">
        <v>0</v>
      </c>
      <c r="BG111" s="225">
        <v>0.49932636529022073</v>
      </c>
      <c r="BH111" s="224">
        <v>134</v>
      </c>
      <c r="BI111" s="224">
        <v>162</v>
      </c>
      <c r="BJ111" s="224">
        <v>166</v>
      </c>
      <c r="BK111" s="224">
        <v>0.85829999999999995</v>
      </c>
      <c r="BL111" s="224">
        <v>49147</v>
      </c>
      <c r="BM111" s="224">
        <v>0</v>
      </c>
      <c r="BN111" s="225">
        <v>0.46363570815189964</v>
      </c>
      <c r="BO111" s="224">
        <v>134</v>
      </c>
      <c r="BP111" s="224">
        <v>159</v>
      </c>
      <c r="BQ111" s="224">
        <v>160</v>
      </c>
      <c r="BR111" s="224">
        <v>0.86550000000000005</v>
      </c>
      <c r="BS111" s="224">
        <v>47293</v>
      </c>
      <c r="BT111" s="311">
        <v>0</v>
      </c>
      <c r="BU111" s="225">
        <v>0.45902556481119122</v>
      </c>
      <c r="BV111" s="224">
        <v>134</v>
      </c>
      <c r="BW111" s="224">
        <v>189</v>
      </c>
      <c r="BX111" s="224">
        <v>190</v>
      </c>
      <c r="BY111" s="224">
        <v>0.88370000000000004</v>
      </c>
      <c r="BZ111" s="224">
        <v>54562</v>
      </c>
      <c r="CA111" s="311">
        <v>0</v>
      </c>
      <c r="CB111" s="225">
        <v>0.4835735655762694</v>
      </c>
      <c r="CC111" s="224">
        <v>300</v>
      </c>
      <c r="CD111" s="224"/>
      <c r="CE111" s="224">
        <v>178.96</v>
      </c>
      <c r="CF111" s="224">
        <v>0.88919999999999999</v>
      </c>
      <c r="CG111" s="224">
        <v>70009</v>
      </c>
      <c r="CH111" s="224">
        <v>0</v>
      </c>
      <c r="CI111" s="225">
        <v>0.5913240103587577</v>
      </c>
      <c r="CJ111" s="224">
        <v>300</v>
      </c>
      <c r="CK111" s="224"/>
      <c r="CL111" s="224">
        <v>176.04</v>
      </c>
      <c r="CM111" s="224">
        <v>0.89980000000000004</v>
      </c>
      <c r="CN111" s="224">
        <v>49913</v>
      </c>
      <c r="CO111" s="224">
        <v>0</v>
      </c>
      <c r="CP111" s="225">
        <v>0.43764687181053435</v>
      </c>
      <c r="CQ111" s="224">
        <v>300</v>
      </c>
      <c r="CR111" s="224"/>
      <c r="CS111" s="224">
        <v>240</v>
      </c>
      <c r="CT111" s="224">
        <v>0.84750000000000003</v>
      </c>
      <c r="CU111" s="224">
        <v>41628</v>
      </c>
      <c r="CV111" s="311">
        <v>0</v>
      </c>
      <c r="CW111" s="225">
        <v>0.27508167602372569</v>
      </c>
      <c r="CX111" s="224">
        <v>300</v>
      </c>
      <c r="CY111" s="224"/>
      <c r="CZ111" s="224">
        <v>240</v>
      </c>
      <c r="DA111" s="224">
        <v>0.74929999999999997</v>
      </c>
      <c r="DB111" s="224">
        <v>31800</v>
      </c>
      <c r="DC111" s="224">
        <v>0</v>
      </c>
      <c r="DD111" s="225">
        <v>0.24559959666058692</v>
      </c>
      <c r="DE111" s="224">
        <v>300</v>
      </c>
      <c r="DF111" s="224"/>
      <c r="DG111" s="224">
        <v>240</v>
      </c>
      <c r="DH111" s="224">
        <v>0.82310000000000005</v>
      </c>
      <c r="DI111" s="224">
        <v>37869</v>
      </c>
      <c r="DJ111" s="224">
        <v>0</v>
      </c>
      <c r="DK111" s="225">
        <v>0.25766003294651874</v>
      </c>
      <c r="DL111" s="224">
        <v>300</v>
      </c>
      <c r="DM111" s="224"/>
      <c r="DN111" s="224">
        <v>240</v>
      </c>
      <c r="DO111" s="224">
        <v>0.72909999999999997</v>
      </c>
      <c r="DP111" s="224">
        <v>32793</v>
      </c>
      <c r="DQ111" s="311">
        <v>0</v>
      </c>
      <c r="DR111" s="225">
        <v>0.25188938933402943</v>
      </c>
      <c r="DS111" s="224">
        <v>300</v>
      </c>
      <c r="DT111" s="224"/>
      <c r="DU111" s="224">
        <v>240</v>
      </c>
      <c r="DV111" s="224">
        <v>0.9839</v>
      </c>
      <c r="DW111" s="224">
        <v>24343</v>
      </c>
      <c r="DX111" s="224">
        <v>0</v>
      </c>
      <c r="DY111" s="225">
        <v>0.14317902489337597</v>
      </c>
    </row>
    <row r="112" spans="1:129" ht="17.25" customHeight="1">
      <c r="A112" s="466">
        <v>108</v>
      </c>
      <c r="B112" s="489">
        <v>343000000080</v>
      </c>
      <c r="C112" s="212" t="s">
        <v>795</v>
      </c>
      <c r="D112" s="224">
        <v>178</v>
      </c>
      <c r="E112" s="224">
        <v>6</v>
      </c>
      <c r="F112" s="224">
        <v>6</v>
      </c>
      <c r="G112" s="224">
        <v>0.75429999999999997</v>
      </c>
      <c r="H112" s="224">
        <v>1308</v>
      </c>
      <c r="I112" s="224">
        <v>0</v>
      </c>
      <c r="J112" s="225">
        <v>0.4014023303430701</v>
      </c>
      <c r="K112" s="224">
        <v>178</v>
      </c>
      <c r="L112" s="224">
        <v>114</v>
      </c>
      <c r="M112" s="224">
        <v>114</v>
      </c>
      <c r="N112" s="224">
        <v>0.91359999999999997</v>
      </c>
      <c r="O112" s="224">
        <v>984</v>
      </c>
      <c r="P112" s="224">
        <v>0</v>
      </c>
      <c r="Q112" s="225">
        <v>1.2698757231477655E-2</v>
      </c>
      <c r="R112" s="224">
        <v>178</v>
      </c>
      <c r="S112" s="224">
        <v>18</v>
      </c>
      <c r="T112" s="224">
        <v>142.4</v>
      </c>
      <c r="U112" s="224">
        <v>0.89890000000000003</v>
      </c>
      <c r="V112" s="224">
        <v>960</v>
      </c>
      <c r="W112" s="224">
        <v>0</v>
      </c>
      <c r="X112" s="225">
        <v>1.0416393236344213E-2</v>
      </c>
      <c r="Y112" s="224">
        <v>178</v>
      </c>
      <c r="Z112" s="224">
        <v>6</v>
      </c>
      <c r="AA112" s="224">
        <v>142.4</v>
      </c>
      <c r="AB112" s="224">
        <v>0.88349999999999995</v>
      </c>
      <c r="AC112" s="224">
        <v>933</v>
      </c>
      <c r="AD112" s="224">
        <v>0</v>
      </c>
      <c r="AE112" s="225">
        <v>9.9676358875300936E-3</v>
      </c>
      <c r="AF112" s="224">
        <v>178</v>
      </c>
      <c r="AG112" s="224">
        <v>3</v>
      </c>
      <c r="AH112" s="224">
        <v>142.4</v>
      </c>
      <c r="AI112" s="224">
        <v>0.83450000000000002</v>
      </c>
      <c r="AJ112" s="224">
        <v>726</v>
      </c>
      <c r="AK112" s="224">
        <v>0</v>
      </c>
      <c r="AL112" s="225">
        <v>8.2115918468041085E-3</v>
      </c>
      <c r="AM112" s="224">
        <v>178</v>
      </c>
      <c r="AN112" s="224">
        <v>177</v>
      </c>
      <c r="AO112" s="224">
        <v>177</v>
      </c>
      <c r="AP112" s="224">
        <v>0.96860000000000002</v>
      </c>
      <c r="AQ112" s="224">
        <v>15567</v>
      </c>
      <c r="AR112" s="224">
        <v>0</v>
      </c>
      <c r="AS112" s="225">
        <v>0.12611150191337564</v>
      </c>
      <c r="AT112" s="224">
        <v>178</v>
      </c>
      <c r="AU112" s="224">
        <v>147</v>
      </c>
      <c r="AV112" s="224">
        <v>147</v>
      </c>
      <c r="AW112" s="224">
        <v>0.96919999999999995</v>
      </c>
      <c r="AX112" s="224">
        <v>24555</v>
      </c>
      <c r="AY112" s="224">
        <v>0</v>
      </c>
      <c r="AZ112" s="225">
        <v>0.2316521112725308</v>
      </c>
      <c r="BA112" s="224">
        <v>178</v>
      </c>
      <c r="BB112" s="224">
        <v>147</v>
      </c>
      <c r="BC112" s="224">
        <v>147</v>
      </c>
      <c r="BD112" s="224">
        <v>0.97540000000000004</v>
      </c>
      <c r="BE112" s="224">
        <v>35496</v>
      </c>
      <c r="BF112" s="224">
        <v>0</v>
      </c>
      <c r="BG112" s="225">
        <v>0.34383242737324576</v>
      </c>
      <c r="BH112" s="224">
        <v>178</v>
      </c>
      <c r="BI112" s="224">
        <v>192</v>
      </c>
      <c r="BJ112" s="224">
        <v>192</v>
      </c>
      <c r="BK112" s="224">
        <v>0.97599999999999998</v>
      </c>
      <c r="BL112" s="224">
        <v>35925</v>
      </c>
      <c r="BM112" s="224">
        <v>0</v>
      </c>
      <c r="BN112" s="225">
        <v>0.25767530269478234</v>
      </c>
      <c r="BO112" s="224">
        <v>178</v>
      </c>
      <c r="BP112" s="224">
        <v>174</v>
      </c>
      <c r="BQ112" s="224">
        <v>174</v>
      </c>
      <c r="BR112" s="224">
        <v>0.98360000000000003</v>
      </c>
      <c r="BS112" s="224">
        <v>49038</v>
      </c>
      <c r="BT112" s="311">
        <v>0</v>
      </c>
      <c r="BU112" s="225">
        <v>0.38511642852306938</v>
      </c>
      <c r="BV112" s="224">
        <v>178</v>
      </c>
      <c r="BW112" s="224">
        <v>282</v>
      </c>
      <c r="BX112" s="224">
        <v>282</v>
      </c>
      <c r="BY112" s="224">
        <v>0.77610000000000001</v>
      </c>
      <c r="BZ112" s="224">
        <v>34926</v>
      </c>
      <c r="CA112" s="311">
        <v>0</v>
      </c>
      <c r="CB112" s="225">
        <v>0.23747220502272359</v>
      </c>
      <c r="CC112" s="224">
        <v>178</v>
      </c>
      <c r="CD112" s="224"/>
      <c r="CE112" s="224">
        <v>164.16</v>
      </c>
      <c r="CF112" s="224">
        <v>0.9778</v>
      </c>
      <c r="CG112" s="224">
        <v>21149</v>
      </c>
      <c r="CH112" s="224">
        <v>0</v>
      </c>
      <c r="CI112" s="225">
        <v>0.177092237566877</v>
      </c>
      <c r="CJ112" s="224">
        <v>178</v>
      </c>
      <c r="CK112" s="224"/>
      <c r="CL112" s="224">
        <v>142.4</v>
      </c>
      <c r="CM112" s="224">
        <v>0.98219999999999996</v>
      </c>
      <c r="CN112" s="224">
        <v>9108</v>
      </c>
      <c r="CO112" s="224">
        <v>0</v>
      </c>
      <c r="CP112" s="225">
        <v>9.0444175995643791E-2</v>
      </c>
      <c r="CQ112" s="224">
        <v>178</v>
      </c>
      <c r="CR112" s="224"/>
      <c r="CS112" s="224">
        <v>142.4</v>
      </c>
      <c r="CT112" s="224">
        <v>0.85640000000000005</v>
      </c>
      <c r="CU112" s="224">
        <v>1026</v>
      </c>
      <c r="CV112" s="311">
        <v>0</v>
      </c>
      <c r="CW112" s="225">
        <v>1.1308051489253715E-2</v>
      </c>
      <c r="CX112" s="224">
        <v>178</v>
      </c>
      <c r="CY112" s="224"/>
      <c r="CZ112" s="224">
        <v>142.4</v>
      </c>
      <c r="DA112" s="224">
        <v>0.85389999999999999</v>
      </c>
      <c r="DB112" s="224">
        <v>1251</v>
      </c>
      <c r="DC112" s="224">
        <v>0</v>
      </c>
      <c r="DD112" s="225">
        <v>1.428919656144774E-2</v>
      </c>
      <c r="DE112" s="224">
        <v>178</v>
      </c>
      <c r="DF112" s="224"/>
      <c r="DG112" s="224">
        <v>148.91999999999999</v>
      </c>
      <c r="DH112" s="224">
        <v>0.98260000000000003</v>
      </c>
      <c r="DI112" s="224">
        <v>10341</v>
      </c>
      <c r="DJ112" s="224">
        <v>0</v>
      </c>
      <c r="DK112" s="225">
        <v>9.4986047232502951E-2</v>
      </c>
      <c r="DL112" s="224">
        <v>178</v>
      </c>
      <c r="DM112" s="224"/>
      <c r="DN112" s="224">
        <v>142.4</v>
      </c>
      <c r="DO112" s="224">
        <v>1.0041</v>
      </c>
      <c r="DP112" s="224">
        <v>8676</v>
      </c>
      <c r="DQ112" s="311">
        <v>0</v>
      </c>
      <c r="DR112" s="225">
        <v>8.1556701250859148E-2</v>
      </c>
      <c r="DS112" s="224">
        <v>178</v>
      </c>
      <c r="DT112" s="224"/>
      <c r="DU112" s="224">
        <v>142.4</v>
      </c>
      <c r="DV112" s="224">
        <v>0.99550000000000005</v>
      </c>
      <c r="DW112" s="224">
        <v>9589</v>
      </c>
      <c r="DX112" s="224">
        <v>0</v>
      </c>
      <c r="DY112" s="225">
        <v>9.3948439011757645E-2</v>
      </c>
    </row>
    <row r="113" spans="1:129" ht="17.25" customHeight="1">
      <c r="A113" s="466">
        <v>109</v>
      </c>
      <c r="B113" s="489">
        <v>351000000013</v>
      </c>
      <c r="C113" s="212" t="s">
        <v>636</v>
      </c>
      <c r="D113" s="224">
        <v>143</v>
      </c>
      <c r="E113" s="224">
        <v>144.63999999999999</v>
      </c>
      <c r="F113" s="224">
        <v>144.63999999999999</v>
      </c>
      <c r="G113" s="224">
        <v>0.81269999999999998</v>
      </c>
      <c r="H113" s="224">
        <v>18644</v>
      </c>
      <c r="I113" s="224">
        <v>0</v>
      </c>
      <c r="J113" s="225">
        <v>0.22028652140872304</v>
      </c>
      <c r="K113" s="224">
        <v>143</v>
      </c>
      <c r="L113" s="224">
        <v>135.19999999999999</v>
      </c>
      <c r="M113" s="224">
        <v>135.19999999999999</v>
      </c>
      <c r="N113" s="224">
        <v>0.83530000000000004</v>
      </c>
      <c r="O113" s="224">
        <v>21620</v>
      </c>
      <c r="P113" s="224">
        <v>0</v>
      </c>
      <c r="Q113" s="225">
        <v>0.25731409776725361</v>
      </c>
      <c r="R113" s="224">
        <v>143</v>
      </c>
      <c r="S113" s="224">
        <v>135.04</v>
      </c>
      <c r="T113" s="224">
        <v>135.04</v>
      </c>
      <c r="U113" s="224">
        <v>0.83130000000000004</v>
      </c>
      <c r="V113" s="224">
        <v>16556</v>
      </c>
      <c r="W113" s="224">
        <v>0</v>
      </c>
      <c r="X113" s="225">
        <v>0.20483431389335635</v>
      </c>
      <c r="Y113" s="224">
        <v>143</v>
      </c>
      <c r="Z113" s="224">
        <v>155.19999999999999</v>
      </c>
      <c r="AA113" s="224">
        <v>155.19999999999999</v>
      </c>
      <c r="AB113" s="224">
        <v>0.92410000000000003</v>
      </c>
      <c r="AC113" s="224">
        <v>29604</v>
      </c>
      <c r="AD113" s="224">
        <v>0</v>
      </c>
      <c r="AE113" s="225">
        <v>0.27743852879874453</v>
      </c>
      <c r="AF113" s="224">
        <v>143</v>
      </c>
      <c r="AG113" s="224">
        <v>131.28</v>
      </c>
      <c r="AH113" s="224">
        <v>131.28</v>
      </c>
      <c r="AI113" s="224">
        <v>0.81910000000000005</v>
      </c>
      <c r="AJ113" s="224">
        <v>14096</v>
      </c>
      <c r="AK113" s="224">
        <v>0</v>
      </c>
      <c r="AL113" s="225">
        <v>0.17619251773806469</v>
      </c>
      <c r="AM113" s="224">
        <v>143</v>
      </c>
      <c r="AN113" s="224">
        <v>131.28</v>
      </c>
      <c r="AO113" s="224">
        <v>131.28</v>
      </c>
      <c r="AP113" s="224">
        <v>0.82240000000000002</v>
      </c>
      <c r="AQ113" s="224">
        <v>16280</v>
      </c>
      <c r="AR113" s="224">
        <v>0</v>
      </c>
      <c r="AS113" s="225">
        <v>0.20943064700933942</v>
      </c>
      <c r="AT113" s="224">
        <v>143</v>
      </c>
      <c r="AU113" s="224">
        <v>129.52000000000001</v>
      </c>
      <c r="AV113" s="224">
        <v>129.52000000000001</v>
      </c>
      <c r="AW113" s="224">
        <v>0.93120000000000003</v>
      </c>
      <c r="AX113" s="224">
        <v>26038</v>
      </c>
      <c r="AY113" s="224">
        <v>0</v>
      </c>
      <c r="AZ113" s="225">
        <v>0.29017158639768931</v>
      </c>
      <c r="BA113" s="224">
        <v>143</v>
      </c>
      <c r="BB113" s="224">
        <v>139.36000000000001</v>
      </c>
      <c r="BC113" s="224">
        <v>139.36000000000001</v>
      </c>
      <c r="BD113" s="224">
        <v>0.68569999999999998</v>
      </c>
      <c r="BE113" s="224">
        <v>6140</v>
      </c>
      <c r="BF113" s="224">
        <v>0</v>
      </c>
      <c r="BG113" s="225">
        <v>8.9240827270817322E-2</v>
      </c>
      <c r="BH113" s="224">
        <v>143</v>
      </c>
      <c r="BI113" s="224">
        <v>117.12</v>
      </c>
      <c r="BJ113" s="224">
        <v>117.12</v>
      </c>
      <c r="BK113" s="224">
        <v>0.88900000000000001</v>
      </c>
      <c r="BL113" s="224">
        <v>23774</v>
      </c>
      <c r="BM113" s="224">
        <v>0</v>
      </c>
      <c r="BN113" s="225">
        <v>0.30689972419497269</v>
      </c>
      <c r="BO113" s="224">
        <v>143</v>
      </c>
      <c r="BP113" s="224">
        <v>373.96</v>
      </c>
      <c r="BQ113" s="224">
        <v>373.96</v>
      </c>
      <c r="BR113" s="224">
        <v>0.92110000000000003</v>
      </c>
      <c r="BS113" s="224">
        <v>21142</v>
      </c>
      <c r="BT113" s="311">
        <v>0</v>
      </c>
      <c r="BU113" s="225">
        <v>8.2497578190449797E-2</v>
      </c>
      <c r="BV113" s="224">
        <v>143</v>
      </c>
      <c r="BW113" s="224">
        <v>44.56</v>
      </c>
      <c r="BX113" s="224">
        <v>114.4</v>
      </c>
      <c r="BY113" s="224">
        <v>0.65949999999999998</v>
      </c>
      <c r="BZ113" s="224">
        <v>4714</v>
      </c>
      <c r="CA113" s="311">
        <v>0</v>
      </c>
      <c r="CB113" s="225">
        <v>9.297784601044648E-2</v>
      </c>
      <c r="CC113" s="224">
        <v>143</v>
      </c>
      <c r="CD113" s="224"/>
      <c r="CE113" s="224">
        <v>143</v>
      </c>
      <c r="CF113" s="224">
        <v>0.8831</v>
      </c>
      <c r="CG113" s="224">
        <v>24424</v>
      </c>
      <c r="CH113" s="224">
        <v>0</v>
      </c>
      <c r="CI113" s="225">
        <v>0.2599548553866371</v>
      </c>
      <c r="CJ113" s="224">
        <v>143</v>
      </c>
      <c r="CK113" s="224"/>
      <c r="CL113" s="224">
        <v>143</v>
      </c>
      <c r="CM113" s="224">
        <v>0.85199999999999998</v>
      </c>
      <c r="CN113" s="224">
        <v>26609</v>
      </c>
      <c r="CO113" s="224">
        <v>0</v>
      </c>
      <c r="CP113" s="225">
        <v>0.30333353396733681</v>
      </c>
      <c r="CQ113" s="224">
        <v>143</v>
      </c>
      <c r="CR113" s="224"/>
      <c r="CS113" s="224">
        <v>145.04</v>
      </c>
      <c r="CT113" s="224">
        <v>0.85389999999999999</v>
      </c>
      <c r="CU113" s="224">
        <v>27555</v>
      </c>
      <c r="CV113" s="311">
        <v>0</v>
      </c>
      <c r="CW113" s="225">
        <v>0.29904233502740324</v>
      </c>
      <c r="CX113" s="224">
        <v>143</v>
      </c>
      <c r="CY113" s="224"/>
      <c r="CZ113" s="224">
        <v>167.68</v>
      </c>
      <c r="DA113" s="224">
        <v>0.90780000000000005</v>
      </c>
      <c r="DB113" s="224">
        <v>37552</v>
      </c>
      <c r="DC113" s="224">
        <v>0</v>
      </c>
      <c r="DD113" s="225">
        <v>0.34263295525107906</v>
      </c>
      <c r="DE113" s="224">
        <v>143</v>
      </c>
      <c r="DF113" s="224"/>
      <c r="DG113" s="224">
        <v>144.08000000000001</v>
      </c>
      <c r="DH113" s="224">
        <v>0.82379999999999998</v>
      </c>
      <c r="DI113" s="224">
        <v>21943</v>
      </c>
      <c r="DJ113" s="224">
        <v>0</v>
      </c>
      <c r="DK113" s="225">
        <v>0.24848351400341229</v>
      </c>
      <c r="DL113" s="224">
        <v>143</v>
      </c>
      <c r="DM113" s="224"/>
      <c r="DN113" s="224">
        <v>155.19999999999999</v>
      </c>
      <c r="DO113" s="224">
        <v>0.81940000000000002</v>
      </c>
      <c r="DP113" s="224">
        <v>20313</v>
      </c>
      <c r="DQ113" s="311">
        <v>0</v>
      </c>
      <c r="DR113" s="225">
        <v>0.21469081093752526</v>
      </c>
      <c r="DS113" s="224">
        <v>143</v>
      </c>
      <c r="DT113" s="224"/>
      <c r="DU113" s="224">
        <v>156</v>
      </c>
      <c r="DV113" s="224">
        <v>0.87570000000000003</v>
      </c>
      <c r="DW113" s="224">
        <v>31031</v>
      </c>
      <c r="DX113" s="224">
        <v>0</v>
      </c>
      <c r="DY113" s="225">
        <v>0.31548835006069215</v>
      </c>
    </row>
    <row r="114" spans="1:129" ht="17.25" customHeight="1">
      <c r="A114" s="466">
        <v>110</v>
      </c>
      <c r="B114" s="489">
        <v>211000000034</v>
      </c>
      <c r="C114" s="212" t="s">
        <v>762</v>
      </c>
      <c r="D114" s="224">
        <v>134</v>
      </c>
      <c r="E114" s="224">
        <v>84</v>
      </c>
      <c r="F114" s="224">
        <v>84</v>
      </c>
      <c r="G114" s="224">
        <v>0.3821</v>
      </c>
      <c r="H114" s="224">
        <v>5326</v>
      </c>
      <c r="I114" s="224">
        <v>0</v>
      </c>
      <c r="J114" s="225">
        <v>0.23046890686252106</v>
      </c>
      <c r="K114" s="224">
        <v>134</v>
      </c>
      <c r="L114" s="224">
        <v>80</v>
      </c>
      <c r="M114" s="224">
        <v>80</v>
      </c>
      <c r="N114" s="224">
        <v>0.65949999999999998</v>
      </c>
      <c r="O114" s="224">
        <v>13166</v>
      </c>
      <c r="P114" s="224">
        <v>0</v>
      </c>
      <c r="Q114" s="225">
        <v>0.33541009399430977</v>
      </c>
      <c r="R114" s="224">
        <v>134</v>
      </c>
      <c r="S114" s="224">
        <v>72.56</v>
      </c>
      <c r="T114" s="224">
        <v>107.2</v>
      </c>
      <c r="U114" s="224">
        <v>0.66600000000000004</v>
      </c>
      <c r="V114" s="224">
        <v>12483</v>
      </c>
      <c r="W114" s="224">
        <v>0</v>
      </c>
      <c r="X114" s="225">
        <v>0.24283845412576752</v>
      </c>
      <c r="Y114" s="224">
        <v>134</v>
      </c>
      <c r="Z114" s="224">
        <v>70</v>
      </c>
      <c r="AA114" s="224">
        <v>107.2</v>
      </c>
      <c r="AB114" s="224">
        <v>0.80549999999999999</v>
      </c>
      <c r="AC114" s="224">
        <v>19113</v>
      </c>
      <c r="AD114" s="224">
        <v>0</v>
      </c>
      <c r="AE114" s="225">
        <v>0.29750590771737517</v>
      </c>
      <c r="AF114" s="224">
        <v>134</v>
      </c>
      <c r="AG114" s="224">
        <v>81.28</v>
      </c>
      <c r="AH114" s="224">
        <v>107.2</v>
      </c>
      <c r="AI114" s="224">
        <v>0.87019999999999997</v>
      </c>
      <c r="AJ114" s="224">
        <v>31858</v>
      </c>
      <c r="AK114" s="224">
        <v>0</v>
      </c>
      <c r="AL114" s="225">
        <v>0.45902010510019875</v>
      </c>
      <c r="AM114" s="224">
        <v>134</v>
      </c>
      <c r="AN114" s="224">
        <v>79.84</v>
      </c>
      <c r="AO114" s="224">
        <v>107.2</v>
      </c>
      <c r="AP114" s="224">
        <v>0.86929999999999996</v>
      </c>
      <c r="AQ114" s="224">
        <v>28887</v>
      </c>
      <c r="AR114" s="224">
        <v>0</v>
      </c>
      <c r="AS114" s="225">
        <v>0.43053204299450643</v>
      </c>
      <c r="AT114" s="224">
        <v>134</v>
      </c>
      <c r="AU114" s="224">
        <v>81.040000000000006</v>
      </c>
      <c r="AV114" s="224">
        <v>107.2</v>
      </c>
      <c r="AW114" s="224">
        <v>0.85409999999999997</v>
      </c>
      <c r="AX114" s="224">
        <v>29151</v>
      </c>
      <c r="AY114" s="224">
        <v>0</v>
      </c>
      <c r="AZ114" s="225">
        <v>0.42793421823206618</v>
      </c>
      <c r="BA114" s="224">
        <v>134</v>
      </c>
      <c r="BB114" s="224">
        <v>83.92</v>
      </c>
      <c r="BC114" s="224">
        <v>107.2</v>
      </c>
      <c r="BD114" s="224">
        <v>0.85599999999999998</v>
      </c>
      <c r="BE114" s="224">
        <v>36228</v>
      </c>
      <c r="BF114" s="224">
        <v>0</v>
      </c>
      <c r="BG114" s="225">
        <v>0.54833164783558841</v>
      </c>
      <c r="BH114" s="224">
        <v>134</v>
      </c>
      <c r="BI114" s="224">
        <v>97.68</v>
      </c>
      <c r="BJ114" s="224">
        <v>107.2</v>
      </c>
      <c r="BK114" s="224">
        <v>0.81469999999999998</v>
      </c>
      <c r="BL114" s="224">
        <v>27254</v>
      </c>
      <c r="BM114" s="224">
        <v>0</v>
      </c>
      <c r="BN114" s="225">
        <v>0.41943514174830776</v>
      </c>
      <c r="BO114" s="224">
        <v>134</v>
      </c>
      <c r="BP114" s="224">
        <v>94.8</v>
      </c>
      <c r="BQ114" s="224">
        <v>107.2</v>
      </c>
      <c r="BR114" s="224">
        <v>0.84930000000000005</v>
      </c>
      <c r="BS114" s="224">
        <v>38393</v>
      </c>
      <c r="BT114" s="311">
        <v>0</v>
      </c>
      <c r="BU114" s="225">
        <v>0.56679133719929042</v>
      </c>
      <c r="BV114" s="224">
        <v>134</v>
      </c>
      <c r="BW114" s="224">
        <v>93.44</v>
      </c>
      <c r="BX114" s="224">
        <v>107.2</v>
      </c>
      <c r="BY114" s="224">
        <v>0.8518</v>
      </c>
      <c r="BZ114" s="224">
        <v>40385</v>
      </c>
      <c r="CA114" s="311">
        <v>3567.6145279999982</v>
      </c>
      <c r="CB114" s="225">
        <v>0.65814016094184424</v>
      </c>
      <c r="CC114" s="224">
        <v>134</v>
      </c>
      <c r="CD114" s="224"/>
      <c r="CE114" s="224">
        <v>107.2</v>
      </c>
      <c r="CF114" s="224">
        <v>0.86580000000000001</v>
      </c>
      <c r="CG114" s="224">
        <v>40620</v>
      </c>
      <c r="CH114" s="224">
        <v>0</v>
      </c>
      <c r="CI114" s="225">
        <v>0.58824008631423164</v>
      </c>
      <c r="CJ114" s="224">
        <v>134</v>
      </c>
      <c r="CK114" s="224"/>
      <c r="CL114" s="224">
        <v>107.2</v>
      </c>
      <c r="CM114" s="224">
        <v>0.87880000000000003</v>
      </c>
      <c r="CN114" s="224">
        <v>36412</v>
      </c>
      <c r="CO114" s="224">
        <v>0</v>
      </c>
      <c r="CP114" s="225">
        <v>0.53681816603524624</v>
      </c>
      <c r="CQ114" s="224">
        <v>134</v>
      </c>
      <c r="CR114" s="224"/>
      <c r="CS114" s="224">
        <v>107.2</v>
      </c>
      <c r="CT114" s="224">
        <v>0.83399999999999996</v>
      </c>
      <c r="CU114" s="224">
        <v>27658</v>
      </c>
      <c r="CV114" s="311">
        <v>0</v>
      </c>
      <c r="CW114" s="225">
        <v>0.41580240862678186</v>
      </c>
      <c r="CX114" s="224">
        <v>134</v>
      </c>
      <c r="CY114" s="224"/>
      <c r="CZ114" s="224">
        <v>107.2</v>
      </c>
      <c r="DA114" s="224">
        <v>0.87749999999999995</v>
      </c>
      <c r="DB114" s="224">
        <v>32333</v>
      </c>
      <c r="DC114" s="224">
        <v>0</v>
      </c>
      <c r="DD114" s="225">
        <v>0.47738810694863759</v>
      </c>
      <c r="DE114" s="224">
        <v>134</v>
      </c>
      <c r="DF114" s="224"/>
      <c r="DG114" s="224">
        <v>107.2</v>
      </c>
      <c r="DH114" s="224">
        <v>0.83699999999999997</v>
      </c>
      <c r="DI114" s="224">
        <v>29578</v>
      </c>
      <c r="DJ114" s="224">
        <v>0</v>
      </c>
      <c r="DK114" s="225">
        <v>0.44307334679744231</v>
      </c>
      <c r="DL114" s="224">
        <v>134</v>
      </c>
      <c r="DM114" s="224"/>
      <c r="DN114" s="224">
        <v>107.2</v>
      </c>
      <c r="DO114" s="224">
        <v>0.82420000000000004</v>
      </c>
      <c r="DP114" s="224">
        <v>26761</v>
      </c>
      <c r="DQ114" s="311">
        <v>0</v>
      </c>
      <c r="DR114" s="225">
        <v>0.40710084792201678</v>
      </c>
      <c r="DS114" s="224">
        <v>134</v>
      </c>
      <c r="DT114" s="224"/>
      <c r="DU114" s="224">
        <v>107.2</v>
      </c>
      <c r="DV114" s="224">
        <v>0.8911</v>
      </c>
      <c r="DW114" s="224">
        <v>12993</v>
      </c>
      <c r="DX114" s="224">
        <v>0</v>
      </c>
      <c r="DY114" s="225">
        <v>0.18891033274877994</v>
      </c>
    </row>
    <row r="115" spans="1:129" ht="17.25" customHeight="1">
      <c r="A115" s="466">
        <v>111</v>
      </c>
      <c r="B115" s="489">
        <v>714000000036</v>
      </c>
      <c r="C115" s="212" t="s">
        <v>705</v>
      </c>
      <c r="D115" s="224">
        <v>111</v>
      </c>
      <c r="E115" s="224">
        <v>199.2</v>
      </c>
      <c r="F115" s="224">
        <v>204.2</v>
      </c>
      <c r="G115" s="224">
        <v>0.66669999999999996</v>
      </c>
      <c r="H115" s="224">
        <v>2833</v>
      </c>
      <c r="I115" s="224">
        <v>0</v>
      </c>
      <c r="J115" s="225">
        <v>2.8901999235656898E-2</v>
      </c>
      <c r="K115" s="224">
        <v>111</v>
      </c>
      <c r="L115" s="224">
        <v>196</v>
      </c>
      <c r="M115" s="224">
        <v>201</v>
      </c>
      <c r="N115" s="224">
        <v>0.67349999999999999</v>
      </c>
      <c r="O115" s="224">
        <v>8753</v>
      </c>
      <c r="P115" s="224">
        <v>0</v>
      </c>
      <c r="Q115" s="225">
        <v>8.6906114906067727E-2</v>
      </c>
      <c r="R115" s="224">
        <v>111</v>
      </c>
      <c r="S115" s="224">
        <v>180.8</v>
      </c>
      <c r="T115" s="224">
        <v>185.8</v>
      </c>
      <c r="U115" s="224">
        <v>0.66400000000000003</v>
      </c>
      <c r="V115" s="224">
        <v>10873</v>
      </c>
      <c r="W115" s="224">
        <v>0</v>
      </c>
      <c r="X115" s="225">
        <v>0.12240611170912569</v>
      </c>
      <c r="Y115" s="224">
        <v>111</v>
      </c>
      <c r="Z115" s="224">
        <v>186</v>
      </c>
      <c r="AA115" s="224">
        <v>191</v>
      </c>
      <c r="AB115" s="224">
        <v>0.66579999999999995</v>
      </c>
      <c r="AC115" s="224">
        <v>11673</v>
      </c>
      <c r="AD115" s="224">
        <v>0</v>
      </c>
      <c r="AE115" s="225">
        <v>0.12337648468426961</v>
      </c>
      <c r="AF115" s="224">
        <v>111</v>
      </c>
      <c r="AG115" s="224">
        <v>185.6</v>
      </c>
      <c r="AH115" s="224">
        <v>190.6</v>
      </c>
      <c r="AI115" s="224">
        <v>0.6905</v>
      </c>
      <c r="AJ115" s="224">
        <v>5553</v>
      </c>
      <c r="AK115" s="224">
        <v>0</v>
      </c>
      <c r="AL115" s="225">
        <v>5.6711111429202612E-2</v>
      </c>
      <c r="AM115" s="224">
        <v>111</v>
      </c>
      <c r="AN115" s="224">
        <v>196.4</v>
      </c>
      <c r="AO115" s="224">
        <v>201.4</v>
      </c>
      <c r="AP115" s="224">
        <v>0.64139999999999997</v>
      </c>
      <c r="AQ115" s="224">
        <v>13073</v>
      </c>
      <c r="AR115" s="224">
        <v>0</v>
      </c>
      <c r="AS115" s="225">
        <v>0.14055760320448199</v>
      </c>
      <c r="AT115" s="224">
        <v>111</v>
      </c>
      <c r="AU115" s="224">
        <v>197.6</v>
      </c>
      <c r="AV115" s="224">
        <v>202.6</v>
      </c>
      <c r="AW115" s="224">
        <v>0.62939999999999996</v>
      </c>
      <c r="AX115" s="224">
        <v>10077</v>
      </c>
      <c r="AY115" s="224">
        <v>0</v>
      </c>
      <c r="AZ115" s="225">
        <v>0.10621653834368085</v>
      </c>
      <c r="BA115" s="224">
        <v>111</v>
      </c>
      <c r="BB115" s="224">
        <v>193.6</v>
      </c>
      <c r="BC115" s="224">
        <v>198.6</v>
      </c>
      <c r="BD115" s="224">
        <v>0.61380000000000001</v>
      </c>
      <c r="BE115" s="224">
        <v>11593</v>
      </c>
      <c r="BF115" s="224">
        <v>0</v>
      </c>
      <c r="BG115" s="225">
        <v>0.13208612855062735</v>
      </c>
      <c r="BH115" s="224">
        <v>111</v>
      </c>
      <c r="BI115" s="224">
        <v>193.6</v>
      </c>
      <c r="BJ115" s="224">
        <v>198.6</v>
      </c>
      <c r="BK115" s="224">
        <v>0.59089999999999998</v>
      </c>
      <c r="BL115" s="224">
        <v>13629</v>
      </c>
      <c r="BM115" s="224">
        <v>0</v>
      </c>
      <c r="BN115" s="225">
        <v>0.15609817365233036</v>
      </c>
      <c r="BO115" s="224">
        <v>111</v>
      </c>
      <c r="BP115" s="224">
        <v>186.4</v>
      </c>
      <c r="BQ115" s="224">
        <v>187.65</v>
      </c>
      <c r="BR115" s="224">
        <v>0.60670000000000002</v>
      </c>
      <c r="BS115" s="224">
        <v>16033</v>
      </c>
      <c r="BT115" s="311">
        <v>0</v>
      </c>
      <c r="BU115" s="225">
        <v>0.18928634847450385</v>
      </c>
      <c r="BV115" s="224">
        <v>111</v>
      </c>
      <c r="BW115" s="224">
        <v>189</v>
      </c>
      <c r="BX115" s="224">
        <v>189</v>
      </c>
      <c r="BY115" s="224">
        <v>0.58179999999999998</v>
      </c>
      <c r="BZ115" s="224">
        <v>11590</v>
      </c>
      <c r="CA115" s="311">
        <v>0</v>
      </c>
      <c r="CB115" s="225">
        <v>0.1568478759544254</v>
      </c>
      <c r="CC115" s="224">
        <v>111</v>
      </c>
      <c r="CD115" s="224"/>
      <c r="CE115" s="224">
        <v>88.8</v>
      </c>
      <c r="CF115" s="224">
        <v>0.5605</v>
      </c>
      <c r="CG115" s="224">
        <v>1746</v>
      </c>
      <c r="CH115" s="224">
        <v>0</v>
      </c>
      <c r="CI115" s="225">
        <v>4.7150111177045664E-2</v>
      </c>
      <c r="CJ115" s="224">
        <v>111</v>
      </c>
      <c r="CK115" s="224"/>
      <c r="CL115" s="224">
        <v>88.8</v>
      </c>
      <c r="CM115" s="224">
        <v>0</v>
      </c>
      <c r="CN115" s="224">
        <v>0</v>
      </c>
      <c r="CO115" s="224">
        <v>0</v>
      </c>
      <c r="CP115" s="225">
        <v>0</v>
      </c>
      <c r="CQ115" s="224">
        <v>111</v>
      </c>
      <c r="CR115" s="224"/>
      <c r="CS115" s="224">
        <v>88.8</v>
      </c>
      <c r="CT115" s="224">
        <v>0.57969999999999999</v>
      </c>
      <c r="CU115" s="224">
        <v>2326</v>
      </c>
      <c r="CV115" s="311">
        <v>0</v>
      </c>
      <c r="CW115" s="225">
        <v>6.0732409082779409E-2</v>
      </c>
      <c r="CX115" s="224">
        <v>111</v>
      </c>
      <c r="CY115" s="224"/>
      <c r="CZ115" s="224">
        <v>204.6</v>
      </c>
      <c r="DA115" s="224">
        <v>0.50090000000000001</v>
      </c>
      <c r="DB115" s="224">
        <v>12236</v>
      </c>
      <c r="DC115" s="224">
        <v>0</v>
      </c>
      <c r="DD115" s="225">
        <v>0.16582511639795627</v>
      </c>
      <c r="DE115" s="224">
        <v>111</v>
      </c>
      <c r="DF115" s="224"/>
      <c r="DG115" s="224">
        <v>205.32</v>
      </c>
      <c r="DH115" s="224">
        <v>0.48049999999999998</v>
      </c>
      <c r="DI115" s="224">
        <v>9098</v>
      </c>
      <c r="DJ115" s="224">
        <v>0</v>
      </c>
      <c r="DK115" s="225">
        <v>0.12395051893976028</v>
      </c>
      <c r="DL115" s="224">
        <v>111</v>
      </c>
      <c r="DM115" s="224"/>
      <c r="DN115" s="224">
        <v>189.48</v>
      </c>
      <c r="DO115" s="224">
        <v>0.5101</v>
      </c>
      <c r="DP115" s="224">
        <v>4338</v>
      </c>
      <c r="DQ115" s="311">
        <v>0</v>
      </c>
      <c r="DR115" s="225">
        <v>6.0325080836909947E-2</v>
      </c>
      <c r="DS115" s="224">
        <v>111</v>
      </c>
      <c r="DT115" s="224"/>
      <c r="DU115" s="224">
        <v>200.7</v>
      </c>
      <c r="DV115" s="224">
        <v>0.55230000000000001</v>
      </c>
      <c r="DW115" s="224">
        <v>7354</v>
      </c>
      <c r="DX115" s="224">
        <v>0</v>
      </c>
      <c r="DY115" s="225">
        <v>9.2144350547922832E-2</v>
      </c>
    </row>
    <row r="116" spans="1:129" ht="17.25" customHeight="1">
      <c r="A116" s="466">
        <v>112</v>
      </c>
      <c r="B116" s="489">
        <v>341000000029</v>
      </c>
      <c r="C116" s="212" t="s">
        <v>292</v>
      </c>
      <c r="D116" s="224">
        <v>183.33</v>
      </c>
      <c r="E116" s="224">
        <v>201.6</v>
      </c>
      <c r="F116" s="224">
        <v>183.33</v>
      </c>
      <c r="G116" s="224">
        <v>0.99590000000000001</v>
      </c>
      <c r="H116" s="224">
        <v>39485</v>
      </c>
      <c r="I116" s="224">
        <v>0</v>
      </c>
      <c r="J116" s="225">
        <v>0.30036572616016605</v>
      </c>
      <c r="K116" s="224">
        <v>183.33</v>
      </c>
      <c r="L116" s="224">
        <v>210</v>
      </c>
      <c r="M116" s="224">
        <v>183.33</v>
      </c>
      <c r="N116" s="224">
        <v>0.99639999999999995</v>
      </c>
      <c r="O116" s="224">
        <v>57681</v>
      </c>
      <c r="P116" s="224">
        <v>0</v>
      </c>
      <c r="Q116" s="225">
        <v>0.42441682111704032</v>
      </c>
      <c r="R116" s="224">
        <v>183.33</v>
      </c>
      <c r="S116" s="224">
        <v>194.4</v>
      </c>
      <c r="T116" s="224">
        <v>183.33</v>
      </c>
      <c r="U116" s="224">
        <v>0.99709999999999999</v>
      </c>
      <c r="V116" s="224">
        <v>43683</v>
      </c>
      <c r="W116" s="224">
        <v>0</v>
      </c>
      <c r="X116" s="225">
        <v>0.33190034623745646</v>
      </c>
      <c r="Y116" s="224">
        <v>183.33</v>
      </c>
      <c r="Z116" s="224">
        <v>187.2</v>
      </c>
      <c r="AA116" s="224">
        <v>183.33</v>
      </c>
      <c r="AB116" s="224">
        <v>0.99570000000000003</v>
      </c>
      <c r="AC116" s="224">
        <v>29190</v>
      </c>
      <c r="AD116" s="224">
        <v>0</v>
      </c>
      <c r="AE116" s="225">
        <v>0.2149310270005782</v>
      </c>
      <c r="AF116" s="224">
        <v>183.33</v>
      </c>
      <c r="AG116" s="224">
        <v>126</v>
      </c>
      <c r="AH116" s="224">
        <v>183.33</v>
      </c>
      <c r="AI116" s="224">
        <v>0.99509999999999998</v>
      </c>
      <c r="AJ116" s="224">
        <v>26642</v>
      </c>
      <c r="AK116" s="224">
        <v>0</v>
      </c>
      <c r="AL116" s="225">
        <v>0.19628794294983418</v>
      </c>
      <c r="AM116" s="224">
        <v>183.33</v>
      </c>
      <c r="AN116" s="224">
        <v>158.4</v>
      </c>
      <c r="AO116" s="224">
        <v>183.33</v>
      </c>
      <c r="AP116" s="224">
        <v>0.99770000000000003</v>
      </c>
      <c r="AQ116" s="224">
        <v>42609</v>
      </c>
      <c r="AR116" s="224">
        <v>0</v>
      </c>
      <c r="AS116" s="225">
        <v>0.32354547826042918</v>
      </c>
      <c r="AT116" s="224">
        <v>183.33</v>
      </c>
      <c r="AU116" s="224">
        <v>146.4</v>
      </c>
      <c r="AV116" s="224">
        <v>183.33</v>
      </c>
      <c r="AW116" s="224">
        <v>0.99729999999999996</v>
      </c>
      <c r="AX116" s="224">
        <v>32851</v>
      </c>
      <c r="AY116" s="224">
        <v>0</v>
      </c>
      <c r="AZ116" s="225">
        <v>0.24149953629763057</v>
      </c>
      <c r="BA116" s="224">
        <v>183.33</v>
      </c>
      <c r="BB116" s="224">
        <v>129.6</v>
      </c>
      <c r="BC116" s="224">
        <v>183.33</v>
      </c>
      <c r="BD116" s="224">
        <v>0.99719999999999998</v>
      </c>
      <c r="BE116" s="224">
        <v>27635</v>
      </c>
      <c r="BF116" s="224">
        <v>0</v>
      </c>
      <c r="BG116" s="225">
        <v>0.20994772076724796</v>
      </c>
      <c r="BH116" s="224">
        <v>183.33</v>
      </c>
      <c r="BI116" s="224">
        <v>73.2</v>
      </c>
      <c r="BJ116" s="224">
        <v>183.33</v>
      </c>
      <c r="BK116" s="224">
        <v>0.99650000000000005</v>
      </c>
      <c r="BL116" s="224">
        <v>20699</v>
      </c>
      <c r="BM116" s="224">
        <v>0</v>
      </c>
      <c r="BN116" s="225">
        <v>0.15228796647722537</v>
      </c>
      <c r="BO116" s="224">
        <v>183.33</v>
      </c>
      <c r="BP116" s="224">
        <v>88.8</v>
      </c>
      <c r="BQ116" s="224">
        <v>183.33</v>
      </c>
      <c r="BR116" s="224">
        <v>0.99729999999999996</v>
      </c>
      <c r="BS116" s="224">
        <v>22980</v>
      </c>
      <c r="BT116" s="311">
        <v>0</v>
      </c>
      <c r="BU116" s="225">
        <v>0.16893425905206996</v>
      </c>
      <c r="BV116" s="224">
        <v>183.33</v>
      </c>
      <c r="BW116" s="224">
        <v>111.6</v>
      </c>
      <c r="BX116" s="224">
        <v>183.33</v>
      </c>
      <c r="BY116" s="224">
        <v>0.99670000000000003</v>
      </c>
      <c r="BZ116" s="224">
        <v>22200</v>
      </c>
      <c r="CA116" s="311">
        <v>0</v>
      </c>
      <c r="CB116" s="225">
        <v>0.18079470404691494</v>
      </c>
      <c r="CC116" s="224">
        <v>183.33</v>
      </c>
      <c r="CD116" s="224"/>
      <c r="CE116" s="224">
        <v>174.82</v>
      </c>
      <c r="CF116" s="224">
        <v>0.98529999999999995</v>
      </c>
      <c r="CG116" s="224">
        <v>41065</v>
      </c>
      <c r="CH116" s="224">
        <v>0</v>
      </c>
      <c r="CI116" s="225">
        <v>0.32043451779203885</v>
      </c>
      <c r="CJ116" s="224">
        <v>183.33</v>
      </c>
      <c r="CK116" s="224"/>
      <c r="CL116" s="224">
        <v>190.9</v>
      </c>
      <c r="CM116" s="224">
        <v>0.99729999999999996</v>
      </c>
      <c r="CN116" s="224">
        <v>45213</v>
      </c>
      <c r="CO116" s="224">
        <v>0</v>
      </c>
      <c r="CP116" s="225">
        <v>0.32983677896445773</v>
      </c>
      <c r="CQ116" s="224">
        <v>183.33</v>
      </c>
      <c r="CR116" s="224"/>
      <c r="CS116" s="224">
        <v>174.82</v>
      </c>
      <c r="CT116" s="224">
        <v>0.997</v>
      </c>
      <c r="CU116" s="224">
        <v>41264</v>
      </c>
      <c r="CV116" s="311">
        <v>0</v>
      </c>
      <c r="CW116" s="225">
        <v>0.31820874814925182</v>
      </c>
      <c r="CX116" s="224">
        <v>183.33</v>
      </c>
      <c r="CY116" s="224"/>
      <c r="CZ116" s="224">
        <v>178.9</v>
      </c>
      <c r="DA116" s="224">
        <v>0.99690000000000001</v>
      </c>
      <c r="DB116" s="224">
        <v>40106</v>
      </c>
      <c r="DC116" s="224">
        <v>0</v>
      </c>
      <c r="DD116" s="225">
        <v>0.31233087399209081</v>
      </c>
      <c r="DE116" s="224">
        <v>183.33</v>
      </c>
      <c r="DF116" s="224"/>
      <c r="DG116" s="224">
        <v>191.62</v>
      </c>
      <c r="DH116" s="224">
        <v>0.99680000000000002</v>
      </c>
      <c r="DI116" s="224">
        <v>42337</v>
      </c>
      <c r="DJ116" s="224">
        <v>0</v>
      </c>
      <c r="DK116" s="225">
        <v>0.29791905380210681</v>
      </c>
      <c r="DL116" s="224">
        <v>183.33</v>
      </c>
      <c r="DM116" s="224"/>
      <c r="DN116" s="224">
        <v>197.62</v>
      </c>
      <c r="DO116" s="224">
        <v>0.99760000000000004</v>
      </c>
      <c r="DP116" s="224">
        <v>47617</v>
      </c>
      <c r="DQ116" s="311">
        <v>0</v>
      </c>
      <c r="DR116" s="225">
        <v>0.32463979782639912</v>
      </c>
      <c r="DS116" s="224">
        <v>183.33</v>
      </c>
      <c r="DT116" s="224"/>
      <c r="DU116" s="224">
        <v>201.7</v>
      </c>
      <c r="DV116" s="224">
        <v>0.998</v>
      </c>
      <c r="DW116" s="224">
        <v>49363</v>
      </c>
      <c r="DX116" s="224">
        <v>0</v>
      </c>
      <c r="DY116" s="225">
        <v>0.34059056249445951</v>
      </c>
    </row>
    <row r="117" spans="1:129" ht="17.25" customHeight="1">
      <c r="A117" s="466">
        <v>113</v>
      </c>
      <c r="B117" s="489">
        <v>341000000099</v>
      </c>
      <c r="C117" s="212" t="s">
        <v>788</v>
      </c>
      <c r="D117" s="224">
        <v>133</v>
      </c>
      <c r="E117" s="224">
        <v>21</v>
      </c>
      <c r="F117" s="224">
        <v>21</v>
      </c>
      <c r="G117" s="224">
        <v>0</v>
      </c>
      <c r="H117" s="224">
        <v>5139</v>
      </c>
      <c r="I117" s="224">
        <v>0</v>
      </c>
      <c r="J117" s="225"/>
      <c r="K117" s="224">
        <v>133</v>
      </c>
      <c r="L117" s="224">
        <v>18</v>
      </c>
      <c r="M117" s="224">
        <v>18</v>
      </c>
      <c r="N117" s="224">
        <v>0.69789999999999996</v>
      </c>
      <c r="O117" s="224">
        <v>3306</v>
      </c>
      <c r="P117" s="224">
        <v>0</v>
      </c>
      <c r="Q117" s="225">
        <v>0.35372374162939407</v>
      </c>
      <c r="R117" s="224">
        <v>133</v>
      </c>
      <c r="S117" s="224">
        <v>18</v>
      </c>
      <c r="T117" s="224">
        <v>106.4</v>
      </c>
      <c r="U117" s="224">
        <v>0.71079999999999999</v>
      </c>
      <c r="V117" s="224">
        <v>2853</v>
      </c>
      <c r="W117" s="224">
        <v>0</v>
      </c>
      <c r="X117" s="225">
        <v>5.2393839833122485E-2</v>
      </c>
      <c r="Y117" s="224">
        <v>133</v>
      </c>
      <c r="Z117" s="224">
        <v>18</v>
      </c>
      <c r="AA117" s="224">
        <v>106.4</v>
      </c>
      <c r="AB117" s="224">
        <v>0.64770000000000005</v>
      </c>
      <c r="AC117" s="224">
        <v>2559</v>
      </c>
      <c r="AD117" s="224">
        <v>0</v>
      </c>
      <c r="AE117" s="225">
        <v>4.9909339830473839E-2</v>
      </c>
      <c r="AF117" s="224">
        <v>133</v>
      </c>
      <c r="AG117" s="224">
        <v>18</v>
      </c>
      <c r="AH117" s="224">
        <v>106.4</v>
      </c>
      <c r="AI117" s="224">
        <v>0.63060000000000005</v>
      </c>
      <c r="AJ117" s="224">
        <v>2571</v>
      </c>
      <c r="AK117" s="224">
        <v>0</v>
      </c>
      <c r="AL117" s="225">
        <v>5.1503120928068295E-2</v>
      </c>
      <c r="AM117" s="224">
        <v>133</v>
      </c>
      <c r="AN117" s="224">
        <v>36</v>
      </c>
      <c r="AO117" s="224">
        <v>106.4</v>
      </c>
      <c r="AP117" s="224">
        <v>0.72740000000000005</v>
      </c>
      <c r="AQ117" s="224">
        <v>3114</v>
      </c>
      <c r="AR117" s="224">
        <v>0</v>
      </c>
      <c r="AS117" s="225">
        <v>5.5881902997802442E-2</v>
      </c>
      <c r="AT117" s="224">
        <v>133</v>
      </c>
      <c r="AU117" s="224">
        <v>21</v>
      </c>
      <c r="AV117" s="224">
        <v>106.4</v>
      </c>
      <c r="AW117" s="224">
        <v>0.66539999999999999</v>
      </c>
      <c r="AX117" s="224">
        <v>3168</v>
      </c>
      <c r="AY117" s="224">
        <v>0</v>
      </c>
      <c r="AZ117" s="225">
        <v>6.0143377437747766E-2</v>
      </c>
      <c r="BA117" s="224">
        <v>133</v>
      </c>
      <c r="BB117" s="224">
        <v>18</v>
      </c>
      <c r="BC117" s="224">
        <v>106.4</v>
      </c>
      <c r="BD117" s="224">
        <v>0.62039999999999995</v>
      </c>
      <c r="BE117" s="224">
        <v>2898</v>
      </c>
      <c r="BF117" s="224">
        <v>0</v>
      </c>
      <c r="BG117" s="225">
        <v>6.0975092470053283E-2</v>
      </c>
      <c r="BH117" s="224">
        <v>133</v>
      </c>
      <c r="BI117" s="224">
        <v>15</v>
      </c>
      <c r="BJ117" s="224">
        <v>106.4</v>
      </c>
      <c r="BK117" s="224">
        <v>0.55759999999999998</v>
      </c>
      <c r="BL117" s="224">
        <v>2859</v>
      </c>
      <c r="BM117" s="224">
        <v>0</v>
      </c>
      <c r="BN117" s="225">
        <v>6.4770436933728318E-2</v>
      </c>
      <c r="BO117" s="224">
        <v>133</v>
      </c>
      <c r="BP117" s="224">
        <v>15</v>
      </c>
      <c r="BQ117" s="224">
        <v>106.4</v>
      </c>
      <c r="BR117" s="224">
        <v>0.57099999999999995</v>
      </c>
      <c r="BS117" s="224">
        <v>2631</v>
      </c>
      <c r="BT117" s="311">
        <v>0</v>
      </c>
      <c r="BU117" s="225">
        <v>5.8206324522678946E-2</v>
      </c>
      <c r="BV117" s="224">
        <v>133</v>
      </c>
      <c r="BW117" s="224">
        <v>15</v>
      </c>
      <c r="BX117" s="224">
        <v>106.4</v>
      </c>
      <c r="BY117" s="224">
        <v>0.58960000000000001</v>
      </c>
      <c r="BZ117" s="224">
        <v>2508</v>
      </c>
      <c r="CA117" s="311">
        <v>0</v>
      </c>
      <c r="CB117" s="225">
        <v>5.9492080414255251E-2</v>
      </c>
      <c r="CC117" s="224">
        <v>133</v>
      </c>
      <c r="CD117" s="224"/>
      <c r="CE117" s="224">
        <v>106.4</v>
      </c>
      <c r="CF117" s="224">
        <v>0.7571</v>
      </c>
      <c r="CG117" s="224">
        <v>4026</v>
      </c>
      <c r="CH117" s="224">
        <v>0</v>
      </c>
      <c r="CI117" s="225">
        <v>6.7174734848206963E-2</v>
      </c>
      <c r="CJ117" s="224">
        <v>133</v>
      </c>
      <c r="CK117" s="224"/>
      <c r="CL117" s="224">
        <v>106.4</v>
      </c>
      <c r="CM117" s="224">
        <v>0.86299999999999999</v>
      </c>
      <c r="CN117" s="224">
        <v>5349</v>
      </c>
      <c r="CO117" s="224">
        <v>0</v>
      </c>
      <c r="CP117" s="225">
        <v>8.0907294307611441E-2</v>
      </c>
      <c r="CQ117" s="224">
        <v>133</v>
      </c>
      <c r="CR117" s="224"/>
      <c r="CS117" s="224">
        <v>106.4</v>
      </c>
      <c r="CT117" s="224">
        <v>0.85040000000000004</v>
      </c>
      <c r="CU117" s="224">
        <v>6219</v>
      </c>
      <c r="CV117" s="311">
        <v>0</v>
      </c>
      <c r="CW117" s="225">
        <v>9.2381017598771903E-2</v>
      </c>
      <c r="CX117" s="224">
        <v>133</v>
      </c>
      <c r="CY117" s="224"/>
      <c r="CZ117" s="224">
        <v>106.4</v>
      </c>
      <c r="DA117" s="224">
        <v>0.8105</v>
      </c>
      <c r="DB117" s="224">
        <v>5184</v>
      </c>
      <c r="DC117" s="224">
        <v>0</v>
      </c>
      <c r="DD117" s="225">
        <v>8.3490651366231752E-2</v>
      </c>
      <c r="DE117" s="224">
        <v>133</v>
      </c>
      <c r="DF117" s="224"/>
      <c r="DG117" s="224">
        <v>106.4</v>
      </c>
      <c r="DH117" s="224">
        <v>0.86870000000000003</v>
      </c>
      <c r="DI117" s="224">
        <v>5846</v>
      </c>
      <c r="DJ117" s="224">
        <v>0</v>
      </c>
      <c r="DK117" s="225">
        <v>8.5010863195895833E-2</v>
      </c>
      <c r="DL117" s="224">
        <v>133</v>
      </c>
      <c r="DM117" s="224"/>
      <c r="DN117" s="224">
        <v>106.4</v>
      </c>
      <c r="DO117" s="224">
        <v>0.92100000000000004</v>
      </c>
      <c r="DP117" s="224">
        <v>7690</v>
      </c>
      <c r="DQ117" s="311">
        <v>0</v>
      </c>
      <c r="DR117" s="225">
        <v>0.10547563437682504</v>
      </c>
      <c r="DS117" s="224">
        <v>133</v>
      </c>
      <c r="DT117" s="224"/>
      <c r="DU117" s="224">
        <v>106.4</v>
      </c>
      <c r="DV117" s="224">
        <v>0.93330000000000002</v>
      </c>
      <c r="DW117" s="224">
        <v>7116</v>
      </c>
      <c r="DX117" s="224">
        <v>0</v>
      </c>
      <c r="DY117" s="225">
        <v>9.9526916509101962E-2</v>
      </c>
    </row>
    <row r="118" spans="1:129" ht="17.25" customHeight="1">
      <c r="A118" s="466">
        <v>114</v>
      </c>
      <c r="B118" s="489">
        <v>711000000009</v>
      </c>
      <c r="C118" s="212" t="s">
        <v>916</v>
      </c>
      <c r="D118" s="224">
        <v>4000</v>
      </c>
      <c r="E118" s="224">
        <v>408</v>
      </c>
      <c r="F118" s="224">
        <v>360</v>
      </c>
      <c r="G118" s="224">
        <v>0.97050000000000003</v>
      </c>
      <c r="H118" s="224">
        <v>122280</v>
      </c>
      <c r="I118" s="224">
        <v>0</v>
      </c>
      <c r="J118" s="225">
        <v>0.48609918522334805</v>
      </c>
      <c r="K118" s="224">
        <v>4000</v>
      </c>
      <c r="L118" s="224">
        <v>288</v>
      </c>
      <c r="M118" s="224">
        <v>288</v>
      </c>
      <c r="N118" s="224">
        <v>0.9819</v>
      </c>
      <c r="O118" s="224">
        <v>117120</v>
      </c>
      <c r="P118" s="224">
        <v>0</v>
      </c>
      <c r="Q118" s="225">
        <v>0.55667072214976376</v>
      </c>
      <c r="R118" s="224">
        <v>4000</v>
      </c>
      <c r="S118" s="224">
        <v>324</v>
      </c>
      <c r="T118" s="224">
        <v>3200</v>
      </c>
      <c r="U118" s="224">
        <v>0.99450000000000005</v>
      </c>
      <c r="V118" s="224">
        <v>130440</v>
      </c>
      <c r="W118" s="224">
        <v>0</v>
      </c>
      <c r="X118" s="225">
        <v>5.6927685604156189E-2</v>
      </c>
      <c r="Y118" s="224">
        <v>4000</v>
      </c>
      <c r="Z118" s="224">
        <v>312</v>
      </c>
      <c r="AA118" s="224">
        <v>3200</v>
      </c>
      <c r="AB118" s="224">
        <v>0.98450000000000004</v>
      </c>
      <c r="AC118" s="224">
        <v>129240</v>
      </c>
      <c r="AD118" s="224">
        <v>0</v>
      </c>
      <c r="AE118" s="225">
        <v>5.5138927570897292E-2</v>
      </c>
      <c r="AF118" s="224">
        <v>4000</v>
      </c>
      <c r="AG118" s="224">
        <v>312</v>
      </c>
      <c r="AH118" s="224">
        <v>3200</v>
      </c>
      <c r="AI118" s="224">
        <v>0.95309999999999995</v>
      </c>
      <c r="AJ118" s="224">
        <v>121920</v>
      </c>
      <c r="AK118" s="224">
        <v>0</v>
      </c>
      <c r="AL118" s="225">
        <v>5.3729595445761044E-2</v>
      </c>
      <c r="AM118" s="224">
        <v>4000</v>
      </c>
      <c r="AN118" s="224">
        <v>336</v>
      </c>
      <c r="AO118" s="224">
        <v>3200</v>
      </c>
      <c r="AP118" s="224">
        <v>0.99580000000000002</v>
      </c>
      <c r="AQ118" s="224">
        <v>114120</v>
      </c>
      <c r="AR118" s="224">
        <v>0</v>
      </c>
      <c r="AS118" s="225">
        <v>4.9740158666398873E-2</v>
      </c>
      <c r="AT118" s="224">
        <v>4000</v>
      </c>
      <c r="AU118" s="224">
        <v>360</v>
      </c>
      <c r="AV118" s="224">
        <v>3200</v>
      </c>
      <c r="AW118" s="224">
        <v>0.9788</v>
      </c>
      <c r="AX118" s="224">
        <v>127320</v>
      </c>
      <c r="AY118" s="224">
        <v>0</v>
      </c>
      <c r="AZ118" s="225">
        <v>5.4636108071766609E-2</v>
      </c>
      <c r="BA118" s="224">
        <v>4000</v>
      </c>
      <c r="BB118" s="224">
        <v>372</v>
      </c>
      <c r="BC118" s="224">
        <v>3200</v>
      </c>
      <c r="BD118" s="224">
        <v>0.99080000000000001</v>
      </c>
      <c r="BE118" s="224">
        <v>129120</v>
      </c>
      <c r="BF118" s="224">
        <v>0</v>
      </c>
      <c r="BG118" s="225">
        <v>5.656203741084645E-2</v>
      </c>
      <c r="BH118" s="224">
        <v>4000</v>
      </c>
      <c r="BI118" s="224">
        <v>480</v>
      </c>
      <c r="BJ118" s="224">
        <v>3200</v>
      </c>
      <c r="BK118" s="224">
        <v>0.98150000000000004</v>
      </c>
      <c r="BL118" s="224">
        <v>127320</v>
      </c>
      <c r="BM118" s="224">
        <v>0</v>
      </c>
      <c r="BN118" s="225">
        <v>5.4485810066882481E-2</v>
      </c>
      <c r="BO118" s="224">
        <v>4000</v>
      </c>
      <c r="BP118" s="224">
        <v>288</v>
      </c>
      <c r="BQ118" s="224">
        <v>3200</v>
      </c>
      <c r="BR118" s="224">
        <v>0.98280000000000001</v>
      </c>
      <c r="BS118" s="224">
        <v>116640</v>
      </c>
      <c r="BT118" s="311">
        <v>0</v>
      </c>
      <c r="BU118" s="225">
        <v>4.984934420418291E-2</v>
      </c>
      <c r="BV118" s="224">
        <v>4000</v>
      </c>
      <c r="BW118" s="224">
        <v>3240</v>
      </c>
      <c r="BX118" s="224">
        <v>3200</v>
      </c>
      <c r="BY118" s="224">
        <v>0.97350000000000003</v>
      </c>
      <c r="BZ118" s="224">
        <v>105960</v>
      </c>
      <c r="CA118" s="311">
        <v>0</v>
      </c>
      <c r="CB118" s="225">
        <v>5.061587423875559E-2</v>
      </c>
      <c r="CC118" s="224">
        <v>600</v>
      </c>
      <c r="CD118" s="224"/>
      <c r="CE118" s="224">
        <v>3200</v>
      </c>
      <c r="CF118" s="224">
        <v>0.99399999999999999</v>
      </c>
      <c r="CG118" s="224">
        <v>120960</v>
      </c>
      <c r="CH118" s="224">
        <v>0</v>
      </c>
      <c r="CI118" s="225">
        <v>5.1113130395274868E-2</v>
      </c>
      <c r="CJ118" s="224">
        <v>600</v>
      </c>
      <c r="CK118" s="224"/>
      <c r="CL118" s="224">
        <v>480</v>
      </c>
      <c r="CM118" s="224">
        <v>0.98609999999999998</v>
      </c>
      <c r="CN118" s="224">
        <v>111360</v>
      </c>
      <c r="CO118" s="224">
        <v>0</v>
      </c>
      <c r="CP118" s="225">
        <v>0.32676424523093223</v>
      </c>
      <c r="CQ118" s="224">
        <v>600</v>
      </c>
      <c r="CR118" s="224"/>
      <c r="CS118" s="224">
        <v>480</v>
      </c>
      <c r="CT118" s="224">
        <v>0.99390000000000001</v>
      </c>
      <c r="CU118" s="224">
        <v>119040</v>
      </c>
      <c r="CV118" s="311">
        <v>0</v>
      </c>
      <c r="CW118" s="225">
        <v>0.33537914612469399</v>
      </c>
      <c r="CX118" s="224">
        <v>600</v>
      </c>
      <c r="CY118" s="224"/>
      <c r="CZ118" s="224">
        <v>480</v>
      </c>
      <c r="DA118" s="224">
        <v>0.98780000000000001</v>
      </c>
      <c r="DB118" s="224">
        <v>117480</v>
      </c>
      <c r="DC118" s="224">
        <v>0</v>
      </c>
      <c r="DD118" s="225">
        <v>0.34412892848304877</v>
      </c>
      <c r="DE118" s="224">
        <v>600</v>
      </c>
      <c r="DF118" s="224"/>
      <c r="DG118" s="224">
        <v>595.20000000000005</v>
      </c>
      <c r="DH118" s="224">
        <v>0.98980000000000001</v>
      </c>
      <c r="DI118" s="224">
        <v>128520</v>
      </c>
      <c r="DJ118" s="224">
        <v>0</v>
      </c>
      <c r="DK118" s="225">
        <v>0.29321582745460512</v>
      </c>
      <c r="DL118" s="224">
        <v>600</v>
      </c>
      <c r="DM118" s="224"/>
      <c r="DN118" s="224">
        <v>480</v>
      </c>
      <c r="DO118" s="224">
        <v>0.99009999999999998</v>
      </c>
      <c r="DP118" s="224">
        <v>120840</v>
      </c>
      <c r="DQ118" s="311">
        <v>0</v>
      </c>
      <c r="DR118" s="225">
        <v>0.3417570507160676</v>
      </c>
      <c r="DS118" s="224">
        <v>600</v>
      </c>
      <c r="DT118" s="224"/>
      <c r="DU118" s="224">
        <v>628.79999999999995</v>
      </c>
      <c r="DV118" s="224">
        <v>0.93820000000000003</v>
      </c>
      <c r="DW118" s="224">
        <v>114840</v>
      </c>
      <c r="DX118" s="224">
        <v>0</v>
      </c>
      <c r="DY118" s="225">
        <v>0.27036640461974992</v>
      </c>
    </row>
    <row r="119" spans="1:129" ht="17.25" customHeight="1">
      <c r="A119" s="466">
        <v>115</v>
      </c>
      <c r="B119" s="489">
        <v>343000000076</v>
      </c>
      <c r="C119" s="212" t="s">
        <v>792</v>
      </c>
      <c r="D119" s="224">
        <v>578</v>
      </c>
      <c r="E119" s="224">
        <v>120</v>
      </c>
      <c r="F119" s="224">
        <v>120</v>
      </c>
      <c r="G119" s="224">
        <v>0.65439999999999998</v>
      </c>
      <c r="H119" s="224">
        <v>34068</v>
      </c>
      <c r="I119" s="311">
        <v>143.90400000000227</v>
      </c>
      <c r="J119" s="225">
        <v>0.6025451643575116</v>
      </c>
      <c r="K119" s="224">
        <v>578</v>
      </c>
      <c r="L119" s="224">
        <v>108</v>
      </c>
      <c r="M119" s="224">
        <v>108</v>
      </c>
      <c r="N119" s="224">
        <v>0.4602</v>
      </c>
      <c r="O119" s="224">
        <v>27000</v>
      </c>
      <c r="P119" s="311">
        <v>4813.2057600000007</v>
      </c>
      <c r="Q119" s="225">
        <v>0.73016407078736212</v>
      </c>
      <c r="R119" s="224">
        <v>578</v>
      </c>
      <c r="S119" s="224">
        <v>108</v>
      </c>
      <c r="T119" s="224">
        <v>462.4</v>
      </c>
      <c r="U119" s="224">
        <v>0.66110000000000002</v>
      </c>
      <c r="V119" s="224">
        <v>34224</v>
      </c>
      <c r="W119" s="224">
        <v>0</v>
      </c>
      <c r="X119" s="225">
        <v>0.1554938755912911</v>
      </c>
      <c r="Y119" s="224">
        <v>578</v>
      </c>
      <c r="Z119" s="224">
        <v>120</v>
      </c>
      <c r="AA119" s="224">
        <v>462.4</v>
      </c>
      <c r="AB119" s="224">
        <v>0.95799999999999996</v>
      </c>
      <c r="AC119" s="224">
        <v>38640</v>
      </c>
      <c r="AD119" s="224">
        <v>0</v>
      </c>
      <c r="AE119" s="225">
        <v>0.11724136002540921</v>
      </c>
      <c r="AF119" s="224">
        <v>578</v>
      </c>
      <c r="AG119" s="224">
        <v>120</v>
      </c>
      <c r="AH119" s="224">
        <v>462.4</v>
      </c>
      <c r="AI119" s="224">
        <v>0.96889999999999998</v>
      </c>
      <c r="AJ119" s="224">
        <v>38544</v>
      </c>
      <c r="AK119" s="224">
        <v>0</v>
      </c>
      <c r="AL119" s="225">
        <v>0.11563440386349205</v>
      </c>
      <c r="AM119" s="224">
        <v>578</v>
      </c>
      <c r="AN119" s="224">
        <v>108</v>
      </c>
      <c r="AO119" s="224">
        <v>462.4</v>
      </c>
      <c r="AP119" s="224">
        <v>0.98440000000000005</v>
      </c>
      <c r="AQ119" s="224">
        <v>40884</v>
      </c>
      <c r="AR119" s="224">
        <v>0</v>
      </c>
      <c r="AS119" s="225">
        <v>0.12474738562872624</v>
      </c>
      <c r="AT119" s="224">
        <v>578</v>
      </c>
      <c r="AU119" s="224">
        <v>120</v>
      </c>
      <c r="AV119" s="224">
        <v>462.4</v>
      </c>
      <c r="AW119" s="224">
        <v>0.98409999999999997</v>
      </c>
      <c r="AX119" s="224">
        <v>37932</v>
      </c>
      <c r="AY119" s="224">
        <v>0</v>
      </c>
      <c r="AZ119" s="225">
        <v>0.11204068338779927</v>
      </c>
      <c r="BA119" s="224">
        <v>578</v>
      </c>
      <c r="BB119" s="224">
        <v>108</v>
      </c>
      <c r="BC119" s="224">
        <v>462.4</v>
      </c>
      <c r="BD119" s="224">
        <v>0.98360000000000003</v>
      </c>
      <c r="BE119" s="224">
        <v>35304</v>
      </c>
      <c r="BF119" s="224">
        <v>0</v>
      </c>
      <c r="BG119" s="225">
        <v>0.1078090136133395</v>
      </c>
      <c r="BH119" s="224">
        <v>578</v>
      </c>
      <c r="BI119" s="224">
        <v>108</v>
      </c>
      <c r="BJ119" s="224">
        <v>462.4</v>
      </c>
      <c r="BK119" s="224">
        <v>0.95589999999999997</v>
      </c>
      <c r="BL119" s="224">
        <v>36444</v>
      </c>
      <c r="BM119" s="224">
        <v>0</v>
      </c>
      <c r="BN119" s="225">
        <v>0.11082119155388881</v>
      </c>
      <c r="BO119" s="224">
        <v>578</v>
      </c>
      <c r="BP119" s="224">
        <v>144</v>
      </c>
      <c r="BQ119" s="224">
        <v>462.4</v>
      </c>
      <c r="BR119" s="224">
        <v>0.97240000000000004</v>
      </c>
      <c r="BS119" s="224">
        <v>32964</v>
      </c>
      <c r="BT119" s="311">
        <v>0</v>
      </c>
      <c r="BU119" s="225">
        <v>9.8538102344659012E-2</v>
      </c>
      <c r="BV119" s="224">
        <v>578</v>
      </c>
      <c r="BW119" s="224">
        <v>144</v>
      </c>
      <c r="BX119" s="224">
        <v>462.4</v>
      </c>
      <c r="BY119" s="224">
        <v>0.98089999999999999</v>
      </c>
      <c r="BZ119" s="224">
        <v>41388</v>
      </c>
      <c r="CA119" s="311">
        <v>0</v>
      </c>
      <c r="CB119" s="225">
        <v>0.13578838010649982</v>
      </c>
      <c r="CC119" s="224">
        <v>578</v>
      </c>
      <c r="CD119" s="224"/>
      <c r="CE119" s="224">
        <v>462.4</v>
      </c>
      <c r="CF119" s="224">
        <v>0.97460000000000002</v>
      </c>
      <c r="CG119" s="224">
        <v>60990</v>
      </c>
      <c r="CH119" s="224">
        <v>0</v>
      </c>
      <c r="CI119" s="225">
        <v>0.18190367171221011</v>
      </c>
      <c r="CJ119" s="224">
        <v>578</v>
      </c>
      <c r="CK119" s="224"/>
      <c r="CL119" s="224">
        <v>462.4</v>
      </c>
      <c r="CM119" s="224">
        <v>0.97599999999999998</v>
      </c>
      <c r="CN119" s="224">
        <v>65460</v>
      </c>
      <c r="CO119" s="224">
        <v>0</v>
      </c>
      <c r="CP119" s="225">
        <v>0.20145398443851989</v>
      </c>
      <c r="CQ119" s="224">
        <v>578</v>
      </c>
      <c r="CR119" s="224"/>
      <c r="CS119" s="224">
        <v>462.4</v>
      </c>
      <c r="CT119" s="224">
        <v>0.96950000000000003</v>
      </c>
      <c r="CU119" s="224">
        <v>62130</v>
      </c>
      <c r="CV119" s="311">
        <v>0</v>
      </c>
      <c r="CW119" s="225">
        <v>0.18627852020386723</v>
      </c>
      <c r="CX119" s="224">
        <v>578</v>
      </c>
      <c r="CY119" s="224"/>
      <c r="CZ119" s="224">
        <v>462.4</v>
      </c>
      <c r="DA119" s="224">
        <v>0.97350000000000003</v>
      </c>
      <c r="DB119" s="224">
        <v>52068</v>
      </c>
      <c r="DC119" s="224">
        <v>0</v>
      </c>
      <c r="DD119" s="225">
        <v>0.16065143843573265</v>
      </c>
      <c r="DE119" s="224">
        <v>578</v>
      </c>
      <c r="DF119" s="224"/>
      <c r="DG119" s="224">
        <v>462.4</v>
      </c>
      <c r="DH119" s="224">
        <v>0.97529999999999994</v>
      </c>
      <c r="DI119" s="224">
        <v>52074</v>
      </c>
      <c r="DJ119" s="224">
        <v>0</v>
      </c>
      <c r="DK119" s="225">
        <v>0.15520008457133183</v>
      </c>
      <c r="DL119" s="224">
        <v>578</v>
      </c>
      <c r="DM119" s="224"/>
      <c r="DN119" s="224">
        <v>462.4</v>
      </c>
      <c r="DO119" s="224">
        <v>0.94499999999999995</v>
      </c>
      <c r="DP119" s="224">
        <v>59376</v>
      </c>
      <c r="DQ119" s="311">
        <v>0</v>
      </c>
      <c r="DR119" s="225">
        <v>0.18263683293262489</v>
      </c>
      <c r="DS119" s="224">
        <v>578</v>
      </c>
      <c r="DT119" s="224"/>
      <c r="DU119" s="224">
        <v>462.4</v>
      </c>
      <c r="DV119" s="224">
        <v>0.97209999999999996</v>
      </c>
      <c r="DW119" s="224">
        <v>60228</v>
      </c>
      <c r="DX119" s="224">
        <v>0</v>
      </c>
      <c r="DY119" s="225">
        <v>0.18609605929302986</v>
      </c>
    </row>
    <row r="120" spans="1:129" ht="17.25" customHeight="1">
      <c r="A120" s="466">
        <v>116</v>
      </c>
      <c r="B120" s="489">
        <v>313000000008</v>
      </c>
      <c r="C120" s="212" t="s">
        <v>785</v>
      </c>
      <c r="D120" s="224">
        <v>565</v>
      </c>
      <c r="E120" s="224">
        <v>0</v>
      </c>
      <c r="F120" s="224">
        <v>0</v>
      </c>
      <c r="G120" s="224">
        <v>0</v>
      </c>
      <c r="H120" s="224">
        <v>0</v>
      </c>
      <c r="I120" s="224">
        <v>0</v>
      </c>
      <c r="J120" s="225"/>
      <c r="K120" s="224">
        <v>565</v>
      </c>
      <c r="L120" s="224">
        <v>0</v>
      </c>
      <c r="M120" s="224">
        <v>0</v>
      </c>
      <c r="N120" s="224">
        <v>0</v>
      </c>
      <c r="O120" s="224">
        <v>0</v>
      </c>
      <c r="P120" s="224">
        <v>0</v>
      </c>
      <c r="Q120" s="225">
        <v>0</v>
      </c>
      <c r="R120" s="224">
        <v>565</v>
      </c>
      <c r="S120" s="224">
        <v>0</v>
      </c>
      <c r="T120" s="224">
        <v>452</v>
      </c>
      <c r="U120" s="224">
        <v>0</v>
      </c>
      <c r="V120" s="224">
        <v>30</v>
      </c>
      <c r="W120" s="224">
        <v>0</v>
      </c>
      <c r="X120" s="225">
        <v>0</v>
      </c>
      <c r="Y120" s="224">
        <v>565</v>
      </c>
      <c r="Z120" s="224">
        <v>0</v>
      </c>
      <c r="AA120" s="224">
        <v>452</v>
      </c>
      <c r="AB120" s="224">
        <v>0</v>
      </c>
      <c r="AC120" s="224">
        <v>30</v>
      </c>
      <c r="AD120" s="224">
        <v>0</v>
      </c>
      <c r="AE120" s="225">
        <v>0</v>
      </c>
      <c r="AF120" s="224">
        <v>565</v>
      </c>
      <c r="AG120" s="224">
        <v>360</v>
      </c>
      <c r="AH120" s="224">
        <v>452</v>
      </c>
      <c r="AI120" s="224">
        <v>0</v>
      </c>
      <c r="AJ120" s="224">
        <v>21060</v>
      </c>
      <c r="AK120" s="224">
        <v>0</v>
      </c>
      <c r="AL120" s="225">
        <v>0</v>
      </c>
      <c r="AM120" s="224">
        <v>565</v>
      </c>
      <c r="AN120" s="224">
        <v>0</v>
      </c>
      <c r="AO120" s="224">
        <v>452</v>
      </c>
      <c r="AP120" s="224">
        <v>0</v>
      </c>
      <c r="AQ120" s="224">
        <v>30</v>
      </c>
      <c r="AR120" s="224">
        <v>0</v>
      </c>
      <c r="AS120" s="225">
        <v>0</v>
      </c>
      <c r="AT120" s="224">
        <v>565</v>
      </c>
      <c r="AU120" s="224">
        <v>0</v>
      </c>
      <c r="AV120" s="224">
        <v>452</v>
      </c>
      <c r="AW120" s="224">
        <v>0</v>
      </c>
      <c r="AX120" s="224">
        <v>0</v>
      </c>
      <c r="AY120" s="224">
        <v>0</v>
      </c>
      <c r="AZ120" s="225">
        <v>0</v>
      </c>
      <c r="BA120" s="224">
        <v>565</v>
      </c>
      <c r="BB120" s="224">
        <v>0</v>
      </c>
      <c r="BC120" s="224">
        <v>452</v>
      </c>
      <c r="BD120" s="224">
        <v>0</v>
      </c>
      <c r="BE120" s="224">
        <v>150</v>
      </c>
      <c r="BF120" s="224">
        <v>0</v>
      </c>
      <c r="BG120" s="225">
        <v>0</v>
      </c>
      <c r="BH120" s="224">
        <v>565</v>
      </c>
      <c r="BI120" s="224">
        <v>30</v>
      </c>
      <c r="BJ120" s="224">
        <v>452</v>
      </c>
      <c r="BK120" s="224">
        <v>0</v>
      </c>
      <c r="BL120" s="224">
        <v>24150</v>
      </c>
      <c r="BM120" s="224">
        <v>0</v>
      </c>
      <c r="BN120" s="225">
        <v>0</v>
      </c>
      <c r="BO120" s="224">
        <v>565</v>
      </c>
      <c r="BP120" s="224">
        <v>0</v>
      </c>
      <c r="BQ120" s="224">
        <v>452</v>
      </c>
      <c r="BR120" s="224">
        <v>0</v>
      </c>
      <c r="BS120" s="224">
        <v>30</v>
      </c>
      <c r="BT120" s="311">
        <v>0</v>
      </c>
      <c r="BU120" s="225">
        <v>0</v>
      </c>
      <c r="BV120" s="224">
        <v>565</v>
      </c>
      <c r="BW120" s="224">
        <v>0</v>
      </c>
      <c r="BX120" s="224">
        <v>452</v>
      </c>
      <c r="BY120" s="224">
        <v>0</v>
      </c>
      <c r="BZ120" s="224">
        <v>30</v>
      </c>
      <c r="CA120" s="311">
        <v>0</v>
      </c>
      <c r="CB120" s="225">
        <v>0</v>
      </c>
      <c r="CC120" s="224">
        <v>565</v>
      </c>
      <c r="CD120" s="224"/>
      <c r="CE120" s="224">
        <v>565</v>
      </c>
      <c r="CF120" s="224">
        <v>0</v>
      </c>
      <c r="CG120" s="224">
        <v>0</v>
      </c>
      <c r="CH120" s="224">
        <v>0</v>
      </c>
      <c r="CI120" s="225">
        <v>0</v>
      </c>
      <c r="CJ120" s="224">
        <v>565</v>
      </c>
      <c r="CK120" s="224"/>
      <c r="CL120" s="224">
        <v>565</v>
      </c>
      <c r="CM120" s="224">
        <v>0</v>
      </c>
      <c r="CN120" s="224">
        <v>0</v>
      </c>
      <c r="CO120" s="224">
        <v>0</v>
      </c>
      <c r="CP120" s="225">
        <v>0</v>
      </c>
      <c r="CQ120" s="224">
        <v>565</v>
      </c>
      <c r="CR120" s="224"/>
      <c r="CS120" s="224">
        <v>565</v>
      </c>
      <c r="CT120" s="224">
        <v>0</v>
      </c>
      <c r="CU120" s="224">
        <v>0</v>
      </c>
      <c r="CV120" s="311">
        <v>0</v>
      </c>
      <c r="CW120" s="225">
        <v>0</v>
      </c>
      <c r="CX120" s="224">
        <v>565</v>
      </c>
      <c r="CY120" s="224"/>
      <c r="CZ120" s="224">
        <v>565</v>
      </c>
      <c r="DA120" s="224">
        <v>0</v>
      </c>
      <c r="DB120" s="224">
        <v>0</v>
      </c>
      <c r="DC120" s="224">
        <v>0</v>
      </c>
      <c r="DD120" s="225">
        <v>0</v>
      </c>
      <c r="DE120" s="224">
        <v>565</v>
      </c>
      <c r="DF120" s="224"/>
      <c r="DG120" s="224">
        <v>565</v>
      </c>
      <c r="DH120" s="224">
        <v>0.42270000000000002</v>
      </c>
      <c r="DI120" s="224">
        <v>4185</v>
      </c>
      <c r="DJ120" s="224">
        <v>0</v>
      </c>
      <c r="DK120" s="225">
        <v>2.3552761325737831E-2</v>
      </c>
      <c r="DL120" s="224">
        <v>565</v>
      </c>
      <c r="DM120" s="224"/>
      <c r="DN120" s="224">
        <v>565</v>
      </c>
      <c r="DO120" s="224">
        <v>0.90139999999999998</v>
      </c>
      <c r="DP120" s="224">
        <v>34575</v>
      </c>
      <c r="DQ120" s="311">
        <v>0</v>
      </c>
      <c r="DR120" s="225">
        <v>9.1247978451510794E-2</v>
      </c>
      <c r="DS120" s="224">
        <v>565</v>
      </c>
      <c r="DT120" s="224"/>
      <c r="DU120" s="224">
        <v>565</v>
      </c>
      <c r="DV120" s="224">
        <v>0.94920000000000004</v>
      </c>
      <c r="DW120" s="224">
        <v>27330</v>
      </c>
      <c r="DX120" s="224">
        <v>0</v>
      </c>
      <c r="DY120" s="225">
        <v>7.0778435372373813E-2</v>
      </c>
    </row>
    <row r="121" spans="1:129" ht="17.25" customHeight="1">
      <c r="A121" s="466">
        <v>117</v>
      </c>
      <c r="B121" s="489">
        <v>211000000050</v>
      </c>
      <c r="C121" s="212" t="s">
        <v>917</v>
      </c>
      <c r="D121" s="224">
        <v>0</v>
      </c>
      <c r="E121" s="224">
        <v>0</v>
      </c>
      <c r="F121" s="224">
        <v>0</v>
      </c>
      <c r="G121" s="224">
        <v>0</v>
      </c>
      <c r="H121" s="224">
        <v>0</v>
      </c>
      <c r="I121" s="224">
        <v>0</v>
      </c>
      <c r="J121" s="225"/>
      <c r="K121" s="224">
        <v>0</v>
      </c>
      <c r="L121" s="224">
        <v>0</v>
      </c>
      <c r="M121" s="224">
        <v>0</v>
      </c>
      <c r="N121" s="224">
        <v>0</v>
      </c>
      <c r="O121" s="224">
        <v>0</v>
      </c>
      <c r="P121" s="224">
        <v>0</v>
      </c>
      <c r="Q121" s="225">
        <v>0</v>
      </c>
      <c r="R121" s="224">
        <v>0</v>
      </c>
      <c r="S121" s="224">
        <v>0</v>
      </c>
      <c r="T121" s="224">
        <v>0</v>
      </c>
      <c r="U121" s="224">
        <v>0</v>
      </c>
      <c r="V121" s="224">
        <v>0</v>
      </c>
      <c r="W121" s="224">
        <v>0</v>
      </c>
      <c r="X121" s="225">
        <v>0</v>
      </c>
      <c r="Y121" s="224">
        <v>0</v>
      </c>
      <c r="Z121" s="224">
        <v>0</v>
      </c>
      <c r="AA121" s="224">
        <v>0</v>
      </c>
      <c r="AB121" s="224">
        <v>0</v>
      </c>
      <c r="AC121" s="224">
        <v>0</v>
      </c>
      <c r="AD121" s="224">
        <v>0</v>
      </c>
      <c r="AE121" s="225">
        <v>0</v>
      </c>
      <c r="AF121" s="224">
        <v>0</v>
      </c>
      <c r="AG121" s="224">
        <v>0</v>
      </c>
      <c r="AH121" s="224">
        <v>0</v>
      </c>
      <c r="AI121" s="224">
        <v>0</v>
      </c>
      <c r="AJ121" s="224">
        <v>0</v>
      </c>
      <c r="AK121" s="224">
        <v>0</v>
      </c>
      <c r="AL121" s="225">
        <v>0</v>
      </c>
      <c r="AM121" s="224">
        <v>0</v>
      </c>
      <c r="AN121" s="224">
        <v>0</v>
      </c>
      <c r="AO121" s="224">
        <v>0</v>
      </c>
      <c r="AP121" s="224">
        <v>0</v>
      </c>
      <c r="AQ121" s="224">
        <v>0</v>
      </c>
      <c r="AR121" s="224">
        <v>0</v>
      </c>
      <c r="AS121" s="225">
        <v>0</v>
      </c>
      <c r="AT121" s="224">
        <v>0</v>
      </c>
      <c r="AU121" s="224">
        <v>0</v>
      </c>
      <c r="AV121" s="224">
        <v>0</v>
      </c>
      <c r="AW121" s="224">
        <v>0</v>
      </c>
      <c r="AX121" s="224">
        <v>0</v>
      </c>
      <c r="AY121" s="224">
        <v>0</v>
      </c>
      <c r="AZ121" s="225">
        <v>0</v>
      </c>
      <c r="BA121" s="224">
        <v>0</v>
      </c>
      <c r="BB121" s="224">
        <v>0</v>
      </c>
      <c r="BC121" s="224">
        <v>0</v>
      </c>
      <c r="BD121" s="224">
        <v>0</v>
      </c>
      <c r="BE121" s="224">
        <v>0</v>
      </c>
      <c r="BF121" s="224">
        <v>0</v>
      </c>
      <c r="BG121" s="225">
        <v>0</v>
      </c>
      <c r="BH121" s="224">
        <v>0</v>
      </c>
      <c r="BI121" s="224">
        <v>0</v>
      </c>
      <c r="BJ121" s="224">
        <v>0</v>
      </c>
      <c r="BK121" s="224">
        <v>0</v>
      </c>
      <c r="BL121" s="224">
        <v>0</v>
      </c>
      <c r="BM121" s="224">
        <v>0</v>
      </c>
      <c r="BN121" s="225">
        <v>0</v>
      </c>
      <c r="BO121" s="224">
        <v>0</v>
      </c>
      <c r="BP121" s="224">
        <v>0</v>
      </c>
      <c r="BQ121" s="224">
        <v>0</v>
      </c>
      <c r="BR121" s="224">
        <v>0</v>
      </c>
      <c r="BS121" s="224">
        <v>0</v>
      </c>
      <c r="BT121" s="311">
        <v>0</v>
      </c>
      <c r="BU121" s="225">
        <v>0</v>
      </c>
      <c r="BV121" s="224">
        <v>0</v>
      </c>
      <c r="BW121" s="224">
        <v>0</v>
      </c>
      <c r="BX121" s="224">
        <v>0</v>
      </c>
      <c r="BY121" s="224">
        <v>0</v>
      </c>
      <c r="BZ121" s="224">
        <v>0</v>
      </c>
      <c r="CA121" s="311">
        <v>0</v>
      </c>
      <c r="CB121" s="225">
        <v>0</v>
      </c>
      <c r="CC121" s="224">
        <v>578</v>
      </c>
      <c r="CD121" s="224"/>
      <c r="CE121" s="224">
        <v>462.4</v>
      </c>
      <c r="CF121" s="224">
        <v>0.64659999999999995</v>
      </c>
      <c r="CG121" s="224">
        <v>18767</v>
      </c>
      <c r="CH121" s="224">
        <v>0</v>
      </c>
      <c r="CI121" s="225">
        <v>8.4366181466080381E-2</v>
      </c>
      <c r="CJ121" s="224">
        <v>578</v>
      </c>
      <c r="CK121" s="224"/>
      <c r="CL121" s="224">
        <v>462.4</v>
      </c>
      <c r="CM121" s="224">
        <v>0.875</v>
      </c>
      <c r="CN121" s="224">
        <v>54061</v>
      </c>
      <c r="CO121" s="224">
        <v>0</v>
      </c>
      <c r="CP121" s="225">
        <v>0.18557766243752402</v>
      </c>
      <c r="CQ121" s="224">
        <v>578</v>
      </c>
      <c r="CR121" s="224"/>
      <c r="CS121" s="224">
        <v>462.4</v>
      </c>
      <c r="CT121" s="224">
        <v>0.88290000000000002</v>
      </c>
      <c r="CU121" s="224">
        <v>17323</v>
      </c>
      <c r="CV121" s="311">
        <v>0</v>
      </c>
      <c r="CW121" s="225">
        <v>5.7032292308517835E-2</v>
      </c>
      <c r="CX121" s="224">
        <v>578</v>
      </c>
      <c r="CY121" s="224"/>
      <c r="CZ121" s="224">
        <v>462.4</v>
      </c>
      <c r="DA121" s="224">
        <v>0.90149999999999997</v>
      </c>
      <c r="DB121" s="224">
        <v>50009</v>
      </c>
      <c r="DC121" s="224">
        <v>0</v>
      </c>
      <c r="DD121" s="225">
        <v>0.16662191341143376</v>
      </c>
      <c r="DE121" s="224">
        <v>578</v>
      </c>
      <c r="DF121" s="224"/>
      <c r="DG121" s="224">
        <v>462.4</v>
      </c>
      <c r="DH121" s="224">
        <v>0.94379999999999997</v>
      </c>
      <c r="DI121" s="224">
        <v>86774</v>
      </c>
      <c r="DJ121" s="224">
        <v>0</v>
      </c>
      <c r="DK121" s="225">
        <v>0.26725071975404296</v>
      </c>
      <c r="DL121" s="224">
        <v>578</v>
      </c>
      <c r="DM121" s="224"/>
      <c r="DN121" s="224">
        <v>462.4</v>
      </c>
      <c r="DO121" s="224">
        <v>0.93969999999999998</v>
      </c>
      <c r="DP121" s="224">
        <v>84667</v>
      </c>
      <c r="DQ121" s="311">
        <v>0</v>
      </c>
      <c r="DR121" s="225">
        <v>0.26189920728306987</v>
      </c>
      <c r="DS121" s="224">
        <v>578</v>
      </c>
      <c r="DT121" s="224"/>
      <c r="DU121" s="224">
        <v>462.4</v>
      </c>
      <c r="DV121" s="224">
        <v>0.92510000000000003</v>
      </c>
      <c r="DW121" s="224">
        <v>73912</v>
      </c>
      <c r="DX121" s="224">
        <v>0</v>
      </c>
      <c r="DY121" s="225">
        <v>0.23998049859090229</v>
      </c>
    </row>
    <row r="122" spans="1:129" ht="17.25" customHeight="1">
      <c r="A122" s="466">
        <v>118</v>
      </c>
      <c r="B122" s="489">
        <v>312000000020</v>
      </c>
      <c r="C122" s="212" t="s">
        <v>783</v>
      </c>
      <c r="D122" s="224">
        <v>133</v>
      </c>
      <c r="E122" s="224">
        <v>84</v>
      </c>
      <c r="F122" s="224">
        <v>84</v>
      </c>
      <c r="G122" s="224">
        <v>0.4647</v>
      </c>
      <c r="H122" s="224">
        <v>3924</v>
      </c>
      <c r="I122" s="224">
        <v>0</v>
      </c>
      <c r="J122" s="225">
        <v>0.13961900662998145</v>
      </c>
      <c r="K122" s="224">
        <v>133</v>
      </c>
      <c r="L122" s="224">
        <v>114</v>
      </c>
      <c r="M122" s="224">
        <v>114</v>
      </c>
      <c r="N122" s="224">
        <v>0.58299999999999996</v>
      </c>
      <c r="O122" s="224">
        <v>9432</v>
      </c>
      <c r="P122" s="224">
        <v>0</v>
      </c>
      <c r="Q122" s="225">
        <v>0.190746883254171</v>
      </c>
      <c r="R122" s="224">
        <v>133</v>
      </c>
      <c r="S122" s="224">
        <v>90</v>
      </c>
      <c r="T122" s="224">
        <v>106.4</v>
      </c>
      <c r="U122" s="224">
        <v>0.3291</v>
      </c>
      <c r="V122" s="224">
        <v>3780</v>
      </c>
      <c r="W122" s="224">
        <v>0</v>
      </c>
      <c r="X122" s="225">
        <v>0.14993043227942235</v>
      </c>
      <c r="Y122" s="224">
        <v>133</v>
      </c>
      <c r="Z122" s="224">
        <v>135</v>
      </c>
      <c r="AA122" s="224">
        <v>135</v>
      </c>
      <c r="AB122" s="224">
        <v>0.68899999999999995</v>
      </c>
      <c r="AC122" s="224">
        <v>14733</v>
      </c>
      <c r="AD122" s="224">
        <v>0</v>
      </c>
      <c r="AE122" s="225">
        <v>0.2128949024871119</v>
      </c>
      <c r="AF122" s="224">
        <v>133</v>
      </c>
      <c r="AG122" s="224">
        <v>147</v>
      </c>
      <c r="AH122" s="224">
        <v>147</v>
      </c>
      <c r="AI122" s="224">
        <v>0.6381</v>
      </c>
      <c r="AJ122" s="224">
        <v>24666</v>
      </c>
      <c r="AK122" s="224">
        <v>0</v>
      </c>
      <c r="AL122" s="225">
        <v>0.35344326648363611</v>
      </c>
      <c r="AM122" s="224">
        <v>133</v>
      </c>
      <c r="AN122" s="224">
        <v>141</v>
      </c>
      <c r="AO122" s="224">
        <v>141</v>
      </c>
      <c r="AP122" s="224">
        <v>0.76390000000000002</v>
      </c>
      <c r="AQ122" s="224">
        <v>29826</v>
      </c>
      <c r="AR122" s="224">
        <v>0</v>
      </c>
      <c r="AS122" s="225">
        <v>0.38459788747366769</v>
      </c>
      <c r="AT122" s="224">
        <v>133</v>
      </c>
      <c r="AU122" s="224">
        <v>195</v>
      </c>
      <c r="AV122" s="224">
        <v>195</v>
      </c>
      <c r="AW122" s="224">
        <v>0.75329999999999997</v>
      </c>
      <c r="AX122" s="224">
        <v>44988</v>
      </c>
      <c r="AY122" s="224">
        <v>0</v>
      </c>
      <c r="AZ122" s="225">
        <v>0.41164341468808274</v>
      </c>
      <c r="BA122" s="224">
        <v>133</v>
      </c>
      <c r="BB122" s="224">
        <v>99</v>
      </c>
      <c r="BC122" s="224">
        <v>106.4</v>
      </c>
      <c r="BD122" s="224">
        <v>0.61850000000000005</v>
      </c>
      <c r="BE122" s="224">
        <v>16524</v>
      </c>
      <c r="BF122" s="224">
        <v>0</v>
      </c>
      <c r="BG122" s="225">
        <v>0.34873967457041954</v>
      </c>
      <c r="BH122" s="224">
        <v>133</v>
      </c>
      <c r="BI122" s="224">
        <v>138</v>
      </c>
      <c r="BJ122" s="224">
        <v>138</v>
      </c>
      <c r="BK122" s="224">
        <v>0.90380000000000005</v>
      </c>
      <c r="BL122" s="224">
        <v>31386</v>
      </c>
      <c r="BM122" s="224">
        <v>0</v>
      </c>
      <c r="BN122" s="225">
        <v>0.33822959958891557</v>
      </c>
      <c r="BO122" s="224">
        <v>133</v>
      </c>
      <c r="BP122" s="224">
        <v>123</v>
      </c>
      <c r="BQ122" s="224">
        <v>123</v>
      </c>
      <c r="BR122" s="224">
        <v>0.78520000000000001</v>
      </c>
      <c r="BS122" s="224">
        <v>28734</v>
      </c>
      <c r="BT122" s="311">
        <v>0</v>
      </c>
      <c r="BU122" s="225">
        <v>0.3998874269714876</v>
      </c>
      <c r="BV122" s="224">
        <v>133</v>
      </c>
      <c r="BW122" s="224">
        <v>129</v>
      </c>
      <c r="BX122" s="224">
        <v>129</v>
      </c>
      <c r="BY122" s="224">
        <v>0.87939999999999996</v>
      </c>
      <c r="BZ122" s="224">
        <v>27363</v>
      </c>
      <c r="CA122" s="311">
        <v>0</v>
      </c>
      <c r="CB122" s="225">
        <v>0.35893703070980387</v>
      </c>
      <c r="CC122" s="224">
        <v>133</v>
      </c>
      <c r="CD122" s="224"/>
      <c r="CE122" s="224">
        <v>118.44</v>
      </c>
      <c r="CF122" s="224">
        <v>0.83069999999999999</v>
      </c>
      <c r="CG122" s="224">
        <v>44149</v>
      </c>
      <c r="CH122" s="311">
        <v>228.54858879999665</v>
      </c>
      <c r="CI122" s="225">
        <v>0.60312221639063179</v>
      </c>
      <c r="CJ122" s="224">
        <v>133</v>
      </c>
      <c r="CK122" s="224"/>
      <c r="CL122" s="224">
        <v>126.12</v>
      </c>
      <c r="CM122" s="224">
        <v>0.59309999999999996</v>
      </c>
      <c r="CN122" s="224">
        <v>24294</v>
      </c>
      <c r="CO122" s="224">
        <v>0</v>
      </c>
      <c r="CP122" s="225">
        <v>0.45108111431727399</v>
      </c>
      <c r="CQ122" s="224">
        <v>133</v>
      </c>
      <c r="CR122" s="224"/>
      <c r="CS122" s="224">
        <v>128.52000000000001</v>
      </c>
      <c r="CT122" s="224">
        <v>0.46250000000000002</v>
      </c>
      <c r="CU122" s="224">
        <v>17743</v>
      </c>
      <c r="CV122" s="311">
        <v>0</v>
      </c>
      <c r="CW122" s="225">
        <v>0.40120992050150805</v>
      </c>
      <c r="CX122" s="224">
        <v>133</v>
      </c>
      <c r="CY122" s="224"/>
      <c r="CZ122" s="224">
        <v>128.4</v>
      </c>
      <c r="DA122" s="224">
        <v>0.15590000000000001</v>
      </c>
      <c r="DB122" s="224">
        <v>10696</v>
      </c>
      <c r="DC122" s="311">
        <v>2048.4140799999986</v>
      </c>
      <c r="DD122" s="225">
        <v>0.74212619098209542</v>
      </c>
      <c r="DE122" s="224">
        <v>133</v>
      </c>
      <c r="DF122" s="224"/>
      <c r="DG122" s="224">
        <v>127.08</v>
      </c>
      <c r="DH122" s="224">
        <v>0.186</v>
      </c>
      <c r="DI122" s="224">
        <v>13731</v>
      </c>
      <c r="DJ122" s="311">
        <v>3179.4967680000009</v>
      </c>
      <c r="DK122" s="225">
        <v>0.78079869937531188</v>
      </c>
      <c r="DL122" s="224">
        <v>133</v>
      </c>
      <c r="DM122" s="224"/>
      <c r="DN122" s="224">
        <v>126.6</v>
      </c>
      <c r="DO122" s="224">
        <v>0.42630000000000001</v>
      </c>
      <c r="DP122" s="224">
        <v>29900</v>
      </c>
      <c r="DQ122" s="311">
        <v>5807.9794880000009</v>
      </c>
      <c r="DR122" s="225">
        <v>0.74464489149277713</v>
      </c>
      <c r="DS122" s="224">
        <v>133</v>
      </c>
      <c r="DT122" s="224"/>
      <c r="DU122" s="224">
        <v>129.84</v>
      </c>
      <c r="DV122" s="224">
        <v>0.99990000000000001</v>
      </c>
      <c r="DW122" s="224">
        <v>27138</v>
      </c>
      <c r="DX122" s="224">
        <v>0</v>
      </c>
      <c r="DY122" s="225">
        <v>0.29032221357276411</v>
      </c>
    </row>
    <row r="123" spans="1:129" ht="17.25" customHeight="1">
      <c r="A123" s="466">
        <v>119</v>
      </c>
      <c r="B123" s="489">
        <v>714000000011</v>
      </c>
      <c r="C123" s="212" t="s">
        <v>384</v>
      </c>
      <c r="D123" s="224">
        <v>340</v>
      </c>
      <c r="E123" s="224">
        <v>180</v>
      </c>
      <c r="F123" s="224">
        <v>306</v>
      </c>
      <c r="G123" s="224">
        <v>0.98860000000000003</v>
      </c>
      <c r="H123" s="224">
        <v>73110</v>
      </c>
      <c r="I123" s="224">
        <v>0</v>
      </c>
      <c r="J123" s="225">
        <v>0.3356620594604196</v>
      </c>
      <c r="K123" s="224">
        <v>340</v>
      </c>
      <c r="L123" s="224">
        <v>180</v>
      </c>
      <c r="M123" s="224">
        <v>306</v>
      </c>
      <c r="N123" s="224">
        <v>0.99009999999999998</v>
      </c>
      <c r="O123" s="224">
        <v>65040</v>
      </c>
      <c r="P123" s="224">
        <v>0</v>
      </c>
      <c r="Q123" s="225">
        <v>0.2885407192602506</v>
      </c>
      <c r="R123" s="224">
        <v>340</v>
      </c>
      <c r="S123" s="224">
        <v>170</v>
      </c>
      <c r="T123" s="224">
        <v>306</v>
      </c>
      <c r="U123" s="224">
        <v>0.99070000000000003</v>
      </c>
      <c r="V123" s="224">
        <v>61520</v>
      </c>
      <c r="W123" s="224">
        <v>0</v>
      </c>
      <c r="X123" s="225">
        <v>0.2818514288914501</v>
      </c>
      <c r="Y123" s="224">
        <v>340</v>
      </c>
      <c r="Z123" s="224">
        <v>180</v>
      </c>
      <c r="AA123" s="224">
        <v>306</v>
      </c>
      <c r="AB123" s="224">
        <v>0.99239999999999995</v>
      </c>
      <c r="AC123" s="224">
        <v>66800</v>
      </c>
      <c r="AD123" s="224">
        <v>0</v>
      </c>
      <c r="AE123" s="225">
        <v>0.29566188732589621</v>
      </c>
      <c r="AF123" s="224">
        <v>340</v>
      </c>
      <c r="AG123" s="224">
        <v>214</v>
      </c>
      <c r="AH123" s="224">
        <v>306</v>
      </c>
      <c r="AI123" s="224">
        <v>0.98980000000000001</v>
      </c>
      <c r="AJ123" s="224">
        <v>69630</v>
      </c>
      <c r="AK123" s="224">
        <v>0</v>
      </c>
      <c r="AL123" s="225">
        <v>0.30899722818968955</v>
      </c>
      <c r="AM123" s="224">
        <v>340</v>
      </c>
      <c r="AN123" s="224">
        <v>186</v>
      </c>
      <c r="AO123" s="224">
        <v>306</v>
      </c>
      <c r="AP123" s="224">
        <v>0.99250000000000005</v>
      </c>
      <c r="AQ123" s="224">
        <v>64460</v>
      </c>
      <c r="AR123" s="224">
        <v>0</v>
      </c>
      <c r="AS123" s="225">
        <v>0.29478532713579875</v>
      </c>
      <c r="AT123" s="224">
        <v>340</v>
      </c>
      <c r="AU123" s="224">
        <v>194</v>
      </c>
      <c r="AV123" s="224">
        <v>306</v>
      </c>
      <c r="AW123" s="224">
        <v>0.9879</v>
      </c>
      <c r="AX123" s="224">
        <v>67510</v>
      </c>
      <c r="AY123" s="224">
        <v>0</v>
      </c>
      <c r="AZ123" s="225">
        <v>0.30016549038075735</v>
      </c>
      <c r="BA123" s="224">
        <v>340</v>
      </c>
      <c r="BB123" s="224">
        <v>186</v>
      </c>
      <c r="BC123" s="224">
        <v>306</v>
      </c>
      <c r="BD123" s="224">
        <v>0.98729999999999996</v>
      </c>
      <c r="BE123" s="224">
        <v>63080</v>
      </c>
      <c r="BF123" s="224">
        <v>0</v>
      </c>
      <c r="BG123" s="225">
        <v>0.28999374113698584</v>
      </c>
      <c r="BH123" s="224">
        <v>306</v>
      </c>
      <c r="BI123" s="224">
        <v>208</v>
      </c>
      <c r="BJ123" s="224">
        <v>306</v>
      </c>
      <c r="BK123" s="224">
        <v>0.98899999999999999</v>
      </c>
      <c r="BL123" s="224">
        <v>70110</v>
      </c>
      <c r="BM123" s="224">
        <v>0</v>
      </c>
      <c r="BN123" s="225">
        <v>0.31137899564405169</v>
      </c>
      <c r="BO123" s="224">
        <v>306</v>
      </c>
      <c r="BP123" s="224">
        <v>202</v>
      </c>
      <c r="BQ123" s="224">
        <v>306</v>
      </c>
      <c r="BR123" s="224">
        <v>0.98719999999999997</v>
      </c>
      <c r="BS123" s="224">
        <v>68550</v>
      </c>
      <c r="BT123" s="311">
        <v>0</v>
      </c>
      <c r="BU123" s="225">
        <v>0.30500569635846536</v>
      </c>
      <c r="BV123" s="224">
        <v>306</v>
      </c>
      <c r="BW123" s="224">
        <v>196</v>
      </c>
      <c r="BX123" s="224">
        <v>306</v>
      </c>
      <c r="BY123" s="224">
        <v>0.9869</v>
      </c>
      <c r="BZ123" s="224">
        <v>60050</v>
      </c>
      <c r="CA123" s="311">
        <v>0</v>
      </c>
      <c r="CB123" s="225">
        <v>0.29590286030535651</v>
      </c>
      <c r="CC123" s="224">
        <v>306</v>
      </c>
      <c r="CD123" s="224"/>
      <c r="CE123" s="224">
        <v>306</v>
      </c>
      <c r="CF123" s="224">
        <v>0.99029999999999996</v>
      </c>
      <c r="CG123" s="224">
        <v>67600</v>
      </c>
      <c r="CH123" s="224">
        <v>0</v>
      </c>
      <c r="CI123" s="225">
        <v>0.29983722848151068</v>
      </c>
      <c r="CJ123" s="224">
        <v>306</v>
      </c>
      <c r="CK123" s="224"/>
      <c r="CL123" s="224">
        <v>306</v>
      </c>
      <c r="CM123" s="224">
        <v>0.99129999999999996</v>
      </c>
      <c r="CN123" s="224">
        <v>61820</v>
      </c>
      <c r="CO123" s="224">
        <v>0</v>
      </c>
      <c r="CP123" s="225">
        <v>0.28305444000421676</v>
      </c>
      <c r="CQ123" s="224">
        <v>306</v>
      </c>
      <c r="CR123" s="224"/>
      <c r="CS123" s="224">
        <v>306</v>
      </c>
      <c r="CT123" s="224">
        <v>0.99080000000000001</v>
      </c>
      <c r="CU123" s="224">
        <v>65740</v>
      </c>
      <c r="CV123" s="311">
        <v>0</v>
      </c>
      <c r="CW123" s="225">
        <v>0.29144012184569756</v>
      </c>
      <c r="CX123" s="224">
        <v>306</v>
      </c>
      <c r="CY123" s="224"/>
      <c r="CZ123" s="224">
        <v>306</v>
      </c>
      <c r="DA123" s="224">
        <v>0.99080000000000001</v>
      </c>
      <c r="DB123" s="224">
        <v>66890</v>
      </c>
      <c r="DC123" s="224">
        <v>0</v>
      </c>
      <c r="DD123" s="225">
        <v>0.30642293999493969</v>
      </c>
      <c r="DE123" s="224">
        <v>306</v>
      </c>
      <c r="DF123" s="224"/>
      <c r="DG123" s="224">
        <v>306</v>
      </c>
      <c r="DH123" s="224">
        <v>0.99080000000000001</v>
      </c>
      <c r="DI123" s="224">
        <v>61920</v>
      </c>
      <c r="DJ123" s="224">
        <v>0</v>
      </c>
      <c r="DK123" s="225">
        <v>0.27450520755530261</v>
      </c>
      <c r="DL123" s="224">
        <v>306</v>
      </c>
      <c r="DM123" s="224"/>
      <c r="DN123" s="224">
        <v>306</v>
      </c>
      <c r="DO123" s="224">
        <v>0.99129999999999996</v>
      </c>
      <c r="DP123" s="224">
        <v>63220</v>
      </c>
      <c r="DQ123" s="311">
        <v>0</v>
      </c>
      <c r="DR123" s="225">
        <v>0.28012703421588042</v>
      </c>
      <c r="DS123" s="224">
        <v>306</v>
      </c>
      <c r="DT123" s="224"/>
      <c r="DU123" s="224">
        <v>306</v>
      </c>
      <c r="DV123" s="224">
        <v>0.99039999999999995</v>
      </c>
      <c r="DW123" s="224">
        <v>66630</v>
      </c>
      <c r="DX123" s="224">
        <v>0</v>
      </c>
      <c r="DY123" s="225">
        <v>0.3053551567817937</v>
      </c>
    </row>
    <row r="124" spans="1:129" ht="17.25" customHeight="1">
      <c r="A124" s="466">
        <v>120</v>
      </c>
      <c r="B124" s="489">
        <v>343000000090</v>
      </c>
      <c r="C124" s="212" t="s">
        <v>918</v>
      </c>
      <c r="D124" s="224">
        <v>0</v>
      </c>
      <c r="E124" s="224">
        <v>0</v>
      </c>
      <c r="F124" s="224">
        <v>0</v>
      </c>
      <c r="G124" s="224">
        <v>0</v>
      </c>
      <c r="H124" s="224">
        <v>0</v>
      </c>
      <c r="I124" s="224">
        <v>0</v>
      </c>
      <c r="J124" s="225"/>
      <c r="K124" s="224">
        <v>0</v>
      </c>
      <c r="L124" s="224">
        <v>0</v>
      </c>
      <c r="M124" s="224">
        <v>0</v>
      </c>
      <c r="N124" s="224">
        <v>0</v>
      </c>
      <c r="O124" s="224">
        <v>0</v>
      </c>
      <c r="P124" s="224">
        <v>0</v>
      </c>
      <c r="Q124" s="225">
        <v>0</v>
      </c>
      <c r="R124" s="224">
        <v>0</v>
      </c>
      <c r="S124" s="224">
        <v>0</v>
      </c>
      <c r="T124" s="224">
        <v>0</v>
      </c>
      <c r="U124" s="224">
        <v>0</v>
      </c>
      <c r="V124" s="224">
        <v>0</v>
      </c>
      <c r="W124" s="224">
        <v>0</v>
      </c>
      <c r="X124" s="225">
        <v>0</v>
      </c>
      <c r="Y124" s="224">
        <v>0</v>
      </c>
      <c r="Z124" s="224">
        <v>0</v>
      </c>
      <c r="AA124" s="224">
        <v>0</v>
      </c>
      <c r="AB124" s="224">
        <v>0</v>
      </c>
      <c r="AC124" s="224">
        <v>0</v>
      </c>
      <c r="AD124" s="224">
        <v>0</v>
      </c>
      <c r="AE124" s="225">
        <v>0</v>
      </c>
      <c r="AF124" s="224">
        <v>0</v>
      </c>
      <c r="AG124" s="224">
        <v>0</v>
      </c>
      <c r="AH124" s="224">
        <v>0</v>
      </c>
      <c r="AI124" s="224">
        <v>0</v>
      </c>
      <c r="AJ124" s="224">
        <v>0</v>
      </c>
      <c r="AK124" s="224">
        <v>0</v>
      </c>
      <c r="AL124" s="225">
        <v>0</v>
      </c>
      <c r="AM124" s="224">
        <v>0</v>
      </c>
      <c r="AN124" s="224">
        <v>0</v>
      </c>
      <c r="AO124" s="224">
        <v>0</v>
      </c>
      <c r="AP124" s="224">
        <v>0</v>
      </c>
      <c r="AQ124" s="224">
        <v>0</v>
      </c>
      <c r="AR124" s="224">
        <v>0</v>
      </c>
      <c r="AS124" s="225">
        <v>0</v>
      </c>
      <c r="AT124" s="224">
        <v>0</v>
      </c>
      <c r="AU124" s="224">
        <v>0</v>
      </c>
      <c r="AV124" s="224">
        <v>0</v>
      </c>
      <c r="AW124" s="224">
        <v>0</v>
      </c>
      <c r="AX124" s="224">
        <v>0</v>
      </c>
      <c r="AY124" s="224">
        <v>0</v>
      </c>
      <c r="AZ124" s="225">
        <v>0</v>
      </c>
      <c r="BA124" s="224">
        <v>0</v>
      </c>
      <c r="BB124" s="224">
        <v>0</v>
      </c>
      <c r="BC124" s="224">
        <v>0</v>
      </c>
      <c r="BD124" s="224">
        <v>0</v>
      </c>
      <c r="BE124" s="224">
        <v>0</v>
      </c>
      <c r="BF124" s="224">
        <v>0</v>
      </c>
      <c r="BG124" s="225">
        <v>0</v>
      </c>
      <c r="BH124" s="224">
        <v>0</v>
      </c>
      <c r="BI124" s="224">
        <v>0</v>
      </c>
      <c r="BJ124" s="224">
        <v>0</v>
      </c>
      <c r="BK124" s="224">
        <v>0</v>
      </c>
      <c r="BL124" s="224">
        <v>0</v>
      </c>
      <c r="BM124" s="224">
        <v>0</v>
      </c>
      <c r="BN124" s="225">
        <v>0</v>
      </c>
      <c r="BO124" s="224">
        <v>0</v>
      </c>
      <c r="BP124" s="224">
        <v>0</v>
      </c>
      <c r="BQ124" s="224">
        <v>0</v>
      </c>
      <c r="BR124" s="224">
        <v>0</v>
      </c>
      <c r="BS124" s="224">
        <v>0</v>
      </c>
      <c r="BT124" s="311">
        <v>0</v>
      </c>
      <c r="BU124" s="225">
        <v>0</v>
      </c>
      <c r="BV124" s="224">
        <v>0</v>
      </c>
      <c r="BW124" s="224">
        <v>0</v>
      </c>
      <c r="BX124" s="224">
        <v>0</v>
      </c>
      <c r="BY124" s="224">
        <v>0</v>
      </c>
      <c r="BZ124" s="224">
        <v>0</v>
      </c>
      <c r="CA124" s="311">
        <v>0</v>
      </c>
      <c r="CB124" s="225">
        <v>0</v>
      </c>
      <c r="CC124" s="224">
        <v>445</v>
      </c>
      <c r="CD124" s="224"/>
      <c r="CE124" s="224">
        <v>0</v>
      </c>
      <c r="CF124" s="224">
        <v>0</v>
      </c>
      <c r="CG124" s="224">
        <v>0</v>
      </c>
      <c r="CH124" s="224">
        <v>0</v>
      </c>
      <c r="CI124" s="225">
        <v>0</v>
      </c>
      <c r="CJ124" s="224">
        <v>0</v>
      </c>
      <c r="CK124" s="224"/>
      <c r="CL124" s="224">
        <v>0</v>
      </c>
      <c r="CM124" s="224">
        <v>0</v>
      </c>
      <c r="CN124" s="224">
        <v>0</v>
      </c>
      <c r="CO124" s="224">
        <v>0</v>
      </c>
      <c r="CP124" s="225">
        <v>0</v>
      </c>
      <c r="CQ124" s="224">
        <v>0</v>
      </c>
      <c r="CR124" s="224"/>
      <c r="CS124" s="224">
        <v>0</v>
      </c>
      <c r="CT124" s="224">
        <v>0</v>
      </c>
      <c r="CU124" s="224">
        <v>0</v>
      </c>
      <c r="CV124" s="311">
        <v>0</v>
      </c>
      <c r="CW124" s="225">
        <v>0</v>
      </c>
      <c r="CX124" s="224">
        <v>445</v>
      </c>
      <c r="CY124" s="224"/>
      <c r="CZ124" s="224">
        <v>445</v>
      </c>
      <c r="DA124" s="224">
        <v>0.76370000000000005</v>
      </c>
      <c r="DB124" s="224">
        <v>33462</v>
      </c>
      <c r="DC124" s="224">
        <v>0</v>
      </c>
      <c r="DD124" s="225">
        <v>0.13675291639019382</v>
      </c>
      <c r="DE124" s="224">
        <v>445</v>
      </c>
      <c r="DF124" s="224"/>
      <c r="DG124" s="224">
        <v>445</v>
      </c>
      <c r="DH124" s="224">
        <v>0.78859999999999997</v>
      </c>
      <c r="DI124" s="224">
        <v>69456</v>
      </c>
      <c r="DJ124" s="224">
        <v>0</v>
      </c>
      <c r="DK124" s="225">
        <v>0.2660235282827409</v>
      </c>
      <c r="DL124" s="224">
        <v>445</v>
      </c>
      <c r="DM124" s="224"/>
      <c r="DN124" s="224">
        <v>445</v>
      </c>
      <c r="DO124" s="224">
        <v>0.80810000000000004</v>
      </c>
      <c r="DP124" s="224">
        <v>6393</v>
      </c>
      <c r="DQ124" s="311">
        <v>0</v>
      </c>
      <c r="DR124" s="225">
        <v>2.3894978887872287E-2</v>
      </c>
      <c r="DS124" s="224">
        <v>445</v>
      </c>
      <c r="DT124" s="224"/>
      <c r="DU124" s="224">
        <v>445</v>
      </c>
      <c r="DV124" s="224">
        <v>0.76180000000000003</v>
      </c>
      <c r="DW124" s="224">
        <v>16497</v>
      </c>
      <c r="DX124" s="224">
        <v>0</v>
      </c>
      <c r="DY124" s="225">
        <v>6.7588296199716222E-2</v>
      </c>
    </row>
    <row r="125" spans="1:129" ht="17.25" customHeight="1">
      <c r="A125" s="466">
        <v>121</v>
      </c>
      <c r="B125" s="489">
        <v>351000000007</v>
      </c>
      <c r="C125" s="212" t="s">
        <v>368</v>
      </c>
      <c r="D125" s="224">
        <v>250</v>
      </c>
      <c r="E125" s="224">
        <v>127.06</v>
      </c>
      <c r="F125" s="224">
        <v>225</v>
      </c>
      <c r="G125" s="224">
        <v>0.88739999999999997</v>
      </c>
      <c r="H125" s="224">
        <v>28194</v>
      </c>
      <c r="I125" s="224">
        <v>0</v>
      </c>
      <c r="J125" s="225">
        <v>0.19612016794797954</v>
      </c>
      <c r="K125" s="224">
        <v>250</v>
      </c>
      <c r="L125" s="224">
        <v>134.6</v>
      </c>
      <c r="M125" s="224">
        <v>225</v>
      </c>
      <c r="N125" s="224">
        <v>0.95209999999999995</v>
      </c>
      <c r="O125" s="224">
        <v>48182</v>
      </c>
      <c r="P125" s="224">
        <v>0</v>
      </c>
      <c r="Q125" s="225">
        <v>0.30230602615585217</v>
      </c>
      <c r="R125" s="224">
        <v>250</v>
      </c>
      <c r="S125" s="224">
        <v>135.12</v>
      </c>
      <c r="T125" s="224">
        <v>225</v>
      </c>
      <c r="U125" s="224">
        <v>0.95469999999999999</v>
      </c>
      <c r="V125" s="224">
        <v>49154</v>
      </c>
      <c r="W125" s="224">
        <v>0</v>
      </c>
      <c r="X125" s="225">
        <v>0.31781685669468918</v>
      </c>
      <c r="Y125" s="224">
        <v>250</v>
      </c>
      <c r="Z125" s="224">
        <v>125</v>
      </c>
      <c r="AA125" s="224">
        <v>225</v>
      </c>
      <c r="AB125" s="224">
        <v>0.95550000000000002</v>
      </c>
      <c r="AC125" s="224">
        <v>47586</v>
      </c>
      <c r="AD125" s="224">
        <v>0</v>
      </c>
      <c r="AE125" s="225">
        <v>0.29750416847191041</v>
      </c>
      <c r="AF125" s="224">
        <v>250</v>
      </c>
      <c r="AG125" s="224">
        <v>117.7</v>
      </c>
      <c r="AH125" s="224">
        <v>225</v>
      </c>
      <c r="AI125" s="224">
        <v>0.9506</v>
      </c>
      <c r="AJ125" s="224">
        <v>49894</v>
      </c>
      <c r="AK125" s="224">
        <v>0</v>
      </c>
      <c r="AL125" s="225">
        <v>0.31354151977459499</v>
      </c>
      <c r="AM125" s="224">
        <v>250</v>
      </c>
      <c r="AN125" s="224">
        <v>141.44</v>
      </c>
      <c r="AO125" s="224">
        <v>225</v>
      </c>
      <c r="AP125" s="224">
        <v>0.95240000000000002</v>
      </c>
      <c r="AQ125" s="224">
        <v>46074</v>
      </c>
      <c r="AR125" s="224">
        <v>0</v>
      </c>
      <c r="AS125" s="225">
        <v>0.29862180534167099</v>
      </c>
      <c r="AT125" s="224">
        <v>250</v>
      </c>
      <c r="AU125" s="224">
        <v>141.44</v>
      </c>
      <c r="AV125" s="224">
        <v>225</v>
      </c>
      <c r="AW125" s="224">
        <v>0.94210000000000005</v>
      </c>
      <c r="AX125" s="224">
        <v>39584</v>
      </c>
      <c r="AY125" s="224">
        <v>0</v>
      </c>
      <c r="AZ125" s="225">
        <v>0.25099624279219623</v>
      </c>
      <c r="BA125" s="224">
        <v>250</v>
      </c>
      <c r="BB125" s="224">
        <v>103.14</v>
      </c>
      <c r="BC125" s="224">
        <v>225</v>
      </c>
      <c r="BD125" s="224">
        <v>0.92800000000000005</v>
      </c>
      <c r="BE125" s="224">
        <v>36446</v>
      </c>
      <c r="BF125" s="224">
        <v>0</v>
      </c>
      <c r="BG125" s="225">
        <v>0.24243028948488715</v>
      </c>
      <c r="BH125" s="224">
        <v>225</v>
      </c>
      <c r="BI125" s="224">
        <v>108.64</v>
      </c>
      <c r="BJ125" s="224">
        <v>225</v>
      </c>
      <c r="BK125" s="224">
        <v>0.92359999999999998</v>
      </c>
      <c r="BL125" s="224">
        <v>39010</v>
      </c>
      <c r="BM125" s="224">
        <v>0</v>
      </c>
      <c r="BN125" s="225">
        <v>0.25231122515242155</v>
      </c>
      <c r="BO125" s="224">
        <v>225</v>
      </c>
      <c r="BP125" s="224">
        <v>101</v>
      </c>
      <c r="BQ125" s="224">
        <v>225</v>
      </c>
      <c r="BR125" s="224">
        <v>0.93220000000000003</v>
      </c>
      <c r="BS125" s="224">
        <v>33460</v>
      </c>
      <c r="BT125" s="311">
        <v>0</v>
      </c>
      <c r="BU125" s="225">
        <v>0.21441807089356071</v>
      </c>
      <c r="BV125" s="224">
        <v>225</v>
      </c>
      <c r="BW125" s="224">
        <v>97.76</v>
      </c>
      <c r="BX125" s="224">
        <v>225</v>
      </c>
      <c r="BY125" s="224">
        <v>0.9355</v>
      </c>
      <c r="BZ125" s="224">
        <v>33844</v>
      </c>
      <c r="CA125" s="311">
        <v>0</v>
      </c>
      <c r="CB125" s="225">
        <v>0.23926881756919163</v>
      </c>
      <c r="CC125" s="224">
        <v>225</v>
      </c>
      <c r="CD125" s="224"/>
      <c r="CE125" s="224">
        <v>225</v>
      </c>
      <c r="CF125" s="224">
        <v>0.92859999999999998</v>
      </c>
      <c r="CG125" s="224">
        <v>17698</v>
      </c>
      <c r="CH125" s="224">
        <v>0</v>
      </c>
      <c r="CI125" s="225">
        <v>0.11385184104435422</v>
      </c>
      <c r="CJ125" s="224">
        <v>225</v>
      </c>
      <c r="CK125" s="224"/>
      <c r="CL125" s="224">
        <v>225</v>
      </c>
      <c r="CM125" s="224">
        <v>0.94169999999999998</v>
      </c>
      <c r="CN125" s="224">
        <v>38966</v>
      </c>
      <c r="CO125" s="224">
        <v>0</v>
      </c>
      <c r="CP125" s="225">
        <v>0.25542196474198875</v>
      </c>
      <c r="CQ125" s="224">
        <v>225</v>
      </c>
      <c r="CR125" s="224"/>
      <c r="CS125" s="224">
        <v>225</v>
      </c>
      <c r="CT125" s="224">
        <v>0.95240000000000002</v>
      </c>
      <c r="CU125" s="224">
        <v>43900</v>
      </c>
      <c r="CV125" s="311">
        <v>0</v>
      </c>
      <c r="CW125" s="225">
        <v>0.27535291588075045</v>
      </c>
      <c r="CX125" s="224">
        <v>225</v>
      </c>
      <c r="CY125" s="224"/>
      <c r="CZ125" s="224">
        <v>225</v>
      </c>
      <c r="DA125" s="224">
        <v>0.95469999999999999</v>
      </c>
      <c r="DB125" s="224">
        <v>40318</v>
      </c>
      <c r="DC125" s="224">
        <v>0</v>
      </c>
      <c r="DD125" s="225">
        <v>0.26068560093210069</v>
      </c>
      <c r="DE125" s="224">
        <v>225</v>
      </c>
      <c r="DF125" s="224"/>
      <c r="DG125" s="224">
        <v>225</v>
      </c>
      <c r="DH125" s="224">
        <v>0.95420000000000005</v>
      </c>
      <c r="DI125" s="224">
        <v>42296</v>
      </c>
      <c r="DJ125" s="224">
        <v>0</v>
      </c>
      <c r="DK125" s="225">
        <v>0.26479173881828355</v>
      </c>
      <c r="DL125" s="224">
        <v>225</v>
      </c>
      <c r="DM125" s="224"/>
      <c r="DN125" s="224">
        <v>225</v>
      </c>
      <c r="DO125" s="224">
        <v>0.9577</v>
      </c>
      <c r="DP125" s="224">
        <v>42232</v>
      </c>
      <c r="DQ125" s="311">
        <v>0</v>
      </c>
      <c r="DR125" s="225">
        <v>0.26342482967394126</v>
      </c>
      <c r="DS125" s="224">
        <v>225</v>
      </c>
      <c r="DT125" s="224"/>
      <c r="DU125" s="224">
        <v>225</v>
      </c>
      <c r="DV125" s="224">
        <v>0.95179999999999998</v>
      </c>
      <c r="DW125" s="224">
        <v>42032</v>
      </c>
      <c r="DX125" s="224">
        <v>0</v>
      </c>
      <c r="DY125" s="225">
        <v>0.272595913136643</v>
      </c>
    </row>
    <row r="126" spans="1:129" ht="17.25" customHeight="1">
      <c r="A126" s="466">
        <v>122</v>
      </c>
      <c r="B126" s="489">
        <v>343000000061</v>
      </c>
      <c r="C126" s="212" t="s">
        <v>362</v>
      </c>
      <c r="D126" s="224">
        <v>122</v>
      </c>
      <c r="E126" s="224">
        <v>209.2</v>
      </c>
      <c r="F126" s="224">
        <v>209.2</v>
      </c>
      <c r="G126" s="224">
        <v>0.47289999999999999</v>
      </c>
      <c r="H126" s="224">
        <v>3286</v>
      </c>
      <c r="I126" s="224">
        <v>0</v>
      </c>
      <c r="J126" s="225">
        <v>4.6132189618921952E-2</v>
      </c>
      <c r="K126" s="224">
        <v>122</v>
      </c>
      <c r="L126" s="224">
        <v>198</v>
      </c>
      <c r="M126" s="224">
        <v>198</v>
      </c>
      <c r="N126" s="224">
        <v>0.56399999999999995</v>
      </c>
      <c r="O126" s="224">
        <v>8086</v>
      </c>
      <c r="P126" s="224">
        <v>0</v>
      </c>
      <c r="Q126" s="225">
        <v>9.7323228471707088E-2</v>
      </c>
      <c r="R126" s="224">
        <v>122</v>
      </c>
      <c r="S126" s="224">
        <v>184.4</v>
      </c>
      <c r="T126" s="224">
        <v>184.4</v>
      </c>
      <c r="U126" s="224">
        <v>0.59689999999999999</v>
      </c>
      <c r="V126" s="224">
        <v>7944</v>
      </c>
      <c r="W126" s="224">
        <v>0</v>
      </c>
      <c r="X126" s="225">
        <v>0.10024073524247415</v>
      </c>
      <c r="Y126" s="224">
        <v>122</v>
      </c>
      <c r="Z126" s="224">
        <v>247.6</v>
      </c>
      <c r="AA126" s="224">
        <v>247.6</v>
      </c>
      <c r="AB126" s="224">
        <v>0.61599999999999999</v>
      </c>
      <c r="AC126" s="224">
        <v>9582</v>
      </c>
      <c r="AD126" s="224">
        <v>0</v>
      </c>
      <c r="AE126" s="225">
        <v>8.4440710417832729E-2</v>
      </c>
      <c r="AF126" s="224">
        <v>122</v>
      </c>
      <c r="AG126" s="224">
        <v>220.4</v>
      </c>
      <c r="AH126" s="224">
        <v>220.4</v>
      </c>
      <c r="AI126" s="224">
        <v>0.62</v>
      </c>
      <c r="AJ126" s="224">
        <v>9108</v>
      </c>
      <c r="AK126" s="224">
        <v>0</v>
      </c>
      <c r="AL126" s="225">
        <v>8.9587374011115925E-2</v>
      </c>
      <c r="AM126" s="224">
        <v>122</v>
      </c>
      <c r="AN126" s="224">
        <v>220</v>
      </c>
      <c r="AO126" s="224">
        <v>220</v>
      </c>
      <c r="AP126" s="224">
        <v>0.62549999999999994</v>
      </c>
      <c r="AQ126" s="224">
        <v>9638</v>
      </c>
      <c r="AR126" s="224">
        <v>0</v>
      </c>
      <c r="AS126" s="225">
        <v>9.7275714781710002E-2</v>
      </c>
      <c r="AT126" s="224">
        <v>122</v>
      </c>
      <c r="AU126" s="224">
        <v>208</v>
      </c>
      <c r="AV126" s="224">
        <v>208</v>
      </c>
      <c r="AW126" s="224">
        <v>0.6038</v>
      </c>
      <c r="AX126" s="224">
        <v>4932</v>
      </c>
      <c r="AY126" s="224">
        <v>0</v>
      </c>
      <c r="AZ126" s="225">
        <v>5.2782953617987641E-2</v>
      </c>
      <c r="BA126" s="224">
        <v>122</v>
      </c>
      <c r="BB126" s="224">
        <v>212</v>
      </c>
      <c r="BC126" s="224">
        <v>212</v>
      </c>
      <c r="BD126" s="224">
        <v>0.72409999999999997</v>
      </c>
      <c r="BE126" s="224">
        <v>8162</v>
      </c>
      <c r="BF126" s="224">
        <v>0</v>
      </c>
      <c r="BG126" s="225">
        <v>7.3846460740536149E-2</v>
      </c>
      <c r="BH126" s="224">
        <v>122</v>
      </c>
      <c r="BI126" s="224">
        <v>218</v>
      </c>
      <c r="BJ126" s="224">
        <v>218</v>
      </c>
      <c r="BK126" s="224">
        <v>0.5161</v>
      </c>
      <c r="BL126" s="224">
        <v>4010</v>
      </c>
      <c r="BM126" s="224">
        <v>0</v>
      </c>
      <c r="BN126" s="225">
        <v>4.7905026462019829E-2</v>
      </c>
      <c r="BO126" s="224">
        <v>122</v>
      </c>
      <c r="BP126" s="224">
        <v>24</v>
      </c>
      <c r="BQ126" s="224">
        <v>97.6</v>
      </c>
      <c r="BR126" s="224">
        <v>0.38540000000000002</v>
      </c>
      <c r="BS126" s="224">
        <v>1850</v>
      </c>
      <c r="BT126" s="311">
        <v>0</v>
      </c>
      <c r="BU126" s="225">
        <v>6.6105449835622832E-2</v>
      </c>
      <c r="BV126" s="224">
        <v>122</v>
      </c>
      <c r="BW126" s="224">
        <v>28</v>
      </c>
      <c r="BX126" s="224">
        <v>97.6</v>
      </c>
      <c r="BY126" s="224">
        <v>0.37690000000000001</v>
      </c>
      <c r="BZ126" s="224">
        <v>1592</v>
      </c>
      <c r="CA126" s="311">
        <v>0</v>
      </c>
      <c r="CB126" s="225">
        <v>6.4401774698022329E-2</v>
      </c>
      <c r="CC126" s="224">
        <v>122</v>
      </c>
      <c r="CD126" s="224"/>
      <c r="CE126" s="224">
        <v>97.6</v>
      </c>
      <c r="CF126" s="224">
        <v>0.68489999999999995</v>
      </c>
      <c r="CG126" s="224">
        <v>3622</v>
      </c>
      <c r="CH126" s="224">
        <v>0</v>
      </c>
      <c r="CI126" s="225">
        <v>7.2828023982986531E-2</v>
      </c>
      <c r="CJ126" s="224">
        <v>122</v>
      </c>
      <c r="CK126" s="224"/>
      <c r="CL126" s="224">
        <v>97.6</v>
      </c>
      <c r="CM126" s="224">
        <v>0.79949999999999999</v>
      </c>
      <c r="CN126" s="224">
        <v>2952</v>
      </c>
      <c r="CO126" s="224">
        <v>0</v>
      </c>
      <c r="CP126" s="225">
        <v>5.2543085329970582E-2</v>
      </c>
      <c r="CQ126" s="224">
        <v>122</v>
      </c>
      <c r="CR126" s="224"/>
      <c r="CS126" s="224">
        <v>97.6</v>
      </c>
      <c r="CT126" s="224">
        <v>0.76739999999999997</v>
      </c>
      <c r="CU126" s="224">
        <v>2654</v>
      </c>
      <c r="CV126" s="311">
        <v>0</v>
      </c>
      <c r="CW126" s="225">
        <v>4.7627344795755804E-2</v>
      </c>
      <c r="CX126" s="224">
        <v>122</v>
      </c>
      <c r="CY126" s="224"/>
      <c r="CZ126" s="224">
        <v>97.6</v>
      </c>
      <c r="DA126" s="224">
        <v>0.7833</v>
      </c>
      <c r="DB126" s="224">
        <v>3580</v>
      </c>
      <c r="DC126" s="224">
        <v>0</v>
      </c>
      <c r="DD126" s="225">
        <v>6.5038809929593558E-2</v>
      </c>
      <c r="DE126" s="224">
        <v>122</v>
      </c>
      <c r="DF126" s="224"/>
      <c r="DG126" s="224">
        <v>97.6</v>
      </c>
      <c r="DH126" s="224">
        <v>0.80430000000000001</v>
      </c>
      <c r="DI126" s="224">
        <v>3856</v>
      </c>
      <c r="DJ126" s="224">
        <v>0</v>
      </c>
      <c r="DK126" s="225">
        <v>6.6023144284470092E-2</v>
      </c>
      <c r="DL126" s="224">
        <v>122</v>
      </c>
      <c r="DM126" s="224"/>
      <c r="DN126" s="224">
        <v>136</v>
      </c>
      <c r="DO126" s="224">
        <v>0.6825</v>
      </c>
      <c r="DP126" s="224">
        <v>1114</v>
      </c>
      <c r="DQ126" s="311">
        <v>0</v>
      </c>
      <c r="DR126" s="225">
        <v>1.6131349148426948E-2</v>
      </c>
      <c r="DS126" s="224">
        <v>122</v>
      </c>
      <c r="DT126" s="224"/>
      <c r="DU126" s="224">
        <v>97.6</v>
      </c>
      <c r="DV126" s="224">
        <v>0.69820000000000004</v>
      </c>
      <c r="DW126" s="224">
        <v>944</v>
      </c>
      <c r="DX126" s="224">
        <v>0</v>
      </c>
      <c r="DY126" s="225">
        <v>1.9240211232735338E-2</v>
      </c>
    </row>
    <row r="127" spans="1:129" ht="17.25" customHeight="1">
      <c r="A127" s="466">
        <v>123</v>
      </c>
      <c r="B127" s="489">
        <v>341000000043</v>
      </c>
      <c r="C127" s="212" t="s">
        <v>299</v>
      </c>
      <c r="D127" s="224">
        <v>200</v>
      </c>
      <c r="E127" s="224">
        <v>0</v>
      </c>
      <c r="F127" s="224">
        <v>160</v>
      </c>
      <c r="G127" s="224">
        <v>0</v>
      </c>
      <c r="H127" s="224">
        <v>34406</v>
      </c>
      <c r="I127" s="224">
        <v>0</v>
      </c>
      <c r="J127" s="225"/>
      <c r="K127" s="224">
        <v>200</v>
      </c>
      <c r="L127" s="224">
        <v>124.4</v>
      </c>
      <c r="M127" s="224">
        <v>124.4</v>
      </c>
      <c r="N127" s="224">
        <v>0.98770000000000002</v>
      </c>
      <c r="O127" s="224">
        <v>23736</v>
      </c>
      <c r="P127" s="224">
        <v>0</v>
      </c>
      <c r="Q127" s="225">
        <v>0.25965050024018593</v>
      </c>
      <c r="R127" s="224">
        <v>200</v>
      </c>
      <c r="S127" s="224">
        <v>125.6</v>
      </c>
      <c r="T127" s="224">
        <v>160</v>
      </c>
      <c r="U127" s="224">
        <v>0.98529999999999995</v>
      </c>
      <c r="V127" s="224">
        <v>26002</v>
      </c>
      <c r="W127" s="224">
        <v>0</v>
      </c>
      <c r="X127" s="225">
        <v>0.22907927083685736</v>
      </c>
      <c r="Y127" s="224">
        <v>200</v>
      </c>
      <c r="Z127" s="224">
        <v>124</v>
      </c>
      <c r="AA127" s="224">
        <v>160</v>
      </c>
      <c r="AB127" s="224">
        <v>0.98839999999999995</v>
      </c>
      <c r="AC127" s="224">
        <v>24320</v>
      </c>
      <c r="AD127" s="224">
        <v>0</v>
      </c>
      <c r="AE127" s="225">
        <v>0.20669878112992432</v>
      </c>
      <c r="AF127" s="224">
        <v>200</v>
      </c>
      <c r="AG127" s="224">
        <v>130</v>
      </c>
      <c r="AH127" s="224">
        <v>160</v>
      </c>
      <c r="AI127" s="224">
        <v>0.98350000000000004</v>
      </c>
      <c r="AJ127" s="224">
        <v>26014</v>
      </c>
      <c r="AK127" s="224">
        <v>0</v>
      </c>
      <c r="AL127" s="225">
        <v>0.22219785055567398</v>
      </c>
      <c r="AM127" s="224">
        <v>200</v>
      </c>
      <c r="AN127" s="224">
        <v>120</v>
      </c>
      <c r="AO127" s="224">
        <v>160</v>
      </c>
      <c r="AP127" s="224">
        <v>0.9899</v>
      </c>
      <c r="AQ127" s="224">
        <v>30226</v>
      </c>
      <c r="AR127" s="224">
        <v>0</v>
      </c>
      <c r="AS127" s="225">
        <v>0.26505553310659885</v>
      </c>
      <c r="AT127" s="224">
        <v>200</v>
      </c>
      <c r="AU127" s="224">
        <v>140.4</v>
      </c>
      <c r="AV127" s="224">
        <v>160</v>
      </c>
      <c r="AW127" s="224">
        <v>0.98460000000000003</v>
      </c>
      <c r="AX127" s="224">
        <v>28428</v>
      </c>
      <c r="AY127" s="224">
        <v>0</v>
      </c>
      <c r="AZ127" s="225">
        <v>0.24254568745781815</v>
      </c>
      <c r="BA127" s="224">
        <v>200</v>
      </c>
      <c r="BB127" s="224">
        <v>126</v>
      </c>
      <c r="BC127" s="224">
        <v>160</v>
      </c>
      <c r="BD127" s="224">
        <v>0.98180000000000001</v>
      </c>
      <c r="BE127" s="224">
        <v>26390</v>
      </c>
      <c r="BF127" s="224">
        <v>0</v>
      </c>
      <c r="BG127" s="225">
        <v>0.23332640162060614</v>
      </c>
      <c r="BH127" s="224">
        <v>200</v>
      </c>
      <c r="BI127" s="224">
        <v>130</v>
      </c>
      <c r="BJ127" s="224">
        <v>160</v>
      </c>
      <c r="BK127" s="224">
        <v>0.97599999999999998</v>
      </c>
      <c r="BL127" s="224">
        <v>32166</v>
      </c>
      <c r="BM127" s="224">
        <v>0</v>
      </c>
      <c r="BN127" s="225">
        <v>0.27685624338974085</v>
      </c>
      <c r="BO127" s="224">
        <v>200</v>
      </c>
      <c r="BP127" s="224">
        <v>164</v>
      </c>
      <c r="BQ127" s="224">
        <v>164</v>
      </c>
      <c r="BR127" s="224">
        <v>0.77539999999999998</v>
      </c>
      <c r="BS127" s="224">
        <v>29560</v>
      </c>
      <c r="BT127" s="311">
        <v>0</v>
      </c>
      <c r="BU127" s="225">
        <v>0.31243656142619486</v>
      </c>
      <c r="BV127" s="224">
        <v>200</v>
      </c>
      <c r="BW127" s="224">
        <v>172</v>
      </c>
      <c r="BX127" s="224">
        <v>172</v>
      </c>
      <c r="BY127" s="224">
        <v>0.67220000000000002</v>
      </c>
      <c r="BZ127" s="224">
        <v>26260</v>
      </c>
      <c r="CA127" s="311">
        <v>0</v>
      </c>
      <c r="CB127" s="225">
        <v>0.33798583056313658</v>
      </c>
      <c r="CC127" s="224">
        <v>200</v>
      </c>
      <c r="CD127" s="224"/>
      <c r="CE127" s="224">
        <v>160</v>
      </c>
      <c r="CF127" s="224">
        <v>0.80640000000000001</v>
      </c>
      <c r="CG127" s="224">
        <v>33000</v>
      </c>
      <c r="CH127" s="224">
        <v>0</v>
      </c>
      <c r="CI127" s="225">
        <v>0.34377200140809011</v>
      </c>
      <c r="CJ127" s="224">
        <v>200</v>
      </c>
      <c r="CK127" s="224"/>
      <c r="CL127" s="224">
        <v>160</v>
      </c>
      <c r="CM127" s="224">
        <v>0.79220000000000002</v>
      </c>
      <c r="CN127" s="224">
        <v>32596</v>
      </c>
      <c r="CO127" s="224">
        <v>0</v>
      </c>
      <c r="CP127" s="225">
        <v>0.35717165979410359</v>
      </c>
      <c r="CQ127" s="224">
        <v>200</v>
      </c>
      <c r="CR127" s="224"/>
      <c r="CS127" s="224">
        <v>160</v>
      </c>
      <c r="CT127" s="224">
        <v>0.79610000000000003</v>
      </c>
      <c r="CU127" s="224">
        <v>26137</v>
      </c>
      <c r="CV127" s="311">
        <v>0</v>
      </c>
      <c r="CW127" s="225">
        <v>0.27580059307943428</v>
      </c>
      <c r="CX127" s="224">
        <v>200</v>
      </c>
      <c r="CY127" s="224"/>
      <c r="CZ127" s="224">
        <v>160</v>
      </c>
      <c r="DA127" s="224">
        <v>0.84919999999999995</v>
      </c>
      <c r="DB127" s="224">
        <v>27651</v>
      </c>
      <c r="DC127" s="224">
        <v>0</v>
      </c>
      <c r="DD127" s="225">
        <v>0.28264960158580626</v>
      </c>
      <c r="DE127" s="224">
        <v>200</v>
      </c>
      <c r="DF127" s="224"/>
      <c r="DG127" s="224">
        <v>160</v>
      </c>
      <c r="DH127" s="224">
        <v>0.88009999999999999</v>
      </c>
      <c r="DI127" s="224">
        <v>30127</v>
      </c>
      <c r="DJ127" s="224">
        <v>0</v>
      </c>
      <c r="DK127" s="225">
        <v>0.28756163766825132</v>
      </c>
      <c r="DL127" s="224">
        <v>200</v>
      </c>
      <c r="DM127" s="224"/>
      <c r="DN127" s="224">
        <v>160</v>
      </c>
      <c r="DO127" s="224">
        <v>0.96509999999999996</v>
      </c>
      <c r="DP127" s="224">
        <v>30853</v>
      </c>
      <c r="DQ127" s="311">
        <v>0</v>
      </c>
      <c r="DR127" s="225">
        <v>0.26855433388706723</v>
      </c>
      <c r="DS127" s="224">
        <v>200</v>
      </c>
      <c r="DT127" s="224"/>
      <c r="DU127" s="224">
        <v>160</v>
      </c>
      <c r="DV127" s="224">
        <v>0.97950000000000004</v>
      </c>
      <c r="DW127" s="224">
        <v>28658</v>
      </c>
      <c r="DX127" s="224">
        <v>0</v>
      </c>
      <c r="DY127" s="225">
        <v>0.25397382451364076</v>
      </c>
    </row>
    <row r="128" spans="1:129" ht="17.25" customHeight="1">
      <c r="A128" s="466">
        <v>124</v>
      </c>
      <c r="B128" s="489">
        <v>215000000011</v>
      </c>
      <c r="C128" s="212" t="s">
        <v>716</v>
      </c>
      <c r="D128" s="224">
        <v>189</v>
      </c>
      <c r="E128" s="224">
        <v>6</v>
      </c>
      <c r="F128" s="224">
        <v>189</v>
      </c>
      <c r="G128" s="224">
        <v>0.99939999999999996</v>
      </c>
      <c r="H128" s="224">
        <v>974</v>
      </c>
      <c r="I128" s="224">
        <v>0</v>
      </c>
      <c r="J128" s="225">
        <v>7.161851490671005E-3</v>
      </c>
      <c r="K128" s="224">
        <v>189</v>
      </c>
      <c r="L128" s="224">
        <v>29.4</v>
      </c>
      <c r="M128" s="224">
        <v>189</v>
      </c>
      <c r="N128" s="224">
        <v>0.998</v>
      </c>
      <c r="O128" s="224">
        <v>2425</v>
      </c>
      <c r="P128" s="224">
        <v>0</v>
      </c>
      <c r="Q128" s="225">
        <v>1.7280108376279215E-2</v>
      </c>
      <c r="R128" s="224">
        <v>189</v>
      </c>
      <c r="S128" s="224">
        <v>23.04</v>
      </c>
      <c r="T128" s="224">
        <v>189</v>
      </c>
      <c r="U128" s="224">
        <v>0.99890000000000001</v>
      </c>
      <c r="V128" s="224">
        <v>3662</v>
      </c>
      <c r="W128" s="224">
        <v>0</v>
      </c>
      <c r="X128" s="225">
        <v>2.6940275102142044E-2</v>
      </c>
      <c r="Y128" s="224">
        <v>189</v>
      </c>
      <c r="Z128" s="224">
        <v>10.8</v>
      </c>
      <c r="AA128" s="224">
        <v>189</v>
      </c>
      <c r="AB128" s="224">
        <v>1</v>
      </c>
      <c r="AC128" s="224">
        <v>2285</v>
      </c>
      <c r="AD128" s="224">
        <v>0</v>
      </c>
      <c r="AE128" s="225">
        <v>1.6249928884337485E-2</v>
      </c>
      <c r="AF128" s="224">
        <v>189</v>
      </c>
      <c r="AG128" s="224">
        <v>18.96</v>
      </c>
      <c r="AH128" s="224">
        <v>189</v>
      </c>
      <c r="AI128" s="224">
        <v>1</v>
      </c>
      <c r="AJ128" s="224">
        <v>2012</v>
      </c>
      <c r="AK128" s="224">
        <v>0</v>
      </c>
      <c r="AL128" s="225">
        <v>1.430847129771861E-2</v>
      </c>
      <c r="AM128" s="224">
        <v>189</v>
      </c>
      <c r="AN128" s="224">
        <v>15.84</v>
      </c>
      <c r="AO128" s="224">
        <v>189</v>
      </c>
      <c r="AP128" s="224">
        <v>1</v>
      </c>
      <c r="AQ128" s="224">
        <v>2771</v>
      </c>
      <c r="AR128" s="224">
        <v>0</v>
      </c>
      <c r="AS128" s="225">
        <v>2.036302175191064E-2</v>
      </c>
      <c r="AT128" s="224">
        <v>189</v>
      </c>
      <c r="AU128" s="224">
        <v>23.76</v>
      </c>
      <c r="AV128" s="224">
        <v>189</v>
      </c>
      <c r="AW128" s="224">
        <v>1</v>
      </c>
      <c r="AX128" s="224">
        <v>2819</v>
      </c>
      <c r="AY128" s="224">
        <v>0</v>
      </c>
      <c r="AZ128" s="225">
        <v>2.0047505262559027E-2</v>
      </c>
      <c r="BA128" s="224">
        <v>189</v>
      </c>
      <c r="BB128" s="224">
        <v>17.760000000000002</v>
      </c>
      <c r="BC128" s="224">
        <v>189</v>
      </c>
      <c r="BD128" s="224">
        <v>0.99609999999999999</v>
      </c>
      <c r="BE128" s="224">
        <v>2770</v>
      </c>
      <c r="BF128" s="224">
        <v>0</v>
      </c>
      <c r="BG128" s="225">
        <v>2.0435371080665506E-2</v>
      </c>
      <c r="BH128" s="224">
        <v>189</v>
      </c>
      <c r="BI128" s="224">
        <v>23.04</v>
      </c>
      <c r="BJ128" s="224">
        <v>189</v>
      </c>
      <c r="BK128" s="224">
        <v>0.98119999999999996</v>
      </c>
      <c r="BL128" s="224">
        <v>2697</v>
      </c>
      <c r="BM128" s="224">
        <v>0</v>
      </c>
      <c r="BN128" s="225">
        <v>1.9547385018237037E-2</v>
      </c>
      <c r="BO128" s="224">
        <v>189</v>
      </c>
      <c r="BP128" s="224">
        <v>24.96</v>
      </c>
      <c r="BQ128" s="224">
        <v>189</v>
      </c>
      <c r="BR128" s="224">
        <v>0.94899999999999995</v>
      </c>
      <c r="BS128" s="224">
        <v>3083</v>
      </c>
      <c r="BT128" s="311">
        <v>0</v>
      </c>
      <c r="BU128" s="225">
        <v>2.3103223132682552E-2</v>
      </c>
      <c r="BV128" s="224">
        <v>189</v>
      </c>
      <c r="BW128" s="224">
        <v>23.52</v>
      </c>
      <c r="BX128" s="224">
        <v>189</v>
      </c>
      <c r="BY128" s="224">
        <v>0.95820000000000005</v>
      </c>
      <c r="BZ128" s="224">
        <v>3730</v>
      </c>
      <c r="CA128" s="311">
        <v>0</v>
      </c>
      <c r="CB128" s="225">
        <v>3.0649372545387885E-2</v>
      </c>
      <c r="CC128" s="224">
        <v>189</v>
      </c>
      <c r="CD128" s="224"/>
      <c r="CE128" s="224">
        <v>151.19999999999999</v>
      </c>
      <c r="CF128" s="224">
        <v>0.98429999999999995</v>
      </c>
      <c r="CG128" s="224">
        <v>5521</v>
      </c>
      <c r="CH128" s="224">
        <v>0</v>
      </c>
      <c r="CI128" s="225">
        <v>4.9861522495313879E-2</v>
      </c>
      <c r="CJ128" s="224">
        <v>189</v>
      </c>
      <c r="CK128" s="224"/>
      <c r="CL128" s="224">
        <v>151.19999999999999</v>
      </c>
      <c r="CM128" s="224">
        <v>0.99609999999999999</v>
      </c>
      <c r="CN128" s="224">
        <v>3628</v>
      </c>
      <c r="CO128" s="224">
        <v>0</v>
      </c>
      <c r="CP128" s="225">
        <v>3.3456464928093177E-2</v>
      </c>
      <c r="CQ128" s="224">
        <v>189</v>
      </c>
      <c r="CR128" s="224"/>
      <c r="CS128" s="224">
        <v>151.19999999999999</v>
      </c>
      <c r="CT128" s="224">
        <v>1.0013000000000001</v>
      </c>
      <c r="CU128" s="224">
        <v>2153</v>
      </c>
      <c r="CV128" s="311">
        <v>0</v>
      </c>
      <c r="CW128" s="225">
        <v>1.91141542733935E-2</v>
      </c>
      <c r="CX128" s="224">
        <v>189</v>
      </c>
      <c r="CY128" s="224"/>
      <c r="CZ128" s="224">
        <v>151.19999999999999</v>
      </c>
      <c r="DA128" s="224">
        <v>1</v>
      </c>
      <c r="DB128" s="224">
        <v>2248</v>
      </c>
      <c r="DC128" s="224">
        <v>0</v>
      </c>
      <c r="DD128" s="225">
        <v>2.0649617871840095E-2</v>
      </c>
      <c r="DE128" s="224">
        <v>189</v>
      </c>
      <c r="DF128" s="224"/>
      <c r="DG128" s="224">
        <v>151.19999999999999</v>
      </c>
      <c r="DH128" s="224">
        <v>1.0002</v>
      </c>
      <c r="DI128" s="224">
        <v>3557</v>
      </c>
      <c r="DJ128" s="224">
        <v>0</v>
      </c>
      <c r="DK128" s="225">
        <v>3.1613478749320405E-2</v>
      </c>
      <c r="DL128" s="224">
        <v>189</v>
      </c>
      <c r="DM128" s="224"/>
      <c r="DN128" s="224">
        <v>151.19999999999999</v>
      </c>
      <c r="DO128" s="224">
        <v>0.99839999999999995</v>
      </c>
      <c r="DP128" s="224">
        <v>5017</v>
      </c>
      <c r="DQ128" s="311">
        <v>0</v>
      </c>
      <c r="DR128" s="225">
        <v>4.4669881664449317E-2</v>
      </c>
      <c r="DS128" s="224">
        <v>189</v>
      </c>
      <c r="DT128" s="224"/>
      <c r="DU128" s="224">
        <v>151.19999999999999</v>
      </c>
      <c r="DV128" s="224">
        <v>0.99629999999999996</v>
      </c>
      <c r="DW128" s="224">
        <v>5755</v>
      </c>
      <c r="DX128" s="224">
        <v>0</v>
      </c>
      <c r="DY128" s="225">
        <v>5.3060447701173949E-2</v>
      </c>
    </row>
    <row r="129" spans="1:129" ht="17.25" customHeight="1">
      <c r="A129" s="466">
        <v>125</v>
      </c>
      <c r="B129" s="489">
        <v>343000000077</v>
      </c>
      <c r="C129" s="212" t="s">
        <v>793</v>
      </c>
      <c r="D129" s="224">
        <v>600</v>
      </c>
      <c r="E129" s="224">
        <v>110</v>
      </c>
      <c r="F129" s="224">
        <v>130</v>
      </c>
      <c r="G129" s="224">
        <v>0.86299999999999999</v>
      </c>
      <c r="H129" s="224">
        <v>7620</v>
      </c>
      <c r="I129" s="224">
        <v>0</v>
      </c>
      <c r="J129" s="225">
        <v>9.4334016697863746E-2</v>
      </c>
      <c r="K129" s="224">
        <v>600</v>
      </c>
      <c r="L129" s="224">
        <v>130</v>
      </c>
      <c r="M129" s="224">
        <v>150</v>
      </c>
      <c r="N129" s="224">
        <v>0.84140000000000004</v>
      </c>
      <c r="O129" s="224">
        <v>15690</v>
      </c>
      <c r="P129" s="224">
        <v>0</v>
      </c>
      <c r="Q129" s="225">
        <v>0.16709222468440973</v>
      </c>
      <c r="R129" s="224">
        <v>600</v>
      </c>
      <c r="S129" s="224">
        <v>130</v>
      </c>
      <c r="T129" s="224">
        <v>480</v>
      </c>
      <c r="U129" s="224">
        <v>0.86719999999999997</v>
      </c>
      <c r="V129" s="224">
        <v>18210</v>
      </c>
      <c r="W129" s="224">
        <v>0</v>
      </c>
      <c r="X129" s="225">
        <v>6.0759884942599422E-2</v>
      </c>
      <c r="Y129" s="224">
        <v>600</v>
      </c>
      <c r="Z129" s="224">
        <v>140</v>
      </c>
      <c r="AA129" s="224">
        <v>480</v>
      </c>
      <c r="AB129" s="224">
        <v>0.89790000000000003</v>
      </c>
      <c r="AC129" s="224">
        <v>15520</v>
      </c>
      <c r="AD129" s="224">
        <v>0</v>
      </c>
      <c r="AE129" s="225">
        <v>4.8400469274982927E-2</v>
      </c>
      <c r="AF129" s="224">
        <v>600</v>
      </c>
      <c r="AG129" s="224">
        <v>90</v>
      </c>
      <c r="AH129" s="224">
        <v>480</v>
      </c>
      <c r="AI129" s="224">
        <v>0.89159999999999995</v>
      </c>
      <c r="AJ129" s="224">
        <v>11550</v>
      </c>
      <c r="AK129" s="224">
        <v>0</v>
      </c>
      <c r="AL129" s="225">
        <v>3.6274192342387976E-2</v>
      </c>
      <c r="AM129" s="224">
        <v>600</v>
      </c>
      <c r="AN129" s="224">
        <v>60</v>
      </c>
      <c r="AO129" s="224">
        <v>480</v>
      </c>
      <c r="AP129" s="224">
        <v>0.9748</v>
      </c>
      <c r="AQ129" s="224">
        <v>11000</v>
      </c>
      <c r="AR129" s="224">
        <v>0</v>
      </c>
      <c r="AS129" s="225">
        <v>3.2651522059605767E-2</v>
      </c>
      <c r="AT129" s="224">
        <v>600</v>
      </c>
      <c r="AU129" s="224">
        <v>90</v>
      </c>
      <c r="AV129" s="224">
        <v>480</v>
      </c>
      <c r="AW129" s="224">
        <v>0.93920000000000003</v>
      </c>
      <c r="AX129" s="224">
        <v>10290</v>
      </c>
      <c r="AY129" s="224">
        <v>0</v>
      </c>
      <c r="AZ129" s="225">
        <v>3.067913552600245E-2</v>
      </c>
      <c r="BA129" s="224">
        <v>600</v>
      </c>
      <c r="BB129" s="224">
        <v>80</v>
      </c>
      <c r="BC129" s="224">
        <v>480</v>
      </c>
      <c r="BD129" s="224">
        <v>0.89690000000000003</v>
      </c>
      <c r="BE129" s="224">
        <v>10870</v>
      </c>
      <c r="BF129" s="224">
        <v>0</v>
      </c>
      <c r="BG129" s="225">
        <v>3.5068063659601176E-2</v>
      </c>
      <c r="BH129" s="224">
        <v>600</v>
      </c>
      <c r="BI129" s="224">
        <v>110</v>
      </c>
      <c r="BJ129" s="224">
        <v>480</v>
      </c>
      <c r="BK129" s="224">
        <v>0.79430000000000001</v>
      </c>
      <c r="BL129" s="224">
        <v>13770</v>
      </c>
      <c r="BM129" s="224">
        <v>0</v>
      </c>
      <c r="BN129" s="225">
        <v>4.8543960395235411E-2</v>
      </c>
      <c r="BO129" s="224">
        <v>600</v>
      </c>
      <c r="BP129" s="224">
        <v>70</v>
      </c>
      <c r="BQ129" s="224">
        <v>480</v>
      </c>
      <c r="BR129" s="224">
        <v>0.87460000000000004</v>
      </c>
      <c r="BS129" s="224">
        <v>8300</v>
      </c>
      <c r="BT129" s="311">
        <v>0</v>
      </c>
      <c r="BU129" s="225">
        <v>2.6573847993593795E-2</v>
      </c>
      <c r="BV129" s="224">
        <v>600</v>
      </c>
      <c r="BW129" s="224">
        <v>70</v>
      </c>
      <c r="BX129" s="224">
        <v>480</v>
      </c>
      <c r="BY129" s="224">
        <v>0.84089999999999998</v>
      </c>
      <c r="BZ129" s="224">
        <v>8300</v>
      </c>
      <c r="CA129" s="311">
        <v>0</v>
      </c>
      <c r="CB129" s="225">
        <v>3.0600127036980413E-2</v>
      </c>
      <c r="CC129" s="224">
        <v>600</v>
      </c>
      <c r="CD129" s="224"/>
      <c r="CE129" s="224">
        <v>480</v>
      </c>
      <c r="CF129" s="224">
        <v>0.9042</v>
      </c>
      <c r="CG129" s="224">
        <v>13040</v>
      </c>
      <c r="CH129" s="224">
        <v>0</v>
      </c>
      <c r="CI129" s="225">
        <v>4.0383031317808807E-2</v>
      </c>
      <c r="CJ129" s="224">
        <v>600</v>
      </c>
      <c r="CK129" s="224"/>
      <c r="CL129" s="224">
        <v>480</v>
      </c>
      <c r="CM129" s="224">
        <v>0.92179999999999995</v>
      </c>
      <c r="CN129" s="224">
        <v>11741.15</v>
      </c>
      <c r="CO129" s="224">
        <v>0</v>
      </c>
      <c r="CP129" s="225">
        <v>3.6855321060646234E-2</v>
      </c>
      <c r="CQ129" s="224">
        <v>600</v>
      </c>
      <c r="CR129" s="224"/>
      <c r="CS129" s="224">
        <v>480</v>
      </c>
      <c r="CT129" s="224">
        <v>0.92269999999999996</v>
      </c>
      <c r="CU129" s="224">
        <v>11608</v>
      </c>
      <c r="CV129" s="311">
        <v>0</v>
      </c>
      <c r="CW129" s="225">
        <v>3.5227571569023904E-2</v>
      </c>
      <c r="CX129" s="224">
        <v>600</v>
      </c>
      <c r="CY129" s="224"/>
      <c r="CZ129" s="224">
        <v>480</v>
      </c>
      <c r="DA129" s="224">
        <v>0.95079999999999998</v>
      </c>
      <c r="DB129" s="224">
        <v>10251</v>
      </c>
      <c r="DC129" s="224">
        <v>0</v>
      </c>
      <c r="DD129" s="225">
        <v>3.1196317136446505E-2</v>
      </c>
      <c r="DE129" s="224">
        <v>600</v>
      </c>
      <c r="DF129" s="224"/>
      <c r="DG129" s="224">
        <v>480</v>
      </c>
      <c r="DH129" s="224">
        <v>0.9546</v>
      </c>
      <c r="DI129" s="224">
        <v>10998</v>
      </c>
      <c r="DJ129" s="224">
        <v>0</v>
      </c>
      <c r="DK129" s="225">
        <v>3.2261021336415188E-2</v>
      </c>
      <c r="DL129" s="224">
        <v>600</v>
      </c>
      <c r="DM129" s="224"/>
      <c r="DN129" s="224">
        <v>480</v>
      </c>
      <c r="DO129" s="224">
        <v>0.9446</v>
      </c>
      <c r="DP129" s="224">
        <v>11816</v>
      </c>
      <c r="DQ129" s="311">
        <v>0</v>
      </c>
      <c r="DR129" s="225">
        <v>3.5027437606102066E-2</v>
      </c>
      <c r="DS129" s="224">
        <v>600</v>
      </c>
      <c r="DT129" s="224"/>
      <c r="DU129" s="224">
        <v>480</v>
      </c>
      <c r="DV129" s="224">
        <v>0.95579999999999998</v>
      </c>
      <c r="DW129" s="224">
        <v>9605</v>
      </c>
      <c r="DX129" s="224">
        <v>0</v>
      </c>
      <c r="DY129" s="225">
        <v>2.9077469523300242E-2</v>
      </c>
    </row>
    <row r="130" spans="1:129" ht="17.25" customHeight="1">
      <c r="A130" s="466">
        <v>126</v>
      </c>
      <c r="B130" s="489">
        <v>311000000015</v>
      </c>
      <c r="C130" s="212" t="s">
        <v>252</v>
      </c>
      <c r="D130" s="224">
        <v>333.33</v>
      </c>
      <c r="E130" s="224">
        <v>27</v>
      </c>
      <c r="F130" s="224">
        <v>300</v>
      </c>
      <c r="G130" s="224">
        <v>0.93910000000000005</v>
      </c>
      <c r="H130" s="224">
        <v>11324</v>
      </c>
      <c r="I130" s="224">
        <v>0</v>
      </c>
      <c r="J130" s="225">
        <v>5.5825711772895248E-2</v>
      </c>
      <c r="K130" s="224">
        <v>333.33</v>
      </c>
      <c r="L130" s="224">
        <v>14</v>
      </c>
      <c r="M130" s="224">
        <v>300</v>
      </c>
      <c r="N130" s="224">
        <v>0.93089999999999995</v>
      </c>
      <c r="O130" s="224">
        <v>11678</v>
      </c>
      <c r="P130" s="224">
        <v>0</v>
      </c>
      <c r="Q130" s="225">
        <v>5.6204520926486146E-2</v>
      </c>
      <c r="R130" s="224">
        <v>333.33</v>
      </c>
      <c r="S130" s="224">
        <v>25</v>
      </c>
      <c r="T130" s="224">
        <v>300</v>
      </c>
      <c r="U130" s="224">
        <v>0.93569999999999998</v>
      </c>
      <c r="V130" s="224">
        <v>11904</v>
      </c>
      <c r="W130" s="224">
        <v>0</v>
      </c>
      <c r="X130" s="225">
        <v>5.8898269863322771E-2</v>
      </c>
      <c r="Y130" s="224">
        <v>333.33</v>
      </c>
      <c r="Z130" s="224">
        <v>27</v>
      </c>
      <c r="AA130" s="224">
        <v>300</v>
      </c>
      <c r="AB130" s="224">
        <v>0.92979999999999996</v>
      </c>
      <c r="AC130" s="224">
        <v>11902</v>
      </c>
      <c r="AD130" s="224">
        <v>0</v>
      </c>
      <c r="AE130" s="225">
        <v>5.7350368638262671E-2</v>
      </c>
      <c r="AF130" s="224">
        <v>333.33</v>
      </c>
      <c r="AG130" s="224">
        <v>28</v>
      </c>
      <c r="AH130" s="224">
        <v>300</v>
      </c>
      <c r="AI130" s="224">
        <v>0.92910000000000004</v>
      </c>
      <c r="AJ130" s="224">
        <v>12077</v>
      </c>
      <c r="AK130" s="224">
        <v>0</v>
      </c>
      <c r="AL130" s="225">
        <v>5.8237458765545251E-2</v>
      </c>
      <c r="AM130" s="224">
        <v>333.33</v>
      </c>
      <c r="AN130" s="224">
        <v>26</v>
      </c>
      <c r="AO130" s="224">
        <v>300</v>
      </c>
      <c r="AP130" s="224">
        <v>0.94210000000000005</v>
      </c>
      <c r="AQ130" s="224">
        <v>13058</v>
      </c>
      <c r="AR130" s="224">
        <v>0</v>
      </c>
      <c r="AS130" s="225">
        <v>6.4169094261441142E-2</v>
      </c>
      <c r="AT130" s="224">
        <v>333.33</v>
      </c>
      <c r="AU130" s="224">
        <v>24</v>
      </c>
      <c r="AV130" s="224">
        <v>300</v>
      </c>
      <c r="AW130" s="224">
        <v>0.94620000000000004</v>
      </c>
      <c r="AX130" s="224">
        <v>11512</v>
      </c>
      <c r="AY130" s="224">
        <v>0</v>
      </c>
      <c r="AZ130" s="225">
        <v>5.4509681813464009E-2</v>
      </c>
      <c r="BA130" s="224">
        <v>333.33</v>
      </c>
      <c r="BB130" s="224">
        <v>24</v>
      </c>
      <c r="BC130" s="224">
        <v>300</v>
      </c>
      <c r="BD130" s="224">
        <v>0.97199999999999998</v>
      </c>
      <c r="BE130" s="224">
        <v>9338</v>
      </c>
      <c r="BF130" s="224">
        <v>0</v>
      </c>
      <c r="BG130" s="225">
        <v>4.4476832799878067E-2</v>
      </c>
      <c r="BH130" s="224">
        <v>300</v>
      </c>
      <c r="BI130" s="224">
        <v>20</v>
      </c>
      <c r="BJ130" s="224">
        <v>300</v>
      </c>
      <c r="BK130" s="224">
        <v>0.98870000000000002</v>
      </c>
      <c r="BL130" s="224">
        <v>10192</v>
      </c>
      <c r="BM130" s="224">
        <v>0</v>
      </c>
      <c r="BN130" s="225">
        <v>4.6184972627972068E-2</v>
      </c>
      <c r="BO130" s="224">
        <v>300</v>
      </c>
      <c r="BP130" s="224">
        <v>22</v>
      </c>
      <c r="BQ130" s="224">
        <v>300</v>
      </c>
      <c r="BR130" s="224">
        <v>0.98109999999999997</v>
      </c>
      <c r="BS130" s="224">
        <v>9354</v>
      </c>
      <c r="BT130" s="311">
        <v>0</v>
      </c>
      <c r="BU130" s="225">
        <v>4.2715933289713216E-2</v>
      </c>
      <c r="BV130" s="224">
        <v>300</v>
      </c>
      <c r="BW130" s="224">
        <v>22</v>
      </c>
      <c r="BX130" s="224">
        <v>300</v>
      </c>
      <c r="BY130" s="224">
        <v>0.98440000000000005</v>
      </c>
      <c r="BZ130" s="224">
        <v>8849</v>
      </c>
      <c r="CA130" s="311">
        <v>0</v>
      </c>
      <c r="CB130" s="225">
        <v>4.4589444541191799E-2</v>
      </c>
      <c r="CC130" s="224">
        <v>300</v>
      </c>
      <c r="CD130" s="224"/>
      <c r="CE130" s="224">
        <v>300</v>
      </c>
      <c r="CF130" s="224">
        <v>0.94750000000000001</v>
      </c>
      <c r="CG130" s="224">
        <v>11988</v>
      </c>
      <c r="CH130" s="224">
        <v>0</v>
      </c>
      <c r="CI130" s="225">
        <v>5.6685675376627796E-2</v>
      </c>
      <c r="CJ130" s="224">
        <v>300</v>
      </c>
      <c r="CK130" s="224"/>
      <c r="CL130" s="224">
        <v>300</v>
      </c>
      <c r="CM130" s="224">
        <v>0.93340000000000001</v>
      </c>
      <c r="CN130" s="224">
        <v>11857</v>
      </c>
      <c r="CO130" s="224">
        <v>0</v>
      </c>
      <c r="CP130" s="225">
        <v>5.8810283392456093E-2</v>
      </c>
      <c r="CQ130" s="224">
        <v>300</v>
      </c>
      <c r="CR130" s="224"/>
      <c r="CS130" s="224">
        <v>300</v>
      </c>
      <c r="CT130" s="224">
        <v>0.8901</v>
      </c>
      <c r="CU130" s="224">
        <v>12228</v>
      </c>
      <c r="CV130" s="311">
        <v>0</v>
      </c>
      <c r="CW130" s="225">
        <v>6.1549203726052291E-2</v>
      </c>
      <c r="CX130" s="224">
        <v>300</v>
      </c>
      <c r="CY130" s="224"/>
      <c r="CZ130" s="224">
        <v>300</v>
      </c>
      <c r="DA130" s="224">
        <v>0.90659999999999996</v>
      </c>
      <c r="DB130" s="224">
        <v>12468</v>
      </c>
      <c r="DC130" s="224">
        <v>0</v>
      </c>
      <c r="DD130" s="225">
        <v>6.366889722283503E-2</v>
      </c>
      <c r="DE130" s="224">
        <v>300</v>
      </c>
      <c r="DF130" s="224"/>
      <c r="DG130" s="224">
        <v>300</v>
      </c>
      <c r="DH130" s="224">
        <v>0.9486</v>
      </c>
      <c r="DI130" s="224">
        <v>22091</v>
      </c>
      <c r="DJ130" s="224">
        <v>0</v>
      </c>
      <c r="DK130" s="225">
        <v>0.10433693267648911</v>
      </c>
      <c r="DL130" s="224">
        <v>300</v>
      </c>
      <c r="DM130" s="224"/>
      <c r="DN130" s="224">
        <v>300</v>
      </c>
      <c r="DO130" s="224">
        <v>0.96179999999999999</v>
      </c>
      <c r="DP130" s="224">
        <v>28624</v>
      </c>
      <c r="DQ130" s="311">
        <v>0</v>
      </c>
      <c r="DR130" s="225">
        <v>0.13333720898166593</v>
      </c>
      <c r="DS130" s="224">
        <v>300</v>
      </c>
      <c r="DT130" s="224"/>
      <c r="DU130" s="224">
        <v>300</v>
      </c>
      <c r="DV130" s="224">
        <v>0.95550000000000002</v>
      </c>
      <c r="DW130" s="224">
        <v>26226</v>
      </c>
      <c r="DX130" s="224">
        <v>0</v>
      </c>
      <c r="DY130" s="225">
        <v>0.12707134135705567</v>
      </c>
    </row>
    <row r="131" spans="1:129" ht="17.25" customHeight="1">
      <c r="A131" s="466">
        <v>127</v>
      </c>
      <c r="B131" s="489">
        <v>293000000016</v>
      </c>
      <c r="C131" s="212" t="s">
        <v>247</v>
      </c>
      <c r="D131" s="224">
        <v>178</v>
      </c>
      <c r="E131" s="224">
        <v>129</v>
      </c>
      <c r="F131" s="224">
        <v>129</v>
      </c>
      <c r="G131" s="224">
        <v>1</v>
      </c>
      <c r="H131" s="224">
        <v>1869</v>
      </c>
      <c r="I131" s="224">
        <v>0</v>
      </c>
      <c r="J131" s="225">
        <v>2.0122739018087855E-2</v>
      </c>
      <c r="K131" s="224">
        <v>178</v>
      </c>
      <c r="L131" s="224">
        <v>144</v>
      </c>
      <c r="M131" s="224">
        <v>144</v>
      </c>
      <c r="N131" s="224">
        <v>0.93149999999999999</v>
      </c>
      <c r="O131" s="224">
        <v>3960</v>
      </c>
      <c r="P131" s="224">
        <v>0</v>
      </c>
      <c r="Q131" s="225">
        <v>3.9680478358988566E-2</v>
      </c>
      <c r="R131" s="224">
        <v>219</v>
      </c>
      <c r="S131" s="224">
        <v>141</v>
      </c>
      <c r="T131" s="224">
        <v>175.2</v>
      </c>
      <c r="U131" s="224">
        <v>0.91579999999999995</v>
      </c>
      <c r="V131" s="224">
        <v>2055</v>
      </c>
      <c r="W131" s="224">
        <v>0</v>
      </c>
      <c r="X131" s="225">
        <v>1.7788715474622251E-2</v>
      </c>
      <c r="Y131" s="224">
        <v>219</v>
      </c>
      <c r="Z131" s="224">
        <v>141</v>
      </c>
      <c r="AA131" s="224">
        <v>175.2</v>
      </c>
      <c r="AB131" s="224">
        <v>0.29089999999999999</v>
      </c>
      <c r="AC131" s="224">
        <v>336</v>
      </c>
      <c r="AD131" s="224">
        <v>0</v>
      </c>
      <c r="AE131" s="225">
        <v>8.861117976367754E-3</v>
      </c>
      <c r="AF131" s="224">
        <v>219</v>
      </c>
      <c r="AG131" s="224">
        <v>3</v>
      </c>
      <c r="AH131" s="224">
        <v>175.2</v>
      </c>
      <c r="AI131" s="224">
        <v>1</v>
      </c>
      <c r="AJ131" s="224">
        <v>1284</v>
      </c>
      <c r="AK131" s="224">
        <v>0</v>
      </c>
      <c r="AL131" s="225">
        <v>9.8504934452791296E-3</v>
      </c>
      <c r="AM131" s="224">
        <v>219</v>
      </c>
      <c r="AN131" s="224">
        <v>129</v>
      </c>
      <c r="AO131" s="224">
        <v>175.2</v>
      </c>
      <c r="AP131" s="224">
        <v>0.91769999999999996</v>
      </c>
      <c r="AQ131" s="224">
        <v>1137</v>
      </c>
      <c r="AR131" s="224">
        <v>0</v>
      </c>
      <c r="AS131" s="225">
        <v>9.821846323836857E-3</v>
      </c>
      <c r="AT131" s="224">
        <v>219</v>
      </c>
      <c r="AU131" s="224">
        <v>117</v>
      </c>
      <c r="AV131" s="224">
        <v>175.2</v>
      </c>
      <c r="AW131" s="224">
        <v>0.5696</v>
      </c>
      <c r="AX131" s="224">
        <v>1044</v>
      </c>
      <c r="AY131" s="224">
        <v>0</v>
      </c>
      <c r="AZ131" s="225">
        <v>1.4061235458549108E-2</v>
      </c>
      <c r="BA131" s="224">
        <v>219</v>
      </c>
      <c r="BB131" s="224">
        <v>165</v>
      </c>
      <c r="BC131" s="224">
        <v>175.2</v>
      </c>
      <c r="BD131" s="224">
        <v>1</v>
      </c>
      <c r="BE131" s="224">
        <v>3624</v>
      </c>
      <c r="BF131" s="224">
        <v>0</v>
      </c>
      <c r="BG131" s="225">
        <v>2.8729071537290721E-2</v>
      </c>
      <c r="BH131" s="224">
        <v>219</v>
      </c>
      <c r="BI131" s="224">
        <v>159</v>
      </c>
      <c r="BJ131" s="224">
        <v>175.2</v>
      </c>
      <c r="BK131" s="224">
        <v>1</v>
      </c>
      <c r="BL131" s="224">
        <v>3831</v>
      </c>
      <c r="BM131" s="224">
        <v>0</v>
      </c>
      <c r="BN131" s="225">
        <v>2.9390374134629554E-2</v>
      </c>
      <c r="BO131" s="224">
        <v>219</v>
      </c>
      <c r="BP131" s="224">
        <v>135</v>
      </c>
      <c r="BQ131" s="224">
        <v>175.2</v>
      </c>
      <c r="BR131" s="224">
        <v>1</v>
      </c>
      <c r="BS131" s="224">
        <v>3918</v>
      </c>
      <c r="BT131" s="311">
        <v>0</v>
      </c>
      <c r="BU131" s="225">
        <v>3.0057814111062019E-2</v>
      </c>
      <c r="BV131" s="224">
        <v>219</v>
      </c>
      <c r="BW131" s="224">
        <v>141</v>
      </c>
      <c r="BX131" s="224">
        <v>175.2</v>
      </c>
      <c r="BY131" s="224">
        <v>1</v>
      </c>
      <c r="BZ131" s="224">
        <v>4083</v>
      </c>
      <c r="CA131" s="311">
        <v>0</v>
      </c>
      <c r="CB131" s="225">
        <v>3.4679753750815404E-2</v>
      </c>
      <c r="CC131" s="224">
        <v>219</v>
      </c>
      <c r="CD131" s="224"/>
      <c r="CE131" s="224">
        <v>175.2</v>
      </c>
      <c r="CF131" s="224">
        <v>1.0004999999999999</v>
      </c>
      <c r="CG131" s="224">
        <v>3944</v>
      </c>
      <c r="CH131" s="224">
        <v>0</v>
      </c>
      <c r="CI131" s="225">
        <v>3.0242157852678715E-2</v>
      </c>
      <c r="CJ131" s="224">
        <v>219</v>
      </c>
      <c r="CK131" s="224"/>
      <c r="CL131" s="224">
        <v>175.2</v>
      </c>
      <c r="CM131" s="224">
        <v>2.0767000000000002</v>
      </c>
      <c r="CN131" s="224">
        <v>7316.3</v>
      </c>
      <c r="CO131" s="224">
        <v>0</v>
      </c>
      <c r="CP131" s="225">
        <v>2.7928727198297403E-2</v>
      </c>
      <c r="CQ131" s="224">
        <v>219</v>
      </c>
      <c r="CR131" s="224"/>
      <c r="CS131" s="224">
        <v>175.2</v>
      </c>
      <c r="CT131" s="224">
        <v>0.92379999999999995</v>
      </c>
      <c r="CU131" s="224">
        <v>2513</v>
      </c>
      <c r="CV131" s="311">
        <v>0</v>
      </c>
      <c r="CW131" s="225">
        <v>2.0869281313997692E-2</v>
      </c>
      <c r="CX131" s="224">
        <v>219</v>
      </c>
      <c r="CY131" s="224"/>
      <c r="CZ131" s="224">
        <v>175.2</v>
      </c>
      <c r="DA131" s="224">
        <v>0.90510000000000002</v>
      </c>
      <c r="DB131" s="224">
        <v>1040</v>
      </c>
      <c r="DC131" s="224">
        <v>0</v>
      </c>
      <c r="DD131" s="225">
        <v>9.1089889689302764E-3</v>
      </c>
      <c r="DE131" s="224">
        <v>219</v>
      </c>
      <c r="DF131" s="224"/>
      <c r="DG131" s="224">
        <v>175.2</v>
      </c>
      <c r="DH131" s="224">
        <v>0.88529999999999998</v>
      </c>
      <c r="DI131" s="224">
        <v>664</v>
      </c>
      <c r="DJ131" s="224">
        <v>0</v>
      </c>
      <c r="DK131" s="225">
        <v>5.7540095422053995E-3</v>
      </c>
      <c r="DL131" s="224">
        <v>219</v>
      </c>
      <c r="DM131" s="224"/>
      <c r="DN131" s="224">
        <v>175.2</v>
      </c>
      <c r="DO131" s="224">
        <v>0.92989999999999995</v>
      </c>
      <c r="DP131" s="224">
        <v>1421</v>
      </c>
      <c r="DQ131" s="311">
        <v>0</v>
      </c>
      <c r="DR131" s="225">
        <v>1.1723324674764581E-2</v>
      </c>
      <c r="DS131" s="224">
        <v>219</v>
      </c>
      <c r="DT131" s="224"/>
      <c r="DU131" s="224">
        <v>175.2</v>
      </c>
      <c r="DV131" s="224">
        <v>0.93589999999999995</v>
      </c>
      <c r="DW131" s="224">
        <v>892</v>
      </c>
      <c r="DX131" s="224">
        <v>0</v>
      </c>
      <c r="DY131" s="225">
        <v>7.555597406111233E-3</v>
      </c>
    </row>
    <row r="132" spans="1:129" ht="17.25" customHeight="1">
      <c r="A132" s="466">
        <v>128</v>
      </c>
      <c r="B132" s="489">
        <v>714000000021</v>
      </c>
      <c r="C132" s="212" t="s">
        <v>424</v>
      </c>
      <c r="D132" s="224">
        <v>113</v>
      </c>
      <c r="E132" s="224">
        <v>85.7</v>
      </c>
      <c r="F132" s="224">
        <v>88.7</v>
      </c>
      <c r="G132" s="224">
        <v>0.99139999999999995</v>
      </c>
      <c r="H132" s="224">
        <v>4563</v>
      </c>
      <c r="I132" s="224">
        <v>0</v>
      </c>
      <c r="J132" s="225">
        <v>7.206849253069067E-2</v>
      </c>
      <c r="K132" s="224">
        <v>113</v>
      </c>
      <c r="L132" s="224">
        <v>92.9</v>
      </c>
      <c r="M132" s="224">
        <v>95.9</v>
      </c>
      <c r="N132" s="224">
        <v>0.995</v>
      </c>
      <c r="O132" s="224">
        <v>9518</v>
      </c>
      <c r="P132" s="224">
        <v>0</v>
      </c>
      <c r="Q132" s="225">
        <v>0.13406983565049618</v>
      </c>
      <c r="R132" s="224">
        <v>113</v>
      </c>
      <c r="S132" s="224">
        <v>97.8</v>
      </c>
      <c r="T132" s="224">
        <v>100.8</v>
      </c>
      <c r="U132" s="224">
        <v>0.99329999999999996</v>
      </c>
      <c r="V132" s="224">
        <v>7693</v>
      </c>
      <c r="W132" s="224">
        <v>0</v>
      </c>
      <c r="X132" s="225">
        <v>0.10671421362635833</v>
      </c>
      <c r="Y132" s="224">
        <v>113</v>
      </c>
      <c r="Z132" s="224">
        <v>0</v>
      </c>
      <c r="AA132" s="224">
        <v>100.8</v>
      </c>
      <c r="AB132" s="224">
        <v>0.99329999999999996</v>
      </c>
      <c r="AC132" s="224">
        <v>7693</v>
      </c>
      <c r="AD132" s="224">
        <v>0</v>
      </c>
      <c r="AE132" s="225">
        <v>0.10327181963841128</v>
      </c>
      <c r="AF132" s="224">
        <v>113</v>
      </c>
      <c r="AG132" s="224">
        <v>89.9</v>
      </c>
      <c r="AH132" s="224">
        <v>92.9</v>
      </c>
      <c r="AI132" s="224">
        <v>0</v>
      </c>
      <c r="AJ132" s="224">
        <v>11424</v>
      </c>
      <c r="AK132" s="224">
        <v>0</v>
      </c>
      <c r="AL132" s="225">
        <v>0</v>
      </c>
      <c r="AM132" s="224">
        <v>113</v>
      </c>
      <c r="AN132" s="224">
        <v>95.5</v>
      </c>
      <c r="AO132" s="224">
        <v>98.5</v>
      </c>
      <c r="AP132" s="224">
        <v>0.99460000000000004</v>
      </c>
      <c r="AQ132" s="224">
        <v>3335</v>
      </c>
      <c r="AR132" s="224">
        <v>0</v>
      </c>
      <c r="AS132" s="225">
        <v>4.728012939359285E-2</v>
      </c>
      <c r="AT132" s="224">
        <v>113</v>
      </c>
      <c r="AU132" s="224">
        <v>86</v>
      </c>
      <c r="AV132" s="224">
        <v>90.4</v>
      </c>
      <c r="AW132" s="224">
        <v>0.99219999999999997</v>
      </c>
      <c r="AX132" s="224">
        <v>7454</v>
      </c>
      <c r="AY132" s="224">
        <v>0</v>
      </c>
      <c r="AZ132" s="225">
        <v>0.11169887516769157</v>
      </c>
      <c r="BA132" s="224">
        <v>113</v>
      </c>
      <c r="BB132" s="224">
        <v>105.9</v>
      </c>
      <c r="BC132" s="224">
        <v>108.9</v>
      </c>
      <c r="BD132" s="224">
        <v>0.99360000000000004</v>
      </c>
      <c r="BE132" s="224">
        <v>3663</v>
      </c>
      <c r="BF132" s="224">
        <v>0</v>
      </c>
      <c r="BG132" s="225">
        <v>4.7018087477024663E-2</v>
      </c>
      <c r="BH132" s="224">
        <v>113</v>
      </c>
      <c r="BI132" s="224">
        <v>87.3</v>
      </c>
      <c r="BJ132" s="224">
        <v>90.4</v>
      </c>
      <c r="BK132" s="224">
        <v>0.99399999999999999</v>
      </c>
      <c r="BL132" s="224">
        <v>5976</v>
      </c>
      <c r="BM132" s="224">
        <v>0</v>
      </c>
      <c r="BN132" s="225">
        <v>8.9388744686216062E-2</v>
      </c>
      <c r="BO132" s="224">
        <v>113</v>
      </c>
      <c r="BP132" s="224">
        <v>97.8</v>
      </c>
      <c r="BQ132" s="224">
        <v>98.55</v>
      </c>
      <c r="BR132" s="224">
        <v>0.99360000000000004</v>
      </c>
      <c r="BS132" s="224">
        <v>6723</v>
      </c>
      <c r="BT132" s="311">
        <v>0</v>
      </c>
      <c r="BU132" s="225">
        <v>9.2283055212218121E-2</v>
      </c>
      <c r="BV132" s="224">
        <v>113</v>
      </c>
      <c r="BW132" s="224">
        <v>209.4</v>
      </c>
      <c r="BX132" s="224">
        <v>209.4</v>
      </c>
      <c r="BY132" s="224">
        <v>0.98760000000000003</v>
      </c>
      <c r="BZ132" s="224">
        <v>8400</v>
      </c>
      <c r="CA132" s="311">
        <v>0</v>
      </c>
      <c r="CB132" s="225">
        <v>6.0443868825392835E-2</v>
      </c>
      <c r="CC132" s="224">
        <v>113</v>
      </c>
      <c r="CD132" s="224"/>
      <c r="CE132" s="224">
        <v>90.4</v>
      </c>
      <c r="CF132" s="224">
        <v>0.98350000000000004</v>
      </c>
      <c r="CG132" s="224">
        <v>2266</v>
      </c>
      <c r="CH132" s="224">
        <v>0</v>
      </c>
      <c r="CI132" s="225">
        <v>3.4256593580934788E-2</v>
      </c>
      <c r="CJ132" s="224">
        <v>113</v>
      </c>
      <c r="CK132" s="224"/>
      <c r="CL132" s="224">
        <v>90.4</v>
      </c>
      <c r="CM132" s="224">
        <v>0.98640000000000005</v>
      </c>
      <c r="CN132" s="224">
        <v>2394</v>
      </c>
      <c r="CO132" s="224">
        <v>0</v>
      </c>
      <c r="CP132" s="225">
        <v>3.7288091495668522E-2</v>
      </c>
      <c r="CQ132" s="224">
        <v>113</v>
      </c>
      <c r="CR132" s="224"/>
      <c r="CS132" s="224">
        <v>90.4</v>
      </c>
      <c r="CT132" s="224">
        <v>0.98150000000000004</v>
      </c>
      <c r="CU132" s="224">
        <v>2980</v>
      </c>
      <c r="CV132" s="311">
        <v>0</v>
      </c>
      <c r="CW132" s="225">
        <v>4.5142394746234778E-2</v>
      </c>
      <c r="CX132" s="224">
        <v>113</v>
      </c>
      <c r="CY132" s="224"/>
      <c r="CZ132" s="224">
        <v>124.8</v>
      </c>
      <c r="DA132" s="224">
        <v>0.98519999999999996</v>
      </c>
      <c r="DB132" s="224">
        <v>7481</v>
      </c>
      <c r="DC132" s="224">
        <v>0</v>
      </c>
      <c r="DD132" s="225">
        <v>8.4506121510029342E-2</v>
      </c>
      <c r="DE132" s="224">
        <v>113</v>
      </c>
      <c r="DF132" s="224"/>
      <c r="DG132" s="224">
        <v>129.6</v>
      </c>
      <c r="DH132" s="224">
        <v>0.98250000000000004</v>
      </c>
      <c r="DI132" s="224">
        <v>8123</v>
      </c>
      <c r="DJ132" s="224">
        <v>0</v>
      </c>
      <c r="DK132" s="225">
        <v>8.5744437790093386E-2</v>
      </c>
      <c r="DL132" s="224">
        <v>113</v>
      </c>
      <c r="DM132" s="224"/>
      <c r="DN132" s="224">
        <v>126</v>
      </c>
      <c r="DO132" s="224">
        <v>0.98570000000000002</v>
      </c>
      <c r="DP132" s="224">
        <v>4907</v>
      </c>
      <c r="DQ132" s="311">
        <v>0</v>
      </c>
      <c r="DR132" s="225">
        <v>5.3104071617196401E-2</v>
      </c>
      <c r="DS132" s="224">
        <v>113</v>
      </c>
      <c r="DT132" s="224"/>
      <c r="DU132" s="224">
        <v>110.4</v>
      </c>
      <c r="DV132" s="224">
        <v>0.98880000000000001</v>
      </c>
      <c r="DW132" s="224">
        <v>4159</v>
      </c>
      <c r="DX132" s="224">
        <v>0</v>
      </c>
      <c r="DY132" s="225">
        <v>5.2915011249993482E-2</v>
      </c>
    </row>
    <row r="133" spans="1:129" ht="17.25" customHeight="1">
      <c r="A133" s="466">
        <v>129</v>
      </c>
      <c r="B133" s="489">
        <v>312000000006</v>
      </c>
      <c r="C133" s="212" t="s">
        <v>273</v>
      </c>
      <c r="D133" s="224">
        <v>185</v>
      </c>
      <c r="E133" s="224">
        <v>16</v>
      </c>
      <c r="F133" s="224">
        <v>16</v>
      </c>
      <c r="G133" s="224">
        <v>0.94359999999999999</v>
      </c>
      <c r="H133" s="224">
        <v>1840</v>
      </c>
      <c r="I133" s="224">
        <v>0</v>
      </c>
      <c r="J133" s="225">
        <v>0.1692689934529697</v>
      </c>
      <c r="K133" s="224">
        <v>185</v>
      </c>
      <c r="L133" s="224">
        <v>168</v>
      </c>
      <c r="M133" s="224">
        <v>168</v>
      </c>
      <c r="N133" s="224">
        <v>0.82950000000000002</v>
      </c>
      <c r="O133" s="224">
        <v>16638</v>
      </c>
      <c r="P133" s="224">
        <v>0</v>
      </c>
      <c r="Q133" s="225">
        <v>0.16047319976037236</v>
      </c>
      <c r="R133" s="224">
        <v>185</v>
      </c>
      <c r="S133" s="224">
        <v>184</v>
      </c>
      <c r="T133" s="224">
        <v>184</v>
      </c>
      <c r="U133" s="224">
        <v>0.80700000000000005</v>
      </c>
      <c r="V133" s="224">
        <v>19508</v>
      </c>
      <c r="W133" s="224">
        <v>0</v>
      </c>
      <c r="X133" s="225">
        <v>0.18246891630599404</v>
      </c>
      <c r="Y133" s="224">
        <v>185</v>
      </c>
      <c r="Z133" s="224">
        <v>202</v>
      </c>
      <c r="AA133" s="224">
        <v>202</v>
      </c>
      <c r="AB133" s="224">
        <v>0.85170000000000001</v>
      </c>
      <c r="AC133" s="224">
        <v>16238</v>
      </c>
      <c r="AD133" s="224">
        <v>0</v>
      </c>
      <c r="AE133" s="225">
        <v>0.12685908798131346</v>
      </c>
      <c r="AF133" s="224">
        <v>185</v>
      </c>
      <c r="AG133" s="224">
        <v>218</v>
      </c>
      <c r="AH133" s="224">
        <v>218</v>
      </c>
      <c r="AI133" s="224">
        <v>0.82269999999999999</v>
      </c>
      <c r="AJ133" s="224">
        <v>38358</v>
      </c>
      <c r="AK133" s="224">
        <v>0</v>
      </c>
      <c r="AL133" s="225">
        <v>0.28746503520464184</v>
      </c>
      <c r="AM133" s="224">
        <v>185</v>
      </c>
      <c r="AN133" s="224">
        <v>280</v>
      </c>
      <c r="AO133" s="224">
        <v>280</v>
      </c>
      <c r="AP133" s="224">
        <v>0.81210000000000004</v>
      </c>
      <c r="AQ133" s="224">
        <v>62836</v>
      </c>
      <c r="AR133" s="224">
        <v>0</v>
      </c>
      <c r="AS133" s="225">
        <v>0.38380311283894591</v>
      </c>
      <c r="AT133" s="224">
        <v>185</v>
      </c>
      <c r="AU133" s="224">
        <v>238</v>
      </c>
      <c r="AV133" s="224">
        <v>238</v>
      </c>
      <c r="AW133" s="224">
        <v>0.82640000000000002</v>
      </c>
      <c r="AX133" s="224">
        <v>55230</v>
      </c>
      <c r="AY133" s="224">
        <v>0</v>
      </c>
      <c r="AZ133" s="225">
        <v>0.37742863125951742</v>
      </c>
      <c r="BA133" s="224">
        <v>185</v>
      </c>
      <c r="BB133" s="224">
        <v>194</v>
      </c>
      <c r="BC133" s="224">
        <v>194</v>
      </c>
      <c r="BD133" s="224">
        <v>0.91620000000000001</v>
      </c>
      <c r="BE133" s="224">
        <v>38202</v>
      </c>
      <c r="BF133" s="224">
        <v>0</v>
      </c>
      <c r="BG133" s="225">
        <v>0.29851185720790563</v>
      </c>
      <c r="BH133" s="224">
        <v>185</v>
      </c>
      <c r="BI133" s="224">
        <v>180</v>
      </c>
      <c r="BJ133" s="224">
        <v>180</v>
      </c>
      <c r="BK133" s="224">
        <v>0.86760000000000004</v>
      </c>
      <c r="BL133" s="224">
        <v>45598</v>
      </c>
      <c r="BM133" s="224">
        <v>0</v>
      </c>
      <c r="BN133" s="225">
        <v>0.39244681630425021</v>
      </c>
      <c r="BO133" s="224">
        <v>185</v>
      </c>
      <c r="BP133" s="224">
        <v>192</v>
      </c>
      <c r="BQ133" s="224">
        <v>192</v>
      </c>
      <c r="BR133" s="224">
        <v>0.89939999999999998</v>
      </c>
      <c r="BS133" s="224">
        <v>58336</v>
      </c>
      <c r="BT133" s="311">
        <v>0</v>
      </c>
      <c r="BU133" s="225">
        <v>0.45405618879332543</v>
      </c>
      <c r="BV133" s="224">
        <v>185</v>
      </c>
      <c r="BW133" s="224">
        <v>210</v>
      </c>
      <c r="BX133" s="224">
        <v>210</v>
      </c>
      <c r="BY133" s="224">
        <v>0.96809999999999996</v>
      </c>
      <c r="BZ133" s="224">
        <v>40148</v>
      </c>
      <c r="CA133" s="311">
        <v>0</v>
      </c>
      <c r="CB133" s="225">
        <v>0.29386991514575739</v>
      </c>
      <c r="CC133" s="224">
        <v>185</v>
      </c>
      <c r="CD133" s="224"/>
      <c r="CE133" s="224">
        <v>217.6</v>
      </c>
      <c r="CF133" s="224">
        <v>0.95130000000000003</v>
      </c>
      <c r="CG133" s="224">
        <v>84970</v>
      </c>
      <c r="CH133" s="224">
        <v>0</v>
      </c>
      <c r="CI133" s="225">
        <v>0.55171690967445397</v>
      </c>
      <c r="CJ133" s="224">
        <v>185</v>
      </c>
      <c r="CK133" s="224"/>
      <c r="CL133" s="224">
        <v>218</v>
      </c>
      <c r="CM133" s="224">
        <v>0.92400000000000004</v>
      </c>
      <c r="CN133" s="224">
        <v>71064</v>
      </c>
      <c r="CO133" s="224">
        <v>0</v>
      </c>
      <c r="CP133" s="225">
        <v>0.48999165971643033</v>
      </c>
      <c r="CQ133" s="224">
        <v>185</v>
      </c>
      <c r="CR133" s="224"/>
      <c r="CS133" s="224">
        <v>181.2</v>
      </c>
      <c r="CT133" s="224">
        <v>0.97540000000000004</v>
      </c>
      <c r="CU133" s="224">
        <v>51382</v>
      </c>
      <c r="CV133" s="311">
        <v>0</v>
      </c>
      <c r="CW133" s="225">
        <v>0.39074832466416248</v>
      </c>
      <c r="CX133" s="224">
        <v>185</v>
      </c>
      <c r="CY133" s="224"/>
      <c r="CZ133" s="224">
        <v>174.8</v>
      </c>
      <c r="DA133" s="224">
        <v>0.97899999999999998</v>
      </c>
      <c r="DB133" s="224">
        <v>50708</v>
      </c>
      <c r="DC133" s="224">
        <v>0</v>
      </c>
      <c r="DD133" s="225">
        <v>0.41154740265120021</v>
      </c>
      <c r="DE133" s="224">
        <v>185</v>
      </c>
      <c r="DF133" s="224"/>
      <c r="DG133" s="224">
        <v>170.8</v>
      </c>
      <c r="DH133" s="224">
        <v>0.98309999999999997</v>
      </c>
      <c r="DI133" s="224">
        <v>56712</v>
      </c>
      <c r="DJ133" s="224">
        <v>0</v>
      </c>
      <c r="DK133" s="225">
        <v>0.45395882719846498</v>
      </c>
      <c r="DL133" s="224">
        <v>185</v>
      </c>
      <c r="DM133" s="224"/>
      <c r="DN133" s="224">
        <v>188.4</v>
      </c>
      <c r="DO133" s="224">
        <v>0.98060000000000003</v>
      </c>
      <c r="DP133" s="224">
        <v>59082</v>
      </c>
      <c r="DQ133" s="311">
        <v>0</v>
      </c>
      <c r="DR133" s="225">
        <v>0.42984261078175978</v>
      </c>
      <c r="DS133" s="224">
        <v>185</v>
      </c>
      <c r="DT133" s="224"/>
      <c r="DU133" s="224">
        <v>165.6</v>
      </c>
      <c r="DV133" s="224">
        <v>0.97799999999999998</v>
      </c>
      <c r="DW133" s="224">
        <v>48982</v>
      </c>
      <c r="DX133" s="224">
        <v>0</v>
      </c>
      <c r="DY133" s="225">
        <v>0.4200537152842953</v>
      </c>
    </row>
    <row r="134" spans="1:129" ht="17.25" customHeight="1">
      <c r="A134" s="466">
        <v>130</v>
      </c>
      <c r="B134" s="489">
        <v>711000000055</v>
      </c>
      <c r="C134" s="212" t="s">
        <v>394</v>
      </c>
      <c r="D134" s="224">
        <v>120</v>
      </c>
      <c r="E134" s="224">
        <v>190.4</v>
      </c>
      <c r="F134" s="224">
        <v>200.4</v>
      </c>
      <c r="G134" s="224">
        <v>0.95079999999999998</v>
      </c>
      <c r="H134" s="224">
        <v>22705</v>
      </c>
      <c r="I134" s="224">
        <v>0</v>
      </c>
      <c r="J134" s="225">
        <v>0.16550157059787779</v>
      </c>
      <c r="K134" s="224">
        <v>120</v>
      </c>
      <c r="L134" s="224">
        <v>216</v>
      </c>
      <c r="M134" s="224">
        <v>226</v>
      </c>
      <c r="N134" s="224">
        <v>0.96260000000000001</v>
      </c>
      <c r="O134" s="224">
        <v>98545</v>
      </c>
      <c r="P134" s="311">
        <v>1431.7513600000093</v>
      </c>
      <c r="Q134" s="225">
        <v>0.60884586632648363</v>
      </c>
      <c r="R134" s="224">
        <v>120</v>
      </c>
      <c r="S134" s="224">
        <v>216</v>
      </c>
      <c r="T134" s="224">
        <v>226</v>
      </c>
      <c r="U134" s="224">
        <v>0.92859999999999998</v>
      </c>
      <c r="V134" s="224">
        <v>131825</v>
      </c>
      <c r="W134" s="311">
        <v>41163.924800000008</v>
      </c>
      <c r="X134" s="225">
        <v>0.87242512650015436</v>
      </c>
      <c r="Y134" s="224">
        <v>120</v>
      </c>
      <c r="Z134" s="224">
        <v>216</v>
      </c>
      <c r="AA134" s="224">
        <v>226</v>
      </c>
      <c r="AB134" s="224">
        <v>0.98470000000000002</v>
      </c>
      <c r="AC134" s="224">
        <v>136025</v>
      </c>
      <c r="AD134" s="311">
        <v>36682.161919999999</v>
      </c>
      <c r="AE134" s="225">
        <v>0.82154890656814217</v>
      </c>
      <c r="AF134" s="224">
        <v>120</v>
      </c>
      <c r="AG134" s="224">
        <v>216</v>
      </c>
      <c r="AH134" s="224">
        <v>226</v>
      </c>
      <c r="AI134" s="224">
        <v>0.95069999999999999</v>
      </c>
      <c r="AJ134" s="224">
        <v>116705</v>
      </c>
      <c r="AK134" s="311">
        <v>20792.29952</v>
      </c>
      <c r="AL134" s="225">
        <v>0.73007015389584817</v>
      </c>
      <c r="AM134" s="224">
        <v>120</v>
      </c>
      <c r="AN134" s="224">
        <v>216</v>
      </c>
      <c r="AO134" s="224">
        <v>226</v>
      </c>
      <c r="AP134" s="224">
        <v>0.94099999999999995</v>
      </c>
      <c r="AQ134" s="224">
        <v>104545</v>
      </c>
      <c r="AR134" s="311">
        <v>12673.287999999986</v>
      </c>
      <c r="AS134" s="225">
        <v>0.68276729185148954</v>
      </c>
      <c r="AT134" s="224">
        <v>120</v>
      </c>
      <c r="AU134" s="224">
        <v>216</v>
      </c>
      <c r="AV134" s="224">
        <v>226</v>
      </c>
      <c r="AW134" s="224">
        <v>0.93330000000000002</v>
      </c>
      <c r="AX134" s="224">
        <v>95785</v>
      </c>
      <c r="AY134" s="311">
        <v>1627.7228799999866</v>
      </c>
      <c r="AZ134" s="225">
        <v>0.61037236587412469</v>
      </c>
      <c r="BA134" s="224">
        <v>120</v>
      </c>
      <c r="BB134" s="224">
        <v>216</v>
      </c>
      <c r="BC134" s="224">
        <v>226</v>
      </c>
      <c r="BD134" s="224">
        <v>0.93300000000000005</v>
      </c>
      <c r="BE134" s="224">
        <v>115945</v>
      </c>
      <c r="BF134" s="311">
        <v>24854.343999999997</v>
      </c>
      <c r="BG134" s="225">
        <v>0.76371170276784472</v>
      </c>
      <c r="BH134" s="224">
        <v>120</v>
      </c>
      <c r="BI134" s="224">
        <v>216</v>
      </c>
      <c r="BJ134" s="224">
        <v>226</v>
      </c>
      <c r="BK134" s="224">
        <v>0.93799999999999994</v>
      </c>
      <c r="BL134" s="224">
        <v>79865</v>
      </c>
      <c r="BM134" s="224">
        <v>0</v>
      </c>
      <c r="BN134" s="225">
        <v>0.50637503116934401</v>
      </c>
      <c r="BO134" s="224">
        <v>120</v>
      </c>
      <c r="BP134" s="224">
        <v>216</v>
      </c>
      <c r="BQ134" s="224">
        <v>218.5</v>
      </c>
      <c r="BR134" s="224">
        <v>0.9446</v>
      </c>
      <c r="BS134" s="224">
        <v>125905</v>
      </c>
      <c r="BT134" s="311">
        <v>33770.227360000004</v>
      </c>
      <c r="BU134" s="225">
        <v>0.81991845028120547</v>
      </c>
      <c r="BV134" s="224">
        <v>120</v>
      </c>
      <c r="BW134" s="224">
        <v>216</v>
      </c>
      <c r="BX134" s="224">
        <v>218.5</v>
      </c>
      <c r="BY134" s="224">
        <v>0.95350000000000001</v>
      </c>
      <c r="BZ134" s="224">
        <v>111625</v>
      </c>
      <c r="CA134" s="311">
        <v>27622.412800000006</v>
      </c>
      <c r="CB134" s="225">
        <v>0.7972968718277762</v>
      </c>
      <c r="CC134" s="224">
        <v>120</v>
      </c>
      <c r="CD134" s="224"/>
      <c r="CE134" s="224">
        <v>218.5</v>
      </c>
      <c r="CF134" s="224">
        <v>0.94769999999999999</v>
      </c>
      <c r="CG134" s="224">
        <v>120160</v>
      </c>
      <c r="CH134" s="311">
        <v>27722.858319999999</v>
      </c>
      <c r="CI134" s="225">
        <v>0.77994622821184567</v>
      </c>
      <c r="CJ134" s="224">
        <v>120</v>
      </c>
      <c r="CK134" s="224"/>
      <c r="CL134" s="224">
        <v>216</v>
      </c>
      <c r="CM134" s="224">
        <v>0.93569999999999998</v>
      </c>
      <c r="CN134" s="224">
        <v>141831</v>
      </c>
      <c r="CO134" s="311">
        <v>54518.96160000001</v>
      </c>
      <c r="CP134" s="225">
        <v>0.97464910405756844</v>
      </c>
      <c r="CQ134" s="224">
        <v>120</v>
      </c>
      <c r="CR134" s="224"/>
      <c r="CS134" s="224">
        <v>216</v>
      </c>
      <c r="CT134" s="224">
        <v>0.92859999999999998</v>
      </c>
      <c r="CU134" s="224">
        <v>109483</v>
      </c>
      <c r="CV134" s="311">
        <v>19945.159360000005</v>
      </c>
      <c r="CW134" s="225">
        <v>0.73365405654705773</v>
      </c>
      <c r="CX134" s="224">
        <v>120</v>
      </c>
      <c r="CY134" s="224"/>
      <c r="CZ134" s="224">
        <v>216</v>
      </c>
      <c r="DA134" s="224">
        <v>0.93559999999999999</v>
      </c>
      <c r="DB134" s="224">
        <v>112024</v>
      </c>
      <c r="DC134" s="311">
        <v>24721.29280000001</v>
      </c>
      <c r="DD134" s="225">
        <v>0.76990052377207385</v>
      </c>
      <c r="DE134" s="224">
        <v>120</v>
      </c>
      <c r="DF134" s="224"/>
      <c r="DG134" s="224">
        <v>216</v>
      </c>
      <c r="DH134" s="224">
        <v>0.92279999999999995</v>
      </c>
      <c r="DI134" s="224">
        <v>112339</v>
      </c>
      <c r="DJ134" s="311">
        <v>23360.409280000007</v>
      </c>
      <c r="DK134" s="225">
        <v>0.75752379819215909</v>
      </c>
      <c r="DL134" s="224">
        <v>120</v>
      </c>
      <c r="DM134" s="224"/>
      <c r="DN134" s="224">
        <v>216</v>
      </c>
      <c r="DO134" s="224">
        <v>0.92359999999999998</v>
      </c>
      <c r="DP134" s="224">
        <v>71125</v>
      </c>
      <c r="DQ134" s="311">
        <v>0</v>
      </c>
      <c r="DR134" s="225">
        <v>0.47919432754865171</v>
      </c>
      <c r="DS134" s="224">
        <v>120</v>
      </c>
      <c r="DT134" s="224"/>
      <c r="DU134" s="224">
        <v>216</v>
      </c>
      <c r="DV134" s="224">
        <v>0.91139999999999999</v>
      </c>
      <c r="DW134" s="224">
        <v>76914</v>
      </c>
      <c r="DX134" s="224">
        <v>0</v>
      </c>
      <c r="DY134" s="225">
        <v>0.54263790342899398</v>
      </c>
    </row>
    <row r="135" spans="1:129" ht="17.25" customHeight="1">
      <c r="A135" s="466">
        <v>131</v>
      </c>
      <c r="B135" s="489">
        <v>311000000010</v>
      </c>
      <c r="C135" s="212" t="s">
        <v>250</v>
      </c>
      <c r="D135" s="224">
        <v>150</v>
      </c>
      <c r="E135" s="224">
        <v>114</v>
      </c>
      <c r="F135" s="224">
        <v>114</v>
      </c>
      <c r="G135" s="224">
        <v>0.97</v>
      </c>
      <c r="H135" s="224">
        <v>29550</v>
      </c>
      <c r="I135" s="224">
        <v>0</v>
      </c>
      <c r="J135" s="225">
        <v>0.37114909266292878</v>
      </c>
      <c r="K135" s="224">
        <v>150</v>
      </c>
      <c r="L135" s="224">
        <v>114</v>
      </c>
      <c r="M135" s="224">
        <v>114</v>
      </c>
      <c r="N135" s="224">
        <v>0.96850000000000003</v>
      </c>
      <c r="O135" s="224">
        <v>31894</v>
      </c>
      <c r="P135" s="224">
        <v>0</v>
      </c>
      <c r="Q135" s="225">
        <v>0.38826798150415703</v>
      </c>
      <c r="R135" s="224">
        <v>150</v>
      </c>
      <c r="S135" s="224">
        <v>114</v>
      </c>
      <c r="T135" s="224">
        <v>120</v>
      </c>
      <c r="U135" s="224">
        <v>0.97009999999999996</v>
      </c>
      <c r="V135" s="224">
        <v>37450</v>
      </c>
      <c r="W135" s="224">
        <v>0</v>
      </c>
      <c r="X135" s="225">
        <v>0.44680865279257198</v>
      </c>
      <c r="Y135" s="224">
        <v>150</v>
      </c>
      <c r="Z135" s="224">
        <v>112</v>
      </c>
      <c r="AA135" s="224">
        <v>120</v>
      </c>
      <c r="AB135" s="224">
        <v>0.96130000000000004</v>
      </c>
      <c r="AC135" s="224">
        <v>41160</v>
      </c>
      <c r="AD135" s="224">
        <v>0</v>
      </c>
      <c r="AE135" s="225">
        <v>0.4795813017542328</v>
      </c>
      <c r="AF135" s="224">
        <v>150</v>
      </c>
      <c r="AG135" s="224">
        <v>112</v>
      </c>
      <c r="AH135" s="224">
        <v>120</v>
      </c>
      <c r="AI135" s="224">
        <v>0.95820000000000005</v>
      </c>
      <c r="AJ135" s="224">
        <v>39352</v>
      </c>
      <c r="AK135" s="224">
        <v>0</v>
      </c>
      <c r="AL135" s="225">
        <v>0.45999854865267836</v>
      </c>
      <c r="AM135" s="224">
        <v>150</v>
      </c>
      <c r="AN135" s="224">
        <v>112</v>
      </c>
      <c r="AO135" s="224">
        <v>120</v>
      </c>
      <c r="AP135" s="224">
        <v>0.96860000000000002</v>
      </c>
      <c r="AQ135" s="224">
        <v>34762</v>
      </c>
      <c r="AR135" s="224">
        <v>0</v>
      </c>
      <c r="AS135" s="225">
        <v>0.41538092397580312</v>
      </c>
      <c r="AT135" s="224">
        <v>150</v>
      </c>
      <c r="AU135" s="224">
        <v>116</v>
      </c>
      <c r="AV135" s="224">
        <v>120</v>
      </c>
      <c r="AW135" s="224">
        <v>0.95960000000000001</v>
      </c>
      <c r="AX135" s="224">
        <v>43784</v>
      </c>
      <c r="AY135" s="224">
        <v>0</v>
      </c>
      <c r="AZ135" s="225">
        <v>0.51105896871605705</v>
      </c>
      <c r="BA135" s="224">
        <v>150</v>
      </c>
      <c r="BB135" s="224">
        <v>116</v>
      </c>
      <c r="BC135" s="224">
        <v>120</v>
      </c>
      <c r="BD135" s="224">
        <v>0.96319999999999995</v>
      </c>
      <c r="BE135" s="224">
        <v>33328</v>
      </c>
      <c r="BF135" s="224">
        <v>0</v>
      </c>
      <c r="BG135" s="225">
        <v>0.40047834379229735</v>
      </c>
      <c r="BH135" s="224">
        <v>150</v>
      </c>
      <c r="BI135" s="224">
        <v>112</v>
      </c>
      <c r="BJ135" s="224">
        <v>120</v>
      </c>
      <c r="BK135" s="224">
        <v>0.96399999999999997</v>
      </c>
      <c r="BL135" s="224">
        <v>32960</v>
      </c>
      <c r="BM135" s="224">
        <v>0</v>
      </c>
      <c r="BN135" s="225">
        <v>0.38296226892131063</v>
      </c>
      <c r="BO135" s="224">
        <v>150</v>
      </c>
      <c r="BP135" s="224">
        <v>116</v>
      </c>
      <c r="BQ135" s="224">
        <v>120</v>
      </c>
      <c r="BR135" s="224">
        <v>0.96519999999999995</v>
      </c>
      <c r="BS135" s="224">
        <v>40598</v>
      </c>
      <c r="BT135" s="311">
        <v>0</v>
      </c>
      <c r="BU135" s="225">
        <v>0.4711217390271038</v>
      </c>
      <c r="BV135" s="224">
        <v>150</v>
      </c>
      <c r="BW135" s="224">
        <v>114</v>
      </c>
      <c r="BX135" s="224">
        <v>120</v>
      </c>
      <c r="BY135" s="224">
        <v>0.95809999999999995</v>
      </c>
      <c r="BZ135" s="224">
        <v>40792</v>
      </c>
      <c r="CA135" s="311">
        <v>0</v>
      </c>
      <c r="CB135" s="225">
        <v>0.52797534140817726</v>
      </c>
      <c r="CC135" s="224">
        <v>150</v>
      </c>
      <c r="CD135" s="224"/>
      <c r="CE135" s="224">
        <v>120</v>
      </c>
      <c r="CF135" s="224">
        <v>0.95679999999999998</v>
      </c>
      <c r="CG135" s="224">
        <v>46986</v>
      </c>
      <c r="CH135" s="224">
        <v>0</v>
      </c>
      <c r="CI135" s="225">
        <v>0.5500385469486101</v>
      </c>
      <c r="CJ135" s="224">
        <v>150</v>
      </c>
      <c r="CK135" s="224"/>
      <c r="CL135" s="224">
        <v>120</v>
      </c>
      <c r="CM135" s="224">
        <v>0.95730000000000004</v>
      </c>
      <c r="CN135" s="224">
        <v>36128</v>
      </c>
      <c r="CO135" s="224">
        <v>0</v>
      </c>
      <c r="CP135" s="225">
        <v>0.43679948620928449</v>
      </c>
      <c r="CQ135" s="224">
        <v>150</v>
      </c>
      <c r="CR135" s="224"/>
      <c r="CS135" s="224">
        <v>120</v>
      </c>
      <c r="CT135" s="224">
        <v>0.96089999999999998</v>
      </c>
      <c r="CU135" s="224">
        <v>38814</v>
      </c>
      <c r="CV135" s="311">
        <v>0</v>
      </c>
      <c r="CW135" s="225">
        <v>0.45243482532616708</v>
      </c>
      <c r="CX135" s="224">
        <v>150</v>
      </c>
      <c r="CY135" s="224"/>
      <c r="CZ135" s="224">
        <v>120</v>
      </c>
      <c r="DA135" s="224">
        <v>0.92520000000000002</v>
      </c>
      <c r="DB135" s="224">
        <v>30910</v>
      </c>
      <c r="DC135" s="224">
        <v>0</v>
      </c>
      <c r="DD135" s="225">
        <v>0.38667815567404845</v>
      </c>
      <c r="DE135" s="224">
        <v>150</v>
      </c>
      <c r="DF135" s="224"/>
      <c r="DG135" s="224">
        <v>120</v>
      </c>
      <c r="DH135" s="224">
        <v>0.92369999999999997</v>
      </c>
      <c r="DI135" s="224">
        <v>31844</v>
      </c>
      <c r="DJ135" s="224">
        <v>0</v>
      </c>
      <c r="DK135" s="225">
        <v>0.38613795305850751</v>
      </c>
      <c r="DL135" s="224">
        <v>150</v>
      </c>
      <c r="DM135" s="224"/>
      <c r="DN135" s="224">
        <v>120</v>
      </c>
      <c r="DO135" s="224">
        <v>0.92330000000000001</v>
      </c>
      <c r="DP135" s="224">
        <v>31384</v>
      </c>
      <c r="DQ135" s="311">
        <v>0</v>
      </c>
      <c r="DR135" s="225">
        <v>0.38072489709849389</v>
      </c>
      <c r="DS135" s="224">
        <v>150</v>
      </c>
      <c r="DT135" s="224"/>
      <c r="DU135" s="224">
        <v>120</v>
      </c>
      <c r="DV135" s="224">
        <v>0.92300000000000004</v>
      </c>
      <c r="DW135" s="224">
        <v>29232</v>
      </c>
      <c r="DX135" s="224">
        <v>0</v>
      </c>
      <c r="DY135" s="225">
        <v>0.36655832430480317</v>
      </c>
    </row>
    <row r="136" spans="1:129" ht="17.25" customHeight="1">
      <c r="A136" s="466">
        <v>132</v>
      </c>
      <c r="B136" s="489">
        <v>343000000062</v>
      </c>
      <c r="C136" s="212" t="s">
        <v>363</v>
      </c>
      <c r="D136" s="224">
        <v>122</v>
      </c>
      <c r="E136" s="224">
        <v>67.8</v>
      </c>
      <c r="F136" s="224">
        <v>67.8</v>
      </c>
      <c r="G136" s="224">
        <v>0</v>
      </c>
      <c r="H136" s="224">
        <v>40653</v>
      </c>
      <c r="I136" s="224">
        <v>0</v>
      </c>
      <c r="J136" s="225"/>
      <c r="K136" s="224">
        <v>122</v>
      </c>
      <c r="L136" s="224">
        <v>114</v>
      </c>
      <c r="M136" s="224">
        <v>114</v>
      </c>
      <c r="N136" s="224">
        <v>0.7722</v>
      </c>
      <c r="O136" s="224">
        <v>22230</v>
      </c>
      <c r="P136" s="224">
        <v>0</v>
      </c>
      <c r="Q136" s="225">
        <v>0.33941566199630713</v>
      </c>
      <c r="R136" s="224">
        <v>122</v>
      </c>
      <c r="S136" s="224">
        <v>126.6</v>
      </c>
      <c r="T136" s="224">
        <v>126.6</v>
      </c>
      <c r="U136" s="224">
        <v>0.79349999999999998</v>
      </c>
      <c r="V136" s="224">
        <v>33060</v>
      </c>
      <c r="W136" s="224">
        <v>0</v>
      </c>
      <c r="X136" s="225">
        <v>0.45707736602655924</v>
      </c>
      <c r="Y136" s="224">
        <v>122</v>
      </c>
      <c r="Z136" s="224">
        <v>114</v>
      </c>
      <c r="AA136" s="224">
        <v>114</v>
      </c>
      <c r="AB136" s="224">
        <v>0.80830000000000002</v>
      </c>
      <c r="AC136" s="224">
        <v>34056</v>
      </c>
      <c r="AD136" s="224">
        <v>0</v>
      </c>
      <c r="AE136" s="225">
        <v>0.49675617169657665</v>
      </c>
      <c r="AF136" s="224">
        <v>122</v>
      </c>
      <c r="AG136" s="224">
        <v>90</v>
      </c>
      <c r="AH136" s="224">
        <v>97.6</v>
      </c>
      <c r="AI136" s="224">
        <v>0.78469999999999995</v>
      </c>
      <c r="AJ136" s="224">
        <v>36201</v>
      </c>
      <c r="AK136" s="311">
        <v>2012.6881920000087</v>
      </c>
      <c r="AL136" s="225">
        <v>0.63532239093822185</v>
      </c>
      <c r="AM136" s="224">
        <v>122</v>
      </c>
      <c r="AN136" s="224">
        <v>84</v>
      </c>
      <c r="AO136" s="224">
        <v>97.6</v>
      </c>
      <c r="AP136" s="224">
        <v>0.7893</v>
      </c>
      <c r="AQ136" s="224">
        <v>19650</v>
      </c>
      <c r="AR136" s="224">
        <v>0</v>
      </c>
      <c r="AS136" s="225">
        <v>0.35427306757942123</v>
      </c>
      <c r="AT136" s="224">
        <v>122</v>
      </c>
      <c r="AU136" s="224">
        <v>99</v>
      </c>
      <c r="AV136" s="224">
        <v>99</v>
      </c>
      <c r="AW136" s="224">
        <v>0.76270000000000004</v>
      </c>
      <c r="AX136" s="224">
        <v>4986</v>
      </c>
      <c r="AY136" s="224">
        <v>0</v>
      </c>
      <c r="AZ136" s="225">
        <v>8.8754503249696456E-2</v>
      </c>
      <c r="BA136" s="224">
        <v>122</v>
      </c>
      <c r="BB136" s="224">
        <v>33</v>
      </c>
      <c r="BC136" s="224">
        <v>97.6</v>
      </c>
      <c r="BD136" s="224">
        <v>0.75449999999999995</v>
      </c>
      <c r="BE136" s="224">
        <v>8382</v>
      </c>
      <c r="BF136" s="224">
        <v>0</v>
      </c>
      <c r="BG136" s="225">
        <v>0.15809061840251751</v>
      </c>
      <c r="BH136" s="224">
        <v>122</v>
      </c>
      <c r="BI136" s="224">
        <v>30</v>
      </c>
      <c r="BJ136" s="224">
        <v>97.6</v>
      </c>
      <c r="BK136" s="224">
        <v>0.76729999999999998</v>
      </c>
      <c r="BL136" s="224">
        <v>11289</v>
      </c>
      <c r="BM136" s="224">
        <v>0</v>
      </c>
      <c r="BN136" s="225">
        <v>0.20261310012934161</v>
      </c>
      <c r="BO136" s="224">
        <v>122</v>
      </c>
      <c r="BP136" s="224">
        <v>9</v>
      </c>
      <c r="BQ136" s="224">
        <v>97.6</v>
      </c>
      <c r="BR136" s="224">
        <v>0.69779999999999998</v>
      </c>
      <c r="BS136" s="224">
        <v>1794</v>
      </c>
      <c r="BT136" s="311">
        <v>0</v>
      </c>
      <c r="BU136" s="225">
        <v>3.5405336011842918E-2</v>
      </c>
      <c r="BV136" s="224">
        <v>122</v>
      </c>
      <c r="BW136" s="224">
        <v>3</v>
      </c>
      <c r="BX136" s="224">
        <v>97.6</v>
      </c>
      <c r="BY136" s="224">
        <v>0.57079999999999997</v>
      </c>
      <c r="BZ136" s="224">
        <v>399</v>
      </c>
      <c r="CA136" s="311">
        <v>0</v>
      </c>
      <c r="CB136" s="225">
        <v>1.0657855813526029E-2</v>
      </c>
      <c r="CC136" s="224">
        <v>122</v>
      </c>
      <c r="CD136" s="224"/>
      <c r="CE136" s="224">
        <v>122</v>
      </c>
      <c r="CF136" s="224">
        <v>0.84350000000000003</v>
      </c>
      <c r="CG136" s="224">
        <v>10968</v>
      </c>
      <c r="CH136" s="224">
        <v>0</v>
      </c>
      <c r="CI136" s="225">
        <v>0.14325493390994751</v>
      </c>
      <c r="CJ136" s="224">
        <v>122</v>
      </c>
      <c r="CK136" s="224"/>
      <c r="CL136" s="224">
        <v>122</v>
      </c>
      <c r="CM136" s="224">
        <v>0.75449999999999995</v>
      </c>
      <c r="CN136" s="224">
        <v>15999</v>
      </c>
      <c r="CO136" s="224">
        <v>0</v>
      </c>
      <c r="CP136" s="225">
        <v>0.24140222417770246</v>
      </c>
      <c r="CQ136" s="224">
        <v>122</v>
      </c>
      <c r="CR136" s="224"/>
      <c r="CS136" s="224">
        <v>122</v>
      </c>
      <c r="CT136" s="224">
        <v>0.74309999999999998</v>
      </c>
      <c r="CU136" s="224">
        <v>26532</v>
      </c>
      <c r="CV136" s="311">
        <v>0</v>
      </c>
      <c r="CW136" s="225">
        <v>0.39335978789100867</v>
      </c>
      <c r="CX136" s="224">
        <v>122</v>
      </c>
      <c r="CY136" s="224"/>
      <c r="CZ136" s="224">
        <v>122</v>
      </c>
      <c r="DA136" s="224">
        <v>0.75219999999999998</v>
      </c>
      <c r="DB136" s="224">
        <v>27768</v>
      </c>
      <c r="DC136" s="224">
        <v>0</v>
      </c>
      <c r="DD136" s="225">
        <v>0.42026085958419962</v>
      </c>
      <c r="DE136" s="224">
        <v>122</v>
      </c>
      <c r="DF136" s="224"/>
      <c r="DG136" s="224">
        <v>122</v>
      </c>
      <c r="DH136" s="224">
        <v>0.75419999999999998</v>
      </c>
      <c r="DI136" s="224">
        <v>29964</v>
      </c>
      <c r="DJ136" s="224">
        <v>0</v>
      </c>
      <c r="DK136" s="225">
        <v>0.43770397846797932</v>
      </c>
      <c r="DL136" s="224">
        <v>122</v>
      </c>
      <c r="DM136" s="224"/>
      <c r="DN136" s="224">
        <v>122</v>
      </c>
      <c r="DO136" s="224">
        <v>0.74639999999999995</v>
      </c>
      <c r="DP136" s="224">
        <v>17118</v>
      </c>
      <c r="DQ136" s="311">
        <v>0</v>
      </c>
      <c r="DR136" s="225">
        <v>0.25266705888954444</v>
      </c>
      <c r="DS136" s="224">
        <v>122</v>
      </c>
      <c r="DT136" s="224"/>
      <c r="DU136" s="224">
        <v>122</v>
      </c>
      <c r="DV136" s="224">
        <v>0.73150000000000004</v>
      </c>
      <c r="DW136" s="224">
        <v>8199</v>
      </c>
      <c r="DX136" s="224">
        <v>0</v>
      </c>
      <c r="DY136" s="225">
        <v>0.12760104433961206</v>
      </c>
    </row>
    <row r="137" spans="1:129" ht="17.25" customHeight="1">
      <c r="A137" s="466">
        <v>133</v>
      </c>
      <c r="B137" s="489">
        <v>711000000047</v>
      </c>
      <c r="C137" s="212" t="s">
        <v>744</v>
      </c>
      <c r="D137" s="224">
        <v>120</v>
      </c>
      <c r="E137" s="224">
        <v>49.6</v>
      </c>
      <c r="F137" s="224">
        <v>49.6</v>
      </c>
      <c r="G137" s="224">
        <v>0.23499999999999999</v>
      </c>
      <c r="H137" s="224">
        <v>2772</v>
      </c>
      <c r="I137" s="224">
        <v>0</v>
      </c>
      <c r="J137" s="225">
        <v>0.33030199039121483</v>
      </c>
      <c r="K137" s="224">
        <v>120</v>
      </c>
      <c r="L137" s="224">
        <v>57.2</v>
      </c>
      <c r="M137" s="224">
        <v>57.2</v>
      </c>
      <c r="N137" s="224">
        <v>0.52549999999999997</v>
      </c>
      <c r="O137" s="224">
        <v>7970</v>
      </c>
      <c r="P137" s="224">
        <v>0</v>
      </c>
      <c r="Q137" s="225">
        <v>0.35638271880253403</v>
      </c>
      <c r="R137" s="224">
        <v>120</v>
      </c>
      <c r="S137" s="224">
        <v>55.2</v>
      </c>
      <c r="T137" s="224">
        <v>96</v>
      </c>
      <c r="U137" s="224">
        <v>0.52029999999999998</v>
      </c>
      <c r="V137" s="224">
        <v>7838</v>
      </c>
      <c r="W137" s="224">
        <v>0</v>
      </c>
      <c r="X137" s="225">
        <v>0.21794539831009177</v>
      </c>
      <c r="Y137" s="224">
        <v>120</v>
      </c>
      <c r="Z137" s="224">
        <v>40</v>
      </c>
      <c r="AA137" s="224">
        <v>96</v>
      </c>
      <c r="AB137" s="224">
        <v>0.43319999999999997</v>
      </c>
      <c r="AC137" s="224">
        <v>5270</v>
      </c>
      <c r="AD137" s="224">
        <v>0</v>
      </c>
      <c r="AE137" s="225">
        <v>0.17032484354160254</v>
      </c>
      <c r="AF137" s="224">
        <v>120</v>
      </c>
      <c r="AG137" s="224">
        <v>57.2</v>
      </c>
      <c r="AH137" s="224">
        <v>96</v>
      </c>
      <c r="AI137" s="224">
        <v>0.40660000000000002</v>
      </c>
      <c r="AJ137" s="224">
        <v>4922</v>
      </c>
      <c r="AK137" s="224">
        <v>0</v>
      </c>
      <c r="AL137" s="225">
        <v>0.16948453122052445</v>
      </c>
      <c r="AM137" s="224">
        <v>120</v>
      </c>
      <c r="AN137" s="224">
        <v>38</v>
      </c>
      <c r="AO137" s="224">
        <v>96</v>
      </c>
      <c r="AP137" s="224">
        <v>0.98429999999999995</v>
      </c>
      <c r="AQ137" s="224">
        <v>7130</v>
      </c>
      <c r="AR137" s="224">
        <v>0</v>
      </c>
      <c r="AS137" s="225">
        <v>0.10479928394309174</v>
      </c>
      <c r="AT137" s="224">
        <v>120</v>
      </c>
      <c r="AU137" s="224">
        <v>47.6</v>
      </c>
      <c r="AV137" s="224">
        <v>96</v>
      </c>
      <c r="AW137" s="224">
        <v>0.89159999999999995</v>
      </c>
      <c r="AX137" s="224">
        <v>8044</v>
      </c>
      <c r="AY137" s="224">
        <v>0</v>
      </c>
      <c r="AZ137" s="225">
        <v>0.12631584554206446</v>
      </c>
      <c r="BA137" s="224">
        <v>120</v>
      </c>
      <c r="BB137" s="224">
        <v>43.6</v>
      </c>
      <c r="BC137" s="224">
        <v>96</v>
      </c>
      <c r="BD137" s="224">
        <v>0.80789999999999995</v>
      </c>
      <c r="BE137" s="224">
        <v>5568</v>
      </c>
      <c r="BF137" s="224">
        <v>0</v>
      </c>
      <c r="BG137" s="225">
        <v>9.970981007000318E-2</v>
      </c>
      <c r="BH137" s="224">
        <v>120</v>
      </c>
      <c r="BI137" s="224">
        <v>35.200000000000003</v>
      </c>
      <c r="BJ137" s="224">
        <v>96</v>
      </c>
      <c r="BK137" s="224">
        <v>0.94810000000000005</v>
      </c>
      <c r="BL137" s="224">
        <v>4642</v>
      </c>
      <c r="BM137" s="224">
        <v>0</v>
      </c>
      <c r="BN137" s="225">
        <v>6.8549899270338444E-2</v>
      </c>
      <c r="BO137" s="224">
        <v>120</v>
      </c>
      <c r="BP137" s="224">
        <v>67.599999999999994</v>
      </c>
      <c r="BQ137" s="224">
        <v>96</v>
      </c>
      <c r="BR137" s="224">
        <v>0.997</v>
      </c>
      <c r="BS137" s="224">
        <v>11166</v>
      </c>
      <c r="BT137" s="311">
        <v>0</v>
      </c>
      <c r="BU137" s="225">
        <v>0.15680441863224079</v>
      </c>
      <c r="BV137" s="224">
        <v>120</v>
      </c>
      <c r="BW137" s="224">
        <v>55.2</v>
      </c>
      <c r="BX137" s="224">
        <v>96</v>
      </c>
      <c r="BY137" s="224">
        <v>0.99919999999999998</v>
      </c>
      <c r="BZ137" s="224">
        <v>9592</v>
      </c>
      <c r="CA137" s="311">
        <v>0</v>
      </c>
      <c r="CB137" s="225">
        <v>0.1488045595206324</v>
      </c>
      <c r="CC137" s="224">
        <v>120</v>
      </c>
      <c r="CD137" s="224"/>
      <c r="CE137" s="224">
        <v>96</v>
      </c>
      <c r="CF137" s="224">
        <v>0.99690000000000001</v>
      </c>
      <c r="CG137" s="224">
        <v>15266</v>
      </c>
      <c r="CH137" s="224">
        <v>0</v>
      </c>
      <c r="CI137" s="225">
        <v>0.21440232642338206</v>
      </c>
      <c r="CJ137" s="224">
        <v>120</v>
      </c>
      <c r="CK137" s="224"/>
      <c r="CL137" s="224">
        <v>96</v>
      </c>
      <c r="CM137" s="224">
        <v>0.99590000000000001</v>
      </c>
      <c r="CN137" s="224">
        <v>12818</v>
      </c>
      <c r="CO137" s="224">
        <v>0</v>
      </c>
      <c r="CP137" s="225">
        <v>0.18620905899372611</v>
      </c>
      <c r="CQ137" s="224">
        <v>120</v>
      </c>
      <c r="CR137" s="224"/>
      <c r="CS137" s="224">
        <v>96</v>
      </c>
      <c r="CT137" s="224">
        <v>0.99939999999999996</v>
      </c>
      <c r="CU137" s="224">
        <v>3804</v>
      </c>
      <c r="CV137" s="311">
        <v>0</v>
      </c>
      <c r="CW137" s="225">
        <v>5.329138343220987E-2</v>
      </c>
      <c r="CX137" s="224">
        <v>120</v>
      </c>
      <c r="CY137" s="224"/>
      <c r="CZ137" s="224">
        <v>96</v>
      </c>
      <c r="DA137" s="224">
        <v>0.99819999999999998</v>
      </c>
      <c r="DB137" s="224">
        <v>4520</v>
      </c>
      <c r="DC137" s="224">
        <v>0</v>
      </c>
      <c r="DD137" s="225">
        <v>6.5511439108914563E-2</v>
      </c>
      <c r="DE137" s="224">
        <v>120</v>
      </c>
      <c r="DF137" s="224"/>
      <c r="DG137" s="224">
        <v>96</v>
      </c>
      <c r="DH137" s="224">
        <v>0.99760000000000004</v>
      </c>
      <c r="DI137" s="224">
        <v>7792</v>
      </c>
      <c r="DJ137" s="224">
        <v>0</v>
      </c>
      <c r="DK137" s="225">
        <v>0.10935743993469632</v>
      </c>
      <c r="DL137" s="224">
        <v>120</v>
      </c>
      <c r="DM137" s="224"/>
      <c r="DN137" s="224">
        <v>96</v>
      </c>
      <c r="DO137" s="224">
        <v>0.99560000000000004</v>
      </c>
      <c r="DP137" s="224">
        <v>11546</v>
      </c>
      <c r="DQ137" s="311">
        <v>0</v>
      </c>
      <c r="DR137" s="225">
        <v>0.16236876845935738</v>
      </c>
      <c r="DS137" s="224">
        <v>120</v>
      </c>
      <c r="DT137" s="224"/>
      <c r="DU137" s="224">
        <v>96</v>
      </c>
      <c r="DV137" s="224">
        <v>0.99250000000000005</v>
      </c>
      <c r="DW137" s="224">
        <v>11754</v>
      </c>
      <c r="DX137" s="224">
        <v>0</v>
      </c>
      <c r="DY137" s="225">
        <v>0.17133711167086479</v>
      </c>
    </row>
    <row r="138" spans="1:129" ht="17.25" customHeight="1">
      <c r="A138" s="466">
        <v>134</v>
      </c>
      <c r="B138" s="489">
        <v>211000000046</v>
      </c>
      <c r="C138" s="212" t="s">
        <v>919</v>
      </c>
      <c r="D138" s="224">
        <v>0</v>
      </c>
      <c r="E138" s="224">
        <v>0</v>
      </c>
      <c r="F138" s="224">
        <v>0</v>
      </c>
      <c r="G138" s="224">
        <v>0</v>
      </c>
      <c r="H138" s="224">
        <v>0</v>
      </c>
      <c r="I138" s="224">
        <v>0</v>
      </c>
      <c r="J138" s="225"/>
      <c r="K138" s="224">
        <v>0</v>
      </c>
      <c r="L138" s="224">
        <v>0</v>
      </c>
      <c r="M138" s="224">
        <v>0</v>
      </c>
      <c r="N138" s="224">
        <v>0</v>
      </c>
      <c r="O138" s="224">
        <v>0</v>
      </c>
      <c r="P138" s="224">
        <v>0</v>
      </c>
      <c r="Q138" s="225">
        <v>0</v>
      </c>
      <c r="R138" s="224">
        <v>0</v>
      </c>
      <c r="S138" s="224">
        <v>0</v>
      </c>
      <c r="T138" s="224">
        <v>0</v>
      </c>
      <c r="U138" s="224">
        <v>0</v>
      </c>
      <c r="V138" s="224">
        <v>0</v>
      </c>
      <c r="W138" s="224">
        <v>0</v>
      </c>
      <c r="X138" s="225">
        <v>0</v>
      </c>
      <c r="Y138" s="224">
        <v>0</v>
      </c>
      <c r="Z138" s="224">
        <v>0</v>
      </c>
      <c r="AA138" s="224">
        <v>0</v>
      </c>
      <c r="AB138" s="224">
        <v>0</v>
      </c>
      <c r="AC138" s="224">
        <v>0</v>
      </c>
      <c r="AD138" s="224">
        <v>0</v>
      </c>
      <c r="AE138" s="225">
        <v>0</v>
      </c>
      <c r="AF138" s="224">
        <v>0</v>
      </c>
      <c r="AG138" s="224">
        <v>0</v>
      </c>
      <c r="AH138" s="224">
        <v>0</v>
      </c>
      <c r="AI138" s="224">
        <v>0</v>
      </c>
      <c r="AJ138" s="224">
        <v>0</v>
      </c>
      <c r="AK138" s="224">
        <v>0</v>
      </c>
      <c r="AL138" s="225">
        <v>0</v>
      </c>
      <c r="AM138" s="224">
        <v>0</v>
      </c>
      <c r="AN138" s="224">
        <v>0</v>
      </c>
      <c r="AO138" s="224">
        <v>0</v>
      </c>
      <c r="AP138" s="224">
        <v>0</v>
      </c>
      <c r="AQ138" s="224">
        <v>0</v>
      </c>
      <c r="AR138" s="224">
        <v>0</v>
      </c>
      <c r="AS138" s="225">
        <v>0</v>
      </c>
      <c r="AT138" s="224">
        <v>0</v>
      </c>
      <c r="AU138" s="224">
        <v>0</v>
      </c>
      <c r="AV138" s="224">
        <v>0</v>
      </c>
      <c r="AW138" s="224">
        <v>0</v>
      </c>
      <c r="AX138" s="224">
        <v>0</v>
      </c>
      <c r="AY138" s="224">
        <v>0</v>
      </c>
      <c r="AZ138" s="225">
        <v>0</v>
      </c>
      <c r="BA138" s="224">
        <v>0</v>
      </c>
      <c r="BB138" s="224">
        <v>0</v>
      </c>
      <c r="BC138" s="224">
        <v>0</v>
      </c>
      <c r="BD138" s="224">
        <v>0</v>
      </c>
      <c r="BE138" s="224">
        <v>0</v>
      </c>
      <c r="BF138" s="224">
        <v>0</v>
      </c>
      <c r="BG138" s="225">
        <v>0</v>
      </c>
      <c r="BH138" s="224">
        <v>222</v>
      </c>
      <c r="BI138" s="224">
        <v>29.28</v>
      </c>
      <c r="BJ138" s="224">
        <v>160.41</v>
      </c>
      <c r="BK138" s="224">
        <v>0.78500000000000003</v>
      </c>
      <c r="BL138" s="224">
        <v>2366</v>
      </c>
      <c r="BM138" s="224">
        <v>0</v>
      </c>
      <c r="BN138" s="225">
        <v>2.5254612498797631E-2</v>
      </c>
      <c r="BO138" s="224">
        <v>222</v>
      </c>
      <c r="BP138" s="224">
        <v>294.39999999999998</v>
      </c>
      <c r="BQ138" s="224">
        <v>294.39999999999998</v>
      </c>
      <c r="BR138" s="224">
        <v>0.82330000000000003</v>
      </c>
      <c r="BS138" s="224">
        <v>4566</v>
      </c>
      <c r="BT138" s="311">
        <v>0</v>
      </c>
      <c r="BU138" s="225">
        <v>2.5320195263170538E-2</v>
      </c>
      <c r="BV138" s="224">
        <v>222</v>
      </c>
      <c r="BW138" s="224">
        <v>104.96</v>
      </c>
      <c r="BX138" s="224">
        <v>177.6</v>
      </c>
      <c r="BY138" s="224">
        <v>0.85340000000000005</v>
      </c>
      <c r="BZ138" s="224">
        <v>12880</v>
      </c>
      <c r="CA138" s="311">
        <v>0</v>
      </c>
      <c r="CB138" s="225">
        <v>0.12645936304244249</v>
      </c>
      <c r="CC138" s="224">
        <v>222</v>
      </c>
      <c r="CD138" s="224"/>
      <c r="CE138" s="224">
        <v>222</v>
      </c>
      <c r="CF138" s="224">
        <v>0.8256</v>
      </c>
      <c r="CG138" s="224">
        <v>32928</v>
      </c>
      <c r="CH138" s="224">
        <v>0</v>
      </c>
      <c r="CI138" s="225">
        <v>0.24147365670246393</v>
      </c>
      <c r="CJ138" s="224">
        <v>222</v>
      </c>
      <c r="CK138" s="224"/>
      <c r="CL138" s="224">
        <v>222</v>
      </c>
      <c r="CM138" s="224">
        <v>0.84860000000000002</v>
      </c>
      <c r="CN138" s="224">
        <v>50844</v>
      </c>
      <c r="CO138" s="224">
        <v>0</v>
      </c>
      <c r="CP138" s="225">
        <v>0.37484455938380051</v>
      </c>
      <c r="CQ138" s="224">
        <v>222</v>
      </c>
      <c r="CR138" s="224"/>
      <c r="CS138" s="224">
        <v>222</v>
      </c>
      <c r="CT138" s="224">
        <v>0.84709999999999996</v>
      </c>
      <c r="CU138" s="224">
        <v>64578</v>
      </c>
      <c r="CV138" s="311">
        <v>0</v>
      </c>
      <c r="CW138" s="225">
        <v>0.461555572731844</v>
      </c>
      <c r="CX138" s="224">
        <v>222</v>
      </c>
      <c r="CY138" s="224"/>
      <c r="CZ138" s="224">
        <v>222</v>
      </c>
      <c r="DA138" s="224">
        <v>0.83919999999999995</v>
      </c>
      <c r="DB138" s="224">
        <v>50572</v>
      </c>
      <c r="DC138" s="224">
        <v>0</v>
      </c>
      <c r="DD138" s="225">
        <v>0.37701548068564283</v>
      </c>
      <c r="DE138" s="224">
        <v>222</v>
      </c>
      <c r="DF138" s="224"/>
      <c r="DG138" s="224">
        <v>222</v>
      </c>
      <c r="DH138" s="224">
        <v>0.8629</v>
      </c>
      <c r="DI138" s="224">
        <v>12994</v>
      </c>
      <c r="DJ138" s="224">
        <v>0</v>
      </c>
      <c r="DK138" s="225">
        <v>9.1170950688182539E-2</v>
      </c>
      <c r="DL138" s="224">
        <v>222</v>
      </c>
      <c r="DM138" s="224"/>
      <c r="DN138" s="224">
        <v>222</v>
      </c>
      <c r="DO138" s="224">
        <v>0.83989999999999998</v>
      </c>
      <c r="DP138" s="224">
        <v>35916</v>
      </c>
      <c r="DQ138" s="311">
        <v>0</v>
      </c>
      <c r="DR138" s="225">
        <v>0.25890144337424931</v>
      </c>
      <c r="DS138" s="224">
        <v>222</v>
      </c>
      <c r="DT138" s="224"/>
      <c r="DU138" s="224">
        <v>262.39999999999998</v>
      </c>
      <c r="DV138" s="224">
        <v>0.83660000000000001</v>
      </c>
      <c r="DW138" s="224">
        <v>60404</v>
      </c>
      <c r="DX138" s="224">
        <v>0</v>
      </c>
      <c r="DY138" s="225">
        <v>0.38216552901245004</v>
      </c>
    </row>
    <row r="139" spans="1:129" ht="17.25" customHeight="1">
      <c r="A139" s="466">
        <v>135</v>
      </c>
      <c r="B139" s="489">
        <v>211000000026</v>
      </c>
      <c r="C139" s="212" t="s">
        <v>708</v>
      </c>
      <c r="D139" s="224">
        <v>278</v>
      </c>
      <c r="E139" s="224">
        <v>36</v>
      </c>
      <c r="F139" s="224">
        <v>36</v>
      </c>
      <c r="G139" s="224">
        <v>0.73429999999999995</v>
      </c>
      <c r="H139" s="224">
        <v>2214</v>
      </c>
      <c r="I139" s="224">
        <v>0</v>
      </c>
      <c r="J139" s="225">
        <v>0.11632393662898906</v>
      </c>
      <c r="K139" s="224">
        <v>278</v>
      </c>
      <c r="L139" s="224">
        <v>68.760000000000005</v>
      </c>
      <c r="M139" s="224">
        <v>68.760000000000005</v>
      </c>
      <c r="N139" s="224">
        <v>0.79390000000000005</v>
      </c>
      <c r="O139" s="224">
        <v>6309</v>
      </c>
      <c r="P139" s="224">
        <v>0</v>
      </c>
      <c r="Q139" s="225">
        <v>0.15534093752085912</v>
      </c>
      <c r="R139" s="224">
        <v>278</v>
      </c>
      <c r="S139" s="224">
        <v>124.92</v>
      </c>
      <c r="T139" s="224">
        <v>222.4</v>
      </c>
      <c r="U139" s="224">
        <v>0.90300000000000002</v>
      </c>
      <c r="V139" s="224">
        <v>13154</v>
      </c>
      <c r="W139" s="224">
        <v>0</v>
      </c>
      <c r="X139" s="225">
        <v>9.097096630558231E-2</v>
      </c>
      <c r="Y139" s="224">
        <v>278</v>
      </c>
      <c r="Z139" s="224">
        <v>90</v>
      </c>
      <c r="AA139" s="224">
        <v>222.4</v>
      </c>
      <c r="AB139" s="224">
        <v>0.83169999999999999</v>
      </c>
      <c r="AC139" s="224">
        <v>9608</v>
      </c>
      <c r="AD139" s="224">
        <v>0</v>
      </c>
      <c r="AE139" s="225">
        <v>6.9816580576835235E-2</v>
      </c>
      <c r="AF139" s="224">
        <v>278</v>
      </c>
      <c r="AG139" s="224">
        <v>152.63999999999999</v>
      </c>
      <c r="AH139" s="224">
        <v>222.4</v>
      </c>
      <c r="AI139" s="224">
        <v>0.90569999999999995</v>
      </c>
      <c r="AJ139" s="224">
        <v>17028</v>
      </c>
      <c r="AK139" s="224">
        <v>0</v>
      </c>
      <c r="AL139" s="225">
        <v>0.11362438754293129</v>
      </c>
      <c r="AM139" s="224">
        <v>278</v>
      </c>
      <c r="AN139" s="224">
        <v>160.19999999999999</v>
      </c>
      <c r="AO139" s="224">
        <v>222.4</v>
      </c>
      <c r="AP139" s="224">
        <v>0.93589999999999995</v>
      </c>
      <c r="AQ139" s="224">
        <v>26159</v>
      </c>
      <c r="AR139" s="224">
        <v>0</v>
      </c>
      <c r="AS139" s="225">
        <v>0.17455183198243202</v>
      </c>
      <c r="AT139" s="224">
        <v>278</v>
      </c>
      <c r="AU139" s="224">
        <v>167.4</v>
      </c>
      <c r="AV139" s="224">
        <v>222.4</v>
      </c>
      <c r="AW139" s="224">
        <v>0.93140000000000001</v>
      </c>
      <c r="AX139" s="224">
        <v>29309</v>
      </c>
      <c r="AY139" s="224">
        <v>0</v>
      </c>
      <c r="AZ139" s="225">
        <v>0.1901765869024287</v>
      </c>
      <c r="BA139" s="224">
        <v>278</v>
      </c>
      <c r="BB139" s="224">
        <v>184.68</v>
      </c>
      <c r="BC139" s="224">
        <v>222.4</v>
      </c>
      <c r="BD139" s="224">
        <v>0.89029999999999998</v>
      </c>
      <c r="BE139" s="224">
        <v>18045</v>
      </c>
      <c r="BF139" s="224">
        <v>0</v>
      </c>
      <c r="BG139" s="225">
        <v>0.12657654399899151</v>
      </c>
      <c r="BH139" s="224">
        <v>278</v>
      </c>
      <c r="BI139" s="224">
        <v>25.56</v>
      </c>
      <c r="BJ139" s="224">
        <v>222.4</v>
      </c>
      <c r="BK139" s="224">
        <v>0.2225</v>
      </c>
      <c r="BL139" s="224">
        <v>1967</v>
      </c>
      <c r="BM139" s="224">
        <v>0</v>
      </c>
      <c r="BN139" s="225">
        <v>5.3427718137197384E-2</v>
      </c>
      <c r="BO139" s="224">
        <v>278</v>
      </c>
      <c r="BP139" s="224">
        <v>193.32</v>
      </c>
      <c r="BQ139" s="224">
        <v>222.4</v>
      </c>
      <c r="BR139" s="224">
        <v>0.85509999999999997</v>
      </c>
      <c r="BS139" s="224">
        <v>19895</v>
      </c>
      <c r="BT139" s="311">
        <v>0</v>
      </c>
      <c r="BU139" s="225">
        <v>0.14061100703149632</v>
      </c>
      <c r="BV139" s="224">
        <v>278</v>
      </c>
      <c r="BW139" s="224">
        <v>168.12</v>
      </c>
      <c r="BX139" s="224">
        <v>222.4</v>
      </c>
      <c r="BY139" s="224">
        <v>0.93910000000000005</v>
      </c>
      <c r="BZ139" s="224">
        <v>23589</v>
      </c>
      <c r="CA139" s="311">
        <v>0</v>
      </c>
      <c r="CB139" s="225">
        <v>0.16807132887176424</v>
      </c>
      <c r="CC139" s="224">
        <v>278</v>
      </c>
      <c r="CD139" s="224"/>
      <c r="CE139" s="224">
        <v>222.4</v>
      </c>
      <c r="CF139" s="224">
        <v>0.94</v>
      </c>
      <c r="CG139" s="224">
        <v>18401</v>
      </c>
      <c r="CH139" s="224">
        <v>0</v>
      </c>
      <c r="CI139" s="225">
        <v>0.11830575004649681</v>
      </c>
      <c r="CJ139" s="224">
        <v>278</v>
      </c>
      <c r="CK139" s="224"/>
      <c r="CL139" s="224">
        <v>222.4</v>
      </c>
      <c r="CM139" s="224">
        <v>0.94750000000000001</v>
      </c>
      <c r="CN139" s="224">
        <v>19440</v>
      </c>
      <c r="CO139" s="224">
        <v>0</v>
      </c>
      <c r="CP139" s="225">
        <v>0.12812968622463508</v>
      </c>
      <c r="CQ139" s="224">
        <v>278</v>
      </c>
      <c r="CR139" s="224"/>
      <c r="CS139" s="224">
        <v>222.4</v>
      </c>
      <c r="CT139" s="224">
        <v>0.88490000000000002</v>
      </c>
      <c r="CU139" s="224">
        <v>8140</v>
      </c>
      <c r="CV139" s="311">
        <v>0</v>
      </c>
      <c r="CW139" s="225">
        <v>5.559330472986504E-2</v>
      </c>
      <c r="CX139" s="224">
        <v>278</v>
      </c>
      <c r="CY139" s="224"/>
      <c r="CZ139" s="224">
        <v>222.4</v>
      </c>
      <c r="DA139" s="224">
        <v>0.92230000000000001</v>
      </c>
      <c r="DB139" s="224">
        <v>17532</v>
      </c>
      <c r="DC139" s="224">
        <v>0</v>
      </c>
      <c r="DD139" s="225">
        <v>0.11871127623543581</v>
      </c>
      <c r="DE139" s="224">
        <v>278</v>
      </c>
      <c r="DF139" s="224"/>
      <c r="DG139" s="224">
        <v>222.4</v>
      </c>
      <c r="DH139" s="224">
        <v>0.92169999999999996</v>
      </c>
      <c r="DI139" s="224">
        <v>29124</v>
      </c>
      <c r="DJ139" s="224">
        <v>0</v>
      </c>
      <c r="DK139" s="225">
        <v>0.19096497328171055</v>
      </c>
      <c r="DL139" s="224">
        <v>278</v>
      </c>
      <c r="DM139" s="224"/>
      <c r="DN139" s="224">
        <v>222.4</v>
      </c>
      <c r="DO139" s="224">
        <v>0.93269999999999997</v>
      </c>
      <c r="DP139" s="224">
        <v>28390</v>
      </c>
      <c r="DQ139" s="311">
        <v>0</v>
      </c>
      <c r="DR139" s="225">
        <v>0.18395673691283848</v>
      </c>
      <c r="DS139" s="224">
        <v>278</v>
      </c>
      <c r="DT139" s="224"/>
      <c r="DU139" s="224">
        <v>222.4</v>
      </c>
      <c r="DV139" s="224">
        <v>0.96240000000000003</v>
      </c>
      <c r="DW139" s="224">
        <v>24579</v>
      </c>
      <c r="DX139" s="224">
        <v>0</v>
      </c>
      <c r="DY139" s="225">
        <v>0.15949288574128226</v>
      </c>
    </row>
    <row r="140" spans="1:129" ht="17.25" customHeight="1">
      <c r="A140" s="466">
        <v>136</v>
      </c>
      <c r="B140" s="489">
        <v>312000000018</v>
      </c>
      <c r="C140" s="212" t="s">
        <v>831</v>
      </c>
      <c r="D140" s="224">
        <v>300</v>
      </c>
      <c r="E140" s="224">
        <v>84</v>
      </c>
      <c r="F140" s="224">
        <v>84</v>
      </c>
      <c r="G140" s="224">
        <v>0.45900000000000002</v>
      </c>
      <c r="H140" s="224">
        <v>3324</v>
      </c>
      <c r="I140" s="224">
        <v>0</v>
      </c>
      <c r="J140" s="225">
        <v>0.11973925372618183</v>
      </c>
      <c r="K140" s="224">
        <v>300</v>
      </c>
      <c r="L140" s="224">
        <v>96</v>
      </c>
      <c r="M140" s="224">
        <v>96</v>
      </c>
      <c r="N140" s="224">
        <v>0.40179999999999999</v>
      </c>
      <c r="O140" s="224">
        <v>3174</v>
      </c>
      <c r="P140" s="224">
        <v>0</v>
      </c>
      <c r="Q140" s="225">
        <v>0.11059941285719638</v>
      </c>
      <c r="R140" s="224">
        <v>300</v>
      </c>
      <c r="S140" s="224">
        <v>18</v>
      </c>
      <c r="T140" s="224">
        <v>240</v>
      </c>
      <c r="U140" s="224">
        <v>0.1741</v>
      </c>
      <c r="V140" s="224">
        <v>738</v>
      </c>
      <c r="W140" s="224">
        <v>0</v>
      </c>
      <c r="X140" s="225">
        <v>2.4530920926670495E-2</v>
      </c>
      <c r="Y140" s="224">
        <v>300</v>
      </c>
      <c r="Z140" s="224">
        <v>144</v>
      </c>
      <c r="AA140" s="224">
        <v>240</v>
      </c>
      <c r="AB140" s="224">
        <v>0.5595</v>
      </c>
      <c r="AC140" s="224">
        <v>6855</v>
      </c>
      <c r="AD140" s="224">
        <v>0</v>
      </c>
      <c r="AE140" s="225">
        <v>6.861565145531244E-2</v>
      </c>
      <c r="AF140" s="224">
        <v>300</v>
      </c>
      <c r="AG140" s="224">
        <v>96</v>
      </c>
      <c r="AH140" s="224">
        <v>240</v>
      </c>
      <c r="AI140" s="224">
        <v>0.70679999999999998</v>
      </c>
      <c r="AJ140" s="224">
        <v>11346</v>
      </c>
      <c r="AK140" s="224">
        <v>0</v>
      </c>
      <c r="AL140" s="225">
        <v>8.9900490473495562E-2</v>
      </c>
      <c r="AM140" s="224">
        <v>300</v>
      </c>
      <c r="AN140" s="224">
        <v>108</v>
      </c>
      <c r="AO140" s="224">
        <v>240</v>
      </c>
      <c r="AP140" s="224">
        <v>0.75690000000000002</v>
      </c>
      <c r="AQ140" s="224">
        <v>19110</v>
      </c>
      <c r="AR140" s="224">
        <v>0</v>
      </c>
      <c r="AS140" s="225">
        <v>0.14610949633739961</v>
      </c>
      <c r="AT140" s="224">
        <v>300</v>
      </c>
      <c r="AU140" s="224">
        <v>141</v>
      </c>
      <c r="AV140" s="224">
        <v>240</v>
      </c>
      <c r="AW140" s="224">
        <v>0.86780000000000002</v>
      </c>
      <c r="AX140" s="224">
        <v>27117</v>
      </c>
      <c r="AY140" s="224">
        <v>0</v>
      </c>
      <c r="AZ140" s="225">
        <v>0.1749999070694154</v>
      </c>
      <c r="BA140" s="224">
        <v>300</v>
      </c>
      <c r="BB140" s="224">
        <v>153</v>
      </c>
      <c r="BC140" s="224">
        <v>240</v>
      </c>
      <c r="BD140" s="224">
        <v>0.872</v>
      </c>
      <c r="BE140" s="224">
        <v>21309</v>
      </c>
      <c r="BF140" s="224">
        <v>0</v>
      </c>
      <c r="BG140" s="225">
        <v>0.14141739933741079</v>
      </c>
      <c r="BH140" s="224">
        <v>300</v>
      </c>
      <c r="BI140" s="224">
        <v>99</v>
      </c>
      <c r="BJ140" s="224">
        <v>240</v>
      </c>
      <c r="BK140" s="224">
        <v>0.78100000000000003</v>
      </c>
      <c r="BL140" s="224">
        <v>15705</v>
      </c>
      <c r="BM140" s="224">
        <v>0</v>
      </c>
      <c r="BN140" s="225">
        <v>0.11261668249969023</v>
      </c>
      <c r="BO140" s="224">
        <v>300</v>
      </c>
      <c r="BP140" s="224">
        <v>129</v>
      </c>
      <c r="BQ140" s="224">
        <v>240</v>
      </c>
      <c r="BR140" s="224">
        <v>0.7903</v>
      </c>
      <c r="BS140" s="224">
        <v>14865</v>
      </c>
      <c r="BT140" s="311">
        <v>0</v>
      </c>
      <c r="BU140" s="225">
        <v>0.10533889403642825</v>
      </c>
      <c r="BV140" s="224">
        <v>300</v>
      </c>
      <c r="BW140" s="224">
        <v>156</v>
      </c>
      <c r="BX140" s="224">
        <v>240</v>
      </c>
      <c r="BY140" s="224">
        <v>0.91090000000000004</v>
      </c>
      <c r="BZ140" s="224">
        <v>29130</v>
      </c>
      <c r="CA140" s="311">
        <v>0</v>
      </c>
      <c r="CB140" s="225">
        <v>0.19828472886574761</v>
      </c>
      <c r="CC140" s="224">
        <v>300</v>
      </c>
      <c r="CD140" s="224"/>
      <c r="CE140" s="224">
        <v>240</v>
      </c>
      <c r="CF140" s="224">
        <v>0.88980000000000004</v>
      </c>
      <c r="CG140" s="224">
        <v>30069</v>
      </c>
      <c r="CH140" s="224">
        <v>0</v>
      </c>
      <c r="CI140" s="225">
        <v>0.18925284043532795</v>
      </c>
      <c r="CJ140" s="224">
        <v>300</v>
      </c>
      <c r="CK140" s="224"/>
      <c r="CL140" s="224">
        <v>240</v>
      </c>
      <c r="CM140" s="224">
        <v>0.80049999999999999</v>
      </c>
      <c r="CN140" s="224">
        <v>8828</v>
      </c>
      <c r="CO140" s="224">
        <v>0</v>
      </c>
      <c r="CP140" s="225">
        <v>6.3820066162352238E-2</v>
      </c>
      <c r="CQ140" s="224">
        <v>300</v>
      </c>
      <c r="CR140" s="224"/>
      <c r="CS140" s="224">
        <v>240</v>
      </c>
      <c r="CT140" s="224">
        <v>0.91400000000000003</v>
      </c>
      <c r="CU140" s="224">
        <v>24179</v>
      </c>
      <c r="CV140" s="311">
        <v>0</v>
      </c>
      <c r="CW140" s="225">
        <v>0.14815215132192969</v>
      </c>
      <c r="CX140" s="224">
        <v>300</v>
      </c>
      <c r="CY140" s="224"/>
      <c r="CZ140" s="224">
        <v>240</v>
      </c>
      <c r="DA140" s="224">
        <v>0.89939999999999998</v>
      </c>
      <c r="DB140" s="224">
        <v>11579</v>
      </c>
      <c r="DC140" s="224">
        <v>0</v>
      </c>
      <c r="DD140" s="225">
        <v>7.4503115245554641E-2</v>
      </c>
      <c r="DE140" s="224">
        <v>300</v>
      </c>
      <c r="DF140" s="224"/>
      <c r="DG140" s="224">
        <v>240</v>
      </c>
      <c r="DH140" s="224">
        <v>0.88190000000000002</v>
      </c>
      <c r="DI140" s="224">
        <v>11503</v>
      </c>
      <c r="DJ140" s="224">
        <v>0</v>
      </c>
      <c r="DK140" s="225">
        <v>7.3047877241261022E-2</v>
      </c>
      <c r="DL140" s="224">
        <v>300</v>
      </c>
      <c r="DM140" s="224"/>
      <c r="DN140" s="224">
        <v>240</v>
      </c>
      <c r="DO140" s="224">
        <v>0.85670000000000002</v>
      </c>
      <c r="DP140" s="224">
        <v>20601</v>
      </c>
      <c r="DQ140" s="311">
        <v>0</v>
      </c>
      <c r="DR140" s="225">
        <v>0.134671394736743</v>
      </c>
      <c r="DS140" s="224">
        <v>300</v>
      </c>
      <c r="DT140" s="224"/>
      <c r="DU140" s="224">
        <v>240</v>
      </c>
      <c r="DV140" s="224">
        <v>0.83789999999999998</v>
      </c>
      <c r="DW140" s="224">
        <v>18574</v>
      </c>
      <c r="DX140" s="224">
        <v>0</v>
      </c>
      <c r="DY140" s="225">
        <v>0.12828311961561753</v>
      </c>
    </row>
    <row r="141" spans="1:129" ht="17.25" customHeight="1">
      <c r="A141" s="466">
        <v>137</v>
      </c>
      <c r="B141" s="489">
        <v>313000000001</v>
      </c>
      <c r="C141" s="212" t="s">
        <v>278</v>
      </c>
      <c r="D141" s="224">
        <v>250</v>
      </c>
      <c r="E141" s="224">
        <v>258</v>
      </c>
      <c r="F141" s="224">
        <v>258</v>
      </c>
      <c r="G141" s="224">
        <v>1</v>
      </c>
      <c r="H141" s="224">
        <v>40224</v>
      </c>
      <c r="I141" s="224">
        <v>0</v>
      </c>
      <c r="J141" s="225">
        <v>0.21653746770025839</v>
      </c>
      <c r="K141" s="224">
        <v>250</v>
      </c>
      <c r="L141" s="224">
        <v>270</v>
      </c>
      <c r="M141" s="224">
        <v>270</v>
      </c>
      <c r="N141" s="224">
        <v>0.94540000000000002</v>
      </c>
      <c r="O141" s="224">
        <v>56706</v>
      </c>
      <c r="P141" s="224">
        <v>0</v>
      </c>
      <c r="Q141" s="225">
        <v>0.29859100179224107</v>
      </c>
      <c r="R141" s="224">
        <v>250</v>
      </c>
      <c r="S141" s="224">
        <v>24</v>
      </c>
      <c r="T141" s="224">
        <v>200</v>
      </c>
      <c r="U141" s="224">
        <v>0.85760000000000003</v>
      </c>
      <c r="V141" s="224">
        <v>6972</v>
      </c>
      <c r="W141" s="224">
        <v>0</v>
      </c>
      <c r="X141" s="225">
        <v>5.6456001243781091E-2</v>
      </c>
      <c r="Y141" s="224">
        <v>250</v>
      </c>
      <c r="Z141" s="224">
        <v>24</v>
      </c>
      <c r="AA141" s="224">
        <v>200</v>
      </c>
      <c r="AB141" s="224">
        <v>0.60960000000000003</v>
      </c>
      <c r="AC141" s="224">
        <v>1302</v>
      </c>
      <c r="AD141" s="224">
        <v>0</v>
      </c>
      <c r="AE141" s="225">
        <v>1.4353674540682416E-2</v>
      </c>
      <c r="AF141" s="224">
        <v>250</v>
      </c>
      <c r="AG141" s="224">
        <v>120</v>
      </c>
      <c r="AH141" s="224">
        <v>200</v>
      </c>
      <c r="AI141" s="224">
        <v>0.25640000000000002</v>
      </c>
      <c r="AJ141" s="224">
        <v>2418</v>
      </c>
      <c r="AK141" s="224">
        <v>0</v>
      </c>
      <c r="AL141" s="225">
        <v>6.3377535101404051E-2</v>
      </c>
      <c r="AM141" s="224">
        <v>250</v>
      </c>
      <c r="AN141" s="224">
        <v>48</v>
      </c>
      <c r="AO141" s="224">
        <v>200</v>
      </c>
      <c r="AP141" s="224">
        <v>0.39860000000000001</v>
      </c>
      <c r="AQ141" s="224">
        <v>660</v>
      </c>
      <c r="AR141" s="224">
        <v>0</v>
      </c>
      <c r="AS141" s="225">
        <v>1.1498578357584881E-2</v>
      </c>
      <c r="AT141" s="224">
        <v>250</v>
      </c>
      <c r="AU141" s="224">
        <v>60</v>
      </c>
      <c r="AV141" s="224">
        <v>200</v>
      </c>
      <c r="AW141" s="224">
        <v>0.77459999999999996</v>
      </c>
      <c r="AX141" s="224">
        <v>990</v>
      </c>
      <c r="AY141" s="224">
        <v>0</v>
      </c>
      <c r="AZ141" s="225">
        <v>8.589240648659454E-3</v>
      </c>
      <c r="BA141" s="224">
        <v>250</v>
      </c>
      <c r="BB141" s="224">
        <v>30</v>
      </c>
      <c r="BC141" s="224">
        <v>200</v>
      </c>
      <c r="BD141" s="224">
        <v>0.98640000000000005</v>
      </c>
      <c r="BE141" s="224">
        <v>1746</v>
      </c>
      <c r="BF141" s="224">
        <v>0</v>
      </c>
      <c r="BG141" s="225">
        <v>1.2292173560421735E-2</v>
      </c>
      <c r="BH141" s="224">
        <v>250</v>
      </c>
      <c r="BI141" s="224">
        <v>282</v>
      </c>
      <c r="BJ141" s="224">
        <v>282</v>
      </c>
      <c r="BK141" s="224">
        <v>1</v>
      </c>
      <c r="BL141" s="224">
        <v>39966</v>
      </c>
      <c r="BM141" s="224">
        <v>0</v>
      </c>
      <c r="BN141" s="225">
        <v>0.19048844657973005</v>
      </c>
      <c r="BO141" s="224">
        <v>250</v>
      </c>
      <c r="BP141" s="224">
        <v>276</v>
      </c>
      <c r="BQ141" s="224">
        <v>276</v>
      </c>
      <c r="BR141" s="224">
        <v>1</v>
      </c>
      <c r="BS141" s="224">
        <v>155196</v>
      </c>
      <c r="BT141" s="311">
        <v>31989.600000000006</v>
      </c>
      <c r="BU141" s="225">
        <v>0.75578541374474051</v>
      </c>
      <c r="BV141" s="224">
        <v>250</v>
      </c>
      <c r="BW141" s="224">
        <v>258</v>
      </c>
      <c r="BX141" s="224">
        <v>258</v>
      </c>
      <c r="BY141" s="224">
        <v>0.95509999999999995</v>
      </c>
      <c r="BZ141" s="224">
        <v>76362</v>
      </c>
      <c r="CA141" s="311">
        <v>0</v>
      </c>
      <c r="CB141" s="225">
        <v>0.46114708785487207</v>
      </c>
      <c r="CC141" s="224">
        <v>250</v>
      </c>
      <c r="CD141" s="224"/>
      <c r="CE141" s="224">
        <v>233.4</v>
      </c>
      <c r="CF141" s="224">
        <v>0.998</v>
      </c>
      <c r="CG141" s="224">
        <v>70710</v>
      </c>
      <c r="CH141" s="224">
        <v>0</v>
      </c>
      <c r="CI141" s="225">
        <v>0.40801535625082702</v>
      </c>
      <c r="CJ141" s="224">
        <v>250</v>
      </c>
      <c r="CK141" s="224"/>
      <c r="CL141" s="224">
        <v>200</v>
      </c>
      <c r="CM141" s="224">
        <v>0.89829999999999999</v>
      </c>
      <c r="CN141" s="224">
        <v>954</v>
      </c>
      <c r="CO141" s="224">
        <v>0</v>
      </c>
      <c r="CP141" s="225">
        <v>7.3750417455193135E-3</v>
      </c>
      <c r="CQ141" s="224">
        <v>250</v>
      </c>
      <c r="CR141" s="224"/>
      <c r="CS141" s="224">
        <v>200</v>
      </c>
      <c r="CT141" s="224">
        <v>0.9466</v>
      </c>
      <c r="CU141" s="224">
        <v>852</v>
      </c>
      <c r="CV141" s="311">
        <v>0</v>
      </c>
      <c r="CW141" s="225">
        <v>6.0488130695255677E-3</v>
      </c>
      <c r="CX141" s="224">
        <v>250</v>
      </c>
      <c r="CY141" s="224"/>
      <c r="CZ141" s="224">
        <v>200</v>
      </c>
      <c r="DA141" s="224">
        <v>0.89849999999999997</v>
      </c>
      <c r="DB141" s="224">
        <v>744</v>
      </c>
      <c r="DC141" s="224">
        <v>0</v>
      </c>
      <c r="DD141" s="225">
        <v>5.7503246150992409E-3</v>
      </c>
      <c r="DE141" s="224">
        <v>250</v>
      </c>
      <c r="DF141" s="224"/>
      <c r="DG141" s="224">
        <v>200</v>
      </c>
      <c r="DH141" s="224">
        <v>0.46189999999999998</v>
      </c>
      <c r="DI141" s="224">
        <v>510</v>
      </c>
      <c r="DJ141" s="224">
        <v>0</v>
      </c>
      <c r="DK141" s="225">
        <v>7.4202627296789557E-3</v>
      </c>
      <c r="DL141" s="224">
        <v>250</v>
      </c>
      <c r="DM141" s="224"/>
      <c r="DN141" s="224">
        <v>200</v>
      </c>
      <c r="DO141" s="224">
        <v>0.21210000000000001</v>
      </c>
      <c r="DP141" s="224">
        <v>252</v>
      </c>
      <c r="DQ141" s="311">
        <v>0</v>
      </c>
      <c r="DR141" s="225">
        <v>7.9846694346854038E-3</v>
      </c>
      <c r="DS141" s="224">
        <v>250</v>
      </c>
      <c r="DT141" s="224"/>
      <c r="DU141" s="224">
        <v>200</v>
      </c>
      <c r="DV141" s="224">
        <v>0.2389</v>
      </c>
      <c r="DW141" s="224">
        <v>797.5</v>
      </c>
      <c r="DX141" s="224">
        <v>0</v>
      </c>
      <c r="DY141" s="225">
        <v>2.3182061299474446E-2</v>
      </c>
    </row>
    <row r="142" spans="1:129" ht="17.25" customHeight="1">
      <c r="A142" s="466">
        <v>138</v>
      </c>
      <c r="B142" s="489">
        <v>292000000011</v>
      </c>
      <c r="C142" s="212" t="s">
        <v>773</v>
      </c>
      <c r="D142" s="224">
        <v>183</v>
      </c>
      <c r="E142" s="224">
        <v>18</v>
      </c>
      <c r="F142" s="224">
        <v>18</v>
      </c>
      <c r="G142" s="224">
        <v>0.29380000000000001</v>
      </c>
      <c r="H142" s="224">
        <v>922</v>
      </c>
      <c r="I142" s="224">
        <v>0</v>
      </c>
      <c r="J142" s="225">
        <v>0.24214423181974803</v>
      </c>
      <c r="K142" s="224">
        <v>183</v>
      </c>
      <c r="L142" s="224">
        <v>6</v>
      </c>
      <c r="M142" s="224">
        <v>6</v>
      </c>
      <c r="N142" s="224">
        <v>0.42870000000000003</v>
      </c>
      <c r="O142" s="224">
        <v>1726</v>
      </c>
      <c r="P142" s="311">
        <v>577.76992000000018</v>
      </c>
      <c r="Q142" s="225">
        <v>0.90190983326268548</v>
      </c>
      <c r="R142" s="224">
        <v>183</v>
      </c>
      <c r="S142" s="224">
        <v>26</v>
      </c>
      <c r="T142" s="224">
        <v>146.4</v>
      </c>
      <c r="U142" s="224">
        <v>0.55940000000000001</v>
      </c>
      <c r="V142" s="224">
        <v>3212</v>
      </c>
      <c r="W142" s="224">
        <v>0</v>
      </c>
      <c r="X142" s="225">
        <v>5.4472775171767643E-2</v>
      </c>
      <c r="Y142" s="224">
        <v>183</v>
      </c>
      <c r="Z142" s="224">
        <v>0</v>
      </c>
      <c r="AA142" s="224">
        <v>146.4</v>
      </c>
      <c r="AB142" s="224">
        <v>0.57150000000000001</v>
      </c>
      <c r="AC142" s="224">
        <v>3140</v>
      </c>
      <c r="AD142" s="224">
        <v>0</v>
      </c>
      <c r="AE142" s="225">
        <v>5.0442825030559996E-2</v>
      </c>
      <c r="AF142" s="224">
        <v>183</v>
      </c>
      <c r="AG142" s="224">
        <v>22</v>
      </c>
      <c r="AH142" s="224">
        <v>146.4</v>
      </c>
      <c r="AI142" s="224">
        <v>0.6</v>
      </c>
      <c r="AJ142" s="224">
        <v>3600</v>
      </c>
      <c r="AK142" s="224">
        <v>0</v>
      </c>
      <c r="AL142" s="225">
        <v>5.5085492684646575E-2</v>
      </c>
      <c r="AM142" s="224">
        <v>183</v>
      </c>
      <c r="AN142" s="224">
        <v>200</v>
      </c>
      <c r="AO142" s="224">
        <v>200</v>
      </c>
      <c r="AP142" s="224">
        <v>0.5625</v>
      </c>
      <c r="AQ142" s="224">
        <v>1800</v>
      </c>
      <c r="AR142" s="224">
        <v>0</v>
      </c>
      <c r="AS142" s="225">
        <v>2.2222222222222223E-2</v>
      </c>
      <c r="AT142" s="224">
        <v>183</v>
      </c>
      <c r="AU142" s="224">
        <v>4</v>
      </c>
      <c r="AV142" s="224">
        <v>146.4</v>
      </c>
      <c r="AW142" s="224">
        <v>0.6</v>
      </c>
      <c r="AX142" s="224">
        <v>2400</v>
      </c>
      <c r="AY142" s="224">
        <v>0</v>
      </c>
      <c r="AZ142" s="225">
        <v>3.6723661789764384E-2</v>
      </c>
      <c r="BA142" s="224">
        <v>183</v>
      </c>
      <c r="BB142" s="224">
        <v>46</v>
      </c>
      <c r="BC142" s="224">
        <v>146.4</v>
      </c>
      <c r="BD142" s="224">
        <v>0.5</v>
      </c>
      <c r="BE142" s="224">
        <v>2200</v>
      </c>
      <c r="BF142" s="224">
        <v>0</v>
      </c>
      <c r="BG142" s="225">
        <v>4.174256223436551E-2</v>
      </c>
      <c r="BH142" s="224">
        <v>183</v>
      </c>
      <c r="BI142" s="224">
        <v>44</v>
      </c>
      <c r="BJ142" s="224">
        <v>146.4</v>
      </c>
      <c r="BK142" s="224">
        <v>0.4375</v>
      </c>
      <c r="BL142" s="224">
        <v>1400</v>
      </c>
      <c r="BM142" s="224">
        <v>0</v>
      </c>
      <c r="BN142" s="225">
        <v>2.9378929431811508E-2</v>
      </c>
      <c r="BO142" s="224">
        <v>183</v>
      </c>
      <c r="BP142" s="224">
        <v>16</v>
      </c>
      <c r="BQ142" s="224">
        <v>146.4</v>
      </c>
      <c r="BR142" s="224">
        <v>0.52939999999999998</v>
      </c>
      <c r="BS142" s="224">
        <v>1800</v>
      </c>
      <c r="BT142" s="311">
        <v>0</v>
      </c>
      <c r="BU142" s="225">
        <v>3.1215806205882081E-2</v>
      </c>
      <c r="BV142" s="224">
        <v>183</v>
      </c>
      <c r="BW142" s="224">
        <v>74</v>
      </c>
      <c r="BX142" s="224">
        <v>146.4</v>
      </c>
      <c r="BY142" s="224">
        <v>0.66669999999999996</v>
      </c>
      <c r="BZ142" s="224">
        <v>3600</v>
      </c>
      <c r="CA142" s="311">
        <v>0</v>
      </c>
      <c r="CB142" s="225">
        <v>5.4886014481477334E-2</v>
      </c>
      <c r="CC142" s="224">
        <v>183</v>
      </c>
      <c r="CD142" s="224"/>
      <c r="CE142" s="224">
        <v>146.4</v>
      </c>
      <c r="CF142" s="224">
        <v>0.66659999999999997</v>
      </c>
      <c r="CG142" s="224">
        <v>4800</v>
      </c>
      <c r="CH142" s="224">
        <v>0</v>
      </c>
      <c r="CI142" s="225">
        <v>6.6109202141790072E-2</v>
      </c>
      <c r="CJ142" s="224">
        <v>183</v>
      </c>
      <c r="CK142" s="224"/>
      <c r="CL142" s="224">
        <v>146.4</v>
      </c>
      <c r="CM142" s="224">
        <v>0.7046</v>
      </c>
      <c r="CN142" s="224">
        <v>5266.4</v>
      </c>
      <c r="CO142" s="224">
        <v>0</v>
      </c>
      <c r="CP142" s="225">
        <v>7.0908390882984063E-2</v>
      </c>
      <c r="CQ142" s="224">
        <v>183</v>
      </c>
      <c r="CR142" s="224"/>
      <c r="CS142" s="224">
        <v>146.4</v>
      </c>
      <c r="CT142" s="224">
        <v>0.52790000000000004</v>
      </c>
      <c r="CU142" s="224">
        <v>1529</v>
      </c>
      <c r="CV142" s="311">
        <v>0</v>
      </c>
      <c r="CW142" s="225">
        <v>2.6591437240267912E-2</v>
      </c>
      <c r="CX142" s="224">
        <v>183</v>
      </c>
      <c r="CY142" s="224"/>
      <c r="CZ142" s="224">
        <v>146.4</v>
      </c>
      <c r="DA142" s="224">
        <v>0.49730000000000002</v>
      </c>
      <c r="DB142" s="224">
        <v>758</v>
      </c>
      <c r="DC142" s="224">
        <v>0</v>
      </c>
      <c r="DD142" s="225">
        <v>1.4460295675579519E-2</v>
      </c>
      <c r="DE142" s="224">
        <v>183</v>
      </c>
      <c r="DF142" s="224"/>
      <c r="DG142" s="224">
        <v>146.4</v>
      </c>
      <c r="DH142" s="224">
        <v>0.56710000000000005</v>
      </c>
      <c r="DI142" s="224">
        <v>4868</v>
      </c>
      <c r="DJ142" s="224">
        <v>0</v>
      </c>
      <c r="DK142" s="225">
        <v>7.8809198374437034E-2</v>
      </c>
      <c r="DL142" s="224">
        <v>183</v>
      </c>
      <c r="DM142" s="224"/>
      <c r="DN142" s="224">
        <v>146.4</v>
      </c>
      <c r="DO142" s="224">
        <v>0.4506</v>
      </c>
      <c r="DP142" s="224">
        <v>2072</v>
      </c>
      <c r="DQ142" s="311">
        <v>0</v>
      </c>
      <c r="DR142" s="225">
        <v>4.2216726158672765E-2</v>
      </c>
      <c r="DS142" s="224">
        <v>183</v>
      </c>
      <c r="DT142" s="224"/>
      <c r="DU142" s="224">
        <v>146.4</v>
      </c>
      <c r="DV142" s="224">
        <v>0.47160000000000002</v>
      </c>
      <c r="DW142" s="224">
        <v>1603</v>
      </c>
      <c r="DX142" s="224">
        <v>0</v>
      </c>
      <c r="DY142" s="225">
        <v>3.2246765007753059E-2</v>
      </c>
    </row>
    <row r="143" spans="1:129" ht="17.25" customHeight="1">
      <c r="A143" s="466">
        <v>139</v>
      </c>
      <c r="B143" s="489">
        <v>342000000002</v>
      </c>
      <c r="C143" s="212" t="s">
        <v>320</v>
      </c>
      <c r="D143" s="224">
        <v>152</v>
      </c>
      <c r="E143" s="224">
        <v>38.4</v>
      </c>
      <c r="F143" s="224">
        <v>38.4</v>
      </c>
      <c r="G143" s="224">
        <v>0.81810000000000005</v>
      </c>
      <c r="H143" s="224">
        <v>21684</v>
      </c>
      <c r="I143" s="311">
        <v>8112.7027200000011</v>
      </c>
      <c r="J143" s="225">
        <v>0.95867032690923415</v>
      </c>
      <c r="K143" s="224">
        <v>152</v>
      </c>
      <c r="L143" s="224">
        <v>75.599999999999994</v>
      </c>
      <c r="M143" s="224">
        <v>75.599999999999994</v>
      </c>
      <c r="N143" s="224">
        <v>0.86619999999999997</v>
      </c>
      <c r="O143" s="224">
        <v>14576</v>
      </c>
      <c r="P143" s="224">
        <v>0</v>
      </c>
      <c r="Q143" s="225">
        <v>0.29917510297764677</v>
      </c>
      <c r="R143" s="224">
        <v>152</v>
      </c>
      <c r="S143" s="224">
        <v>41.6</v>
      </c>
      <c r="T143" s="224">
        <v>121.6</v>
      </c>
      <c r="U143" s="224">
        <v>0.82620000000000005</v>
      </c>
      <c r="V143" s="224">
        <v>11388</v>
      </c>
      <c r="W143" s="224">
        <v>0</v>
      </c>
      <c r="X143" s="225">
        <v>0.15743315411501399</v>
      </c>
      <c r="Y143" s="224">
        <v>152</v>
      </c>
      <c r="Z143" s="224">
        <v>72.8</v>
      </c>
      <c r="AA143" s="224">
        <v>121.6</v>
      </c>
      <c r="AB143" s="224">
        <v>0.84470000000000001</v>
      </c>
      <c r="AC143" s="224">
        <v>16624</v>
      </c>
      <c r="AD143" s="224">
        <v>0</v>
      </c>
      <c r="AE143" s="225">
        <v>0.21753368937338166</v>
      </c>
      <c r="AF143" s="224">
        <v>152</v>
      </c>
      <c r="AG143" s="224">
        <v>74</v>
      </c>
      <c r="AH143" s="224">
        <v>121.6</v>
      </c>
      <c r="AI143" s="224">
        <v>0.85780000000000001</v>
      </c>
      <c r="AJ143" s="224">
        <v>20316</v>
      </c>
      <c r="AK143" s="224">
        <v>0</v>
      </c>
      <c r="AL143" s="225">
        <v>0.26178553855739461</v>
      </c>
      <c r="AM143" s="224">
        <v>152</v>
      </c>
      <c r="AN143" s="224">
        <v>73.2</v>
      </c>
      <c r="AO143" s="224">
        <v>121.6</v>
      </c>
      <c r="AP143" s="224">
        <v>0.88070000000000004</v>
      </c>
      <c r="AQ143" s="224">
        <v>19024</v>
      </c>
      <c r="AR143" s="224">
        <v>0</v>
      </c>
      <c r="AS143" s="225">
        <v>0.24672193902112691</v>
      </c>
      <c r="AT143" s="224">
        <v>152</v>
      </c>
      <c r="AU143" s="224">
        <v>64.8</v>
      </c>
      <c r="AV143" s="224">
        <v>121.6</v>
      </c>
      <c r="AW143" s="224">
        <v>0.9042</v>
      </c>
      <c r="AX143" s="224">
        <v>17444</v>
      </c>
      <c r="AY143" s="224">
        <v>0</v>
      </c>
      <c r="AZ143" s="225">
        <v>0.21324313800891698</v>
      </c>
      <c r="BA143" s="224">
        <v>152</v>
      </c>
      <c r="BB143" s="224">
        <v>60.8</v>
      </c>
      <c r="BC143" s="224">
        <v>121.6</v>
      </c>
      <c r="BD143" s="224">
        <v>0.9002</v>
      </c>
      <c r="BE143" s="224">
        <v>18584</v>
      </c>
      <c r="BF143" s="224">
        <v>0</v>
      </c>
      <c r="BG143" s="225">
        <v>0.23579474216905663</v>
      </c>
      <c r="BH143" s="224">
        <v>152</v>
      </c>
      <c r="BI143" s="224">
        <v>72.400000000000006</v>
      </c>
      <c r="BJ143" s="224">
        <v>121.6</v>
      </c>
      <c r="BK143" s="224">
        <v>0.87649999999999995</v>
      </c>
      <c r="BL143" s="224">
        <v>19672</v>
      </c>
      <c r="BM143" s="224">
        <v>0</v>
      </c>
      <c r="BN143" s="225">
        <v>0.24807904696323002</v>
      </c>
      <c r="BO143" s="224">
        <v>152</v>
      </c>
      <c r="BP143" s="224">
        <v>73.2</v>
      </c>
      <c r="BQ143" s="224">
        <v>121.6</v>
      </c>
      <c r="BR143" s="224">
        <v>0.86480000000000001</v>
      </c>
      <c r="BS143" s="224">
        <v>19576</v>
      </c>
      <c r="BT143" s="311">
        <v>0</v>
      </c>
      <c r="BU143" s="225">
        <v>0.25020833038850299</v>
      </c>
      <c r="BV143" s="224">
        <v>152</v>
      </c>
      <c r="BW143" s="224">
        <v>72.400000000000006</v>
      </c>
      <c r="BX143" s="224">
        <v>121.6</v>
      </c>
      <c r="BY143" s="224">
        <v>0.86919999999999997</v>
      </c>
      <c r="BZ143" s="224">
        <v>17152</v>
      </c>
      <c r="CA143" s="311">
        <v>0</v>
      </c>
      <c r="CB143" s="225">
        <v>0.24148613595655036</v>
      </c>
      <c r="CC143" s="224">
        <v>152</v>
      </c>
      <c r="CD143" s="224"/>
      <c r="CE143" s="224">
        <v>121.6</v>
      </c>
      <c r="CF143" s="224">
        <v>0.88149999999999995</v>
      </c>
      <c r="CG143" s="224">
        <v>22536</v>
      </c>
      <c r="CH143" s="224">
        <v>0</v>
      </c>
      <c r="CI143" s="225">
        <v>0.28258428535246782</v>
      </c>
      <c r="CJ143" s="224">
        <v>152</v>
      </c>
      <c r="CK143" s="224"/>
      <c r="CL143" s="224">
        <v>121.6</v>
      </c>
      <c r="CM143" s="224">
        <v>0.8881</v>
      </c>
      <c r="CN143" s="224">
        <v>18832</v>
      </c>
      <c r="CO143" s="224">
        <v>0</v>
      </c>
      <c r="CP143" s="225">
        <v>0.24219685760586201</v>
      </c>
      <c r="CQ143" s="224">
        <v>152</v>
      </c>
      <c r="CR143" s="224"/>
      <c r="CS143" s="224">
        <v>121.6</v>
      </c>
      <c r="CT143" s="224">
        <v>0.88170000000000004</v>
      </c>
      <c r="CU143" s="224">
        <v>19600</v>
      </c>
      <c r="CV143" s="311">
        <v>0</v>
      </c>
      <c r="CW143" s="225">
        <v>0.24571333135511034</v>
      </c>
      <c r="CX143" s="224">
        <v>152</v>
      </c>
      <c r="CY143" s="224"/>
      <c r="CZ143" s="224">
        <v>121.6</v>
      </c>
      <c r="DA143" s="224">
        <v>0.88149999999999995</v>
      </c>
      <c r="DB143" s="224">
        <v>19984</v>
      </c>
      <c r="DC143" s="224">
        <v>0</v>
      </c>
      <c r="DD143" s="225">
        <v>0.25893695289462076</v>
      </c>
      <c r="DE143" s="224">
        <v>152</v>
      </c>
      <c r="DF143" s="224"/>
      <c r="DG143" s="224">
        <v>121.6</v>
      </c>
      <c r="DH143" s="224">
        <v>0.88219999999999998</v>
      </c>
      <c r="DI143" s="224">
        <v>19400</v>
      </c>
      <c r="DJ143" s="224">
        <v>0</v>
      </c>
      <c r="DK143" s="225">
        <v>0.24306821180828861</v>
      </c>
      <c r="DL143" s="224">
        <v>152</v>
      </c>
      <c r="DM143" s="224"/>
      <c r="DN143" s="224">
        <v>121.6</v>
      </c>
      <c r="DO143" s="224">
        <v>0.88090000000000002</v>
      </c>
      <c r="DP143" s="224">
        <v>19556</v>
      </c>
      <c r="DQ143" s="311">
        <v>0</v>
      </c>
      <c r="DR143" s="225">
        <v>0.245384376592263</v>
      </c>
      <c r="DS143" s="224">
        <v>152</v>
      </c>
      <c r="DT143" s="224"/>
      <c r="DU143" s="224">
        <v>121.6</v>
      </c>
      <c r="DV143" s="224">
        <v>0.87539999999999996</v>
      </c>
      <c r="DW143" s="224">
        <v>19476</v>
      </c>
      <c r="DX143" s="224">
        <v>0</v>
      </c>
      <c r="DY143" s="225">
        <v>0.25411315729350797</v>
      </c>
    </row>
    <row r="144" spans="1:129" ht="17.25" customHeight="1">
      <c r="A144" s="466">
        <v>140</v>
      </c>
      <c r="B144" s="489">
        <v>291000000004</v>
      </c>
      <c r="C144" s="212" t="s">
        <v>225</v>
      </c>
      <c r="D144" s="224">
        <v>150</v>
      </c>
      <c r="E144" s="224">
        <v>87</v>
      </c>
      <c r="F144" s="224">
        <v>87</v>
      </c>
      <c r="G144" s="224">
        <v>0.93430000000000002</v>
      </c>
      <c r="H144" s="224">
        <v>3526</v>
      </c>
      <c r="I144" s="224">
        <v>0</v>
      </c>
      <c r="J144" s="225">
        <v>6.0248218559622639E-2</v>
      </c>
      <c r="K144" s="224">
        <v>150</v>
      </c>
      <c r="L144" s="224">
        <v>76</v>
      </c>
      <c r="M144" s="224">
        <v>76</v>
      </c>
      <c r="N144" s="224">
        <v>0.97570000000000001</v>
      </c>
      <c r="O144" s="224">
        <v>5870</v>
      </c>
      <c r="P144" s="224">
        <v>0</v>
      </c>
      <c r="Q144" s="225">
        <v>0.10639844195849349</v>
      </c>
      <c r="R144" s="224">
        <v>150</v>
      </c>
      <c r="S144" s="224">
        <v>49.4</v>
      </c>
      <c r="T144" s="224">
        <v>120</v>
      </c>
      <c r="U144" s="224">
        <v>0.99239999999999995</v>
      </c>
      <c r="V144" s="224">
        <v>7572</v>
      </c>
      <c r="W144" s="224">
        <v>0</v>
      </c>
      <c r="X144" s="225">
        <v>8.8310045232657078E-2</v>
      </c>
      <c r="Y144" s="224">
        <v>150</v>
      </c>
      <c r="Z144" s="224">
        <v>48</v>
      </c>
      <c r="AA144" s="224">
        <v>120</v>
      </c>
      <c r="AB144" s="224">
        <v>0.99099999999999999</v>
      </c>
      <c r="AC144" s="224">
        <v>2424</v>
      </c>
      <c r="AD144" s="224">
        <v>0</v>
      </c>
      <c r="AE144" s="225">
        <v>2.7397111639161052E-2</v>
      </c>
      <c r="AF144" s="224">
        <v>150</v>
      </c>
      <c r="AG144" s="224">
        <v>46.4</v>
      </c>
      <c r="AH144" s="224">
        <v>120</v>
      </c>
      <c r="AI144" s="224">
        <v>0.98</v>
      </c>
      <c r="AJ144" s="224">
        <v>1956</v>
      </c>
      <c r="AK144" s="224">
        <v>0</v>
      </c>
      <c r="AL144" s="225">
        <v>2.2355716480140446E-2</v>
      </c>
      <c r="AM144" s="224">
        <v>150</v>
      </c>
      <c r="AN144" s="224">
        <v>53.8</v>
      </c>
      <c r="AO144" s="224">
        <v>120</v>
      </c>
      <c r="AP144" s="224">
        <v>0.98519999999999996</v>
      </c>
      <c r="AQ144" s="224">
        <v>6774</v>
      </c>
      <c r="AR144" s="224">
        <v>0</v>
      </c>
      <c r="AS144" s="225">
        <v>7.9580570216989222E-2</v>
      </c>
      <c r="AT144" s="224">
        <v>150</v>
      </c>
      <c r="AU144" s="224">
        <v>43.4</v>
      </c>
      <c r="AV144" s="224">
        <v>120</v>
      </c>
      <c r="AW144" s="224">
        <v>0.81899999999999995</v>
      </c>
      <c r="AX144" s="224">
        <v>1430</v>
      </c>
      <c r="AY144" s="224">
        <v>0</v>
      </c>
      <c r="AZ144" s="225">
        <v>1.9556807191215792E-2</v>
      </c>
      <c r="BA144" s="224">
        <v>150</v>
      </c>
      <c r="BB144" s="224">
        <v>50</v>
      </c>
      <c r="BC144" s="224">
        <v>120</v>
      </c>
      <c r="BD144" s="224">
        <v>0.65500000000000003</v>
      </c>
      <c r="BE144" s="224">
        <v>1234</v>
      </c>
      <c r="BF144" s="224">
        <v>0</v>
      </c>
      <c r="BG144" s="225">
        <v>2.18052021487136E-2</v>
      </c>
      <c r="BH144" s="224">
        <v>150</v>
      </c>
      <c r="BI144" s="224">
        <v>17.600000000000001</v>
      </c>
      <c r="BJ144" s="224">
        <v>120</v>
      </c>
      <c r="BK144" s="224">
        <v>0.49059999999999998</v>
      </c>
      <c r="BL144" s="224">
        <v>1196</v>
      </c>
      <c r="BM144" s="224">
        <v>0</v>
      </c>
      <c r="BN144" s="225">
        <v>2.7305457292438346E-2</v>
      </c>
      <c r="BO144" s="224">
        <v>150</v>
      </c>
      <c r="BP144" s="224">
        <v>75</v>
      </c>
      <c r="BQ144" s="224">
        <v>120</v>
      </c>
      <c r="BR144" s="224">
        <v>0.96819999999999995</v>
      </c>
      <c r="BS144" s="224">
        <v>6262</v>
      </c>
      <c r="BT144" s="311">
        <v>0</v>
      </c>
      <c r="BU144" s="225">
        <v>7.2442562372328947E-2</v>
      </c>
      <c r="BV144" s="224">
        <v>150</v>
      </c>
      <c r="BW144" s="224">
        <v>75.599999999999994</v>
      </c>
      <c r="BX144" s="224">
        <v>120</v>
      </c>
      <c r="BY144" s="224">
        <v>0.99850000000000005</v>
      </c>
      <c r="BZ144" s="224">
        <v>7918</v>
      </c>
      <c r="CA144" s="311">
        <v>0</v>
      </c>
      <c r="CB144" s="225">
        <v>9.8336989611401221E-2</v>
      </c>
      <c r="CC144" s="224">
        <v>150</v>
      </c>
      <c r="CD144" s="224"/>
      <c r="CE144" s="224">
        <v>120</v>
      </c>
      <c r="CF144" s="224">
        <v>0.99860000000000004</v>
      </c>
      <c r="CG144" s="224">
        <v>8870</v>
      </c>
      <c r="CH144" s="224">
        <v>0</v>
      </c>
      <c r="CI144" s="225">
        <v>9.9489643924433255E-2</v>
      </c>
      <c r="CJ144" s="224">
        <v>150</v>
      </c>
      <c r="CK144" s="224"/>
      <c r="CL144" s="224">
        <v>120</v>
      </c>
      <c r="CM144" s="224">
        <v>0.99939999999999996</v>
      </c>
      <c r="CN144" s="224">
        <v>3976</v>
      </c>
      <c r="CO144" s="224">
        <v>0</v>
      </c>
      <c r="CP144" s="225">
        <v>4.6046146206242262E-2</v>
      </c>
      <c r="CQ144" s="224">
        <v>150</v>
      </c>
      <c r="CR144" s="224"/>
      <c r="CS144" s="224">
        <v>120</v>
      </c>
      <c r="CT144" s="224">
        <v>0.99870000000000003</v>
      </c>
      <c r="CU144" s="224">
        <v>1540</v>
      </c>
      <c r="CV144" s="311">
        <v>0</v>
      </c>
      <c r="CW144" s="225">
        <v>1.727155696670905E-2</v>
      </c>
      <c r="CX144" s="224">
        <v>150</v>
      </c>
      <c r="CY144" s="224"/>
      <c r="CZ144" s="224">
        <v>120</v>
      </c>
      <c r="DA144" s="224">
        <v>0.99819999999999998</v>
      </c>
      <c r="DB144" s="224">
        <v>6784</v>
      </c>
      <c r="DC144" s="224">
        <v>0</v>
      </c>
      <c r="DD144" s="225">
        <v>7.8660106710597602E-2</v>
      </c>
      <c r="DE144" s="224">
        <v>150</v>
      </c>
      <c r="DF144" s="224"/>
      <c r="DG144" s="224">
        <v>120</v>
      </c>
      <c r="DH144" s="224">
        <v>0.99829999999999997</v>
      </c>
      <c r="DI144" s="224">
        <v>6028</v>
      </c>
      <c r="DJ144" s="224">
        <v>0</v>
      </c>
      <c r="DK144" s="225">
        <v>6.763289707197577E-2</v>
      </c>
      <c r="DL144" s="224">
        <v>150</v>
      </c>
      <c r="DM144" s="224"/>
      <c r="DN144" s="224">
        <v>120</v>
      </c>
      <c r="DO144" s="224">
        <v>0.99870000000000003</v>
      </c>
      <c r="DP144" s="224">
        <v>4826</v>
      </c>
      <c r="DQ144" s="311">
        <v>0</v>
      </c>
      <c r="DR144" s="225">
        <v>5.4125022026842773E-2</v>
      </c>
      <c r="DS144" s="224">
        <v>150</v>
      </c>
      <c r="DT144" s="224"/>
      <c r="DU144" s="224">
        <v>120</v>
      </c>
      <c r="DV144" s="224">
        <v>0.99750000000000005</v>
      </c>
      <c r="DW144" s="224">
        <v>6606</v>
      </c>
      <c r="DX144" s="224">
        <v>0</v>
      </c>
      <c r="DY144" s="225">
        <v>7.6649958228905593E-2</v>
      </c>
    </row>
    <row r="145" spans="1:129" ht="17.25" customHeight="1">
      <c r="A145" s="466">
        <v>141</v>
      </c>
      <c r="B145" s="489">
        <v>343000000059</v>
      </c>
      <c r="C145" s="212" t="s">
        <v>360</v>
      </c>
      <c r="D145" s="224">
        <v>250</v>
      </c>
      <c r="E145" s="224">
        <v>28</v>
      </c>
      <c r="F145" s="224">
        <v>28</v>
      </c>
      <c r="G145" s="224">
        <v>0.7581</v>
      </c>
      <c r="H145" s="224">
        <v>2282</v>
      </c>
      <c r="I145" s="224">
        <v>0</v>
      </c>
      <c r="J145" s="225">
        <v>0.14931334183411743</v>
      </c>
      <c r="K145" s="224">
        <v>250</v>
      </c>
      <c r="L145" s="224">
        <v>24</v>
      </c>
      <c r="M145" s="224">
        <v>24</v>
      </c>
      <c r="N145" s="224">
        <v>0.87509999999999999</v>
      </c>
      <c r="O145" s="224">
        <v>7710</v>
      </c>
      <c r="P145" s="224">
        <v>0</v>
      </c>
      <c r="Q145" s="225">
        <v>0.49341519187361688</v>
      </c>
      <c r="R145" s="224">
        <v>250</v>
      </c>
      <c r="S145" s="224">
        <v>0</v>
      </c>
      <c r="T145" s="224">
        <v>200</v>
      </c>
      <c r="U145" s="224">
        <v>0</v>
      </c>
      <c r="V145" s="224">
        <v>0</v>
      </c>
      <c r="W145" s="224">
        <v>0</v>
      </c>
      <c r="X145" s="225">
        <v>0</v>
      </c>
      <c r="Y145" s="224">
        <v>250</v>
      </c>
      <c r="Z145" s="224">
        <v>40.4</v>
      </c>
      <c r="AA145" s="224">
        <v>200</v>
      </c>
      <c r="AB145" s="224">
        <v>0.83560000000000001</v>
      </c>
      <c r="AC145" s="224">
        <v>5165</v>
      </c>
      <c r="AD145" s="224">
        <v>0</v>
      </c>
      <c r="AE145" s="225">
        <v>4.1540236363542773E-2</v>
      </c>
      <c r="AF145" s="224">
        <v>250</v>
      </c>
      <c r="AG145" s="224">
        <v>55.6</v>
      </c>
      <c r="AH145" s="224">
        <v>200</v>
      </c>
      <c r="AI145" s="224">
        <v>0.81510000000000005</v>
      </c>
      <c r="AJ145" s="224">
        <v>14840</v>
      </c>
      <c r="AK145" s="224">
        <v>0</v>
      </c>
      <c r="AL145" s="225">
        <v>0.1223545366159967</v>
      </c>
      <c r="AM145" s="224">
        <v>250</v>
      </c>
      <c r="AN145" s="224">
        <v>48.8</v>
      </c>
      <c r="AO145" s="224">
        <v>200</v>
      </c>
      <c r="AP145" s="224">
        <v>0.88570000000000004</v>
      </c>
      <c r="AQ145" s="224">
        <v>16904</v>
      </c>
      <c r="AR145" s="224">
        <v>0</v>
      </c>
      <c r="AS145" s="225">
        <v>0.1325379800032617</v>
      </c>
      <c r="AT145" s="224">
        <v>250</v>
      </c>
      <c r="AU145" s="224">
        <v>54.8</v>
      </c>
      <c r="AV145" s="224">
        <v>200</v>
      </c>
      <c r="AW145" s="224">
        <v>0.89259999999999995</v>
      </c>
      <c r="AX145" s="224">
        <v>18214</v>
      </c>
      <c r="AY145" s="224">
        <v>0</v>
      </c>
      <c r="AZ145" s="225">
        <v>0.13713411828197922</v>
      </c>
      <c r="BA145" s="224">
        <v>250</v>
      </c>
      <c r="BB145" s="224">
        <v>86.8</v>
      </c>
      <c r="BC145" s="224">
        <v>200</v>
      </c>
      <c r="BD145" s="224">
        <v>0.90390000000000004</v>
      </c>
      <c r="BE145" s="224">
        <v>27213</v>
      </c>
      <c r="BF145" s="224">
        <v>0</v>
      </c>
      <c r="BG145" s="225">
        <v>0.2090708780469816</v>
      </c>
      <c r="BH145" s="224">
        <v>250</v>
      </c>
      <c r="BI145" s="224">
        <v>60.4</v>
      </c>
      <c r="BJ145" s="224">
        <v>200</v>
      </c>
      <c r="BK145" s="224">
        <v>0.98129999999999995</v>
      </c>
      <c r="BL145" s="224">
        <v>22305</v>
      </c>
      <c r="BM145" s="224">
        <v>0</v>
      </c>
      <c r="BN145" s="225">
        <v>0.15275572561743309</v>
      </c>
      <c r="BO145" s="224">
        <v>250</v>
      </c>
      <c r="BP145" s="224">
        <v>82.4</v>
      </c>
      <c r="BQ145" s="224">
        <v>200</v>
      </c>
      <c r="BR145" s="224">
        <v>0.8165</v>
      </c>
      <c r="BS145" s="224">
        <v>26546</v>
      </c>
      <c r="BT145" s="311">
        <v>0</v>
      </c>
      <c r="BU145" s="225">
        <v>0.21849422857857756</v>
      </c>
      <c r="BV145" s="224">
        <v>250</v>
      </c>
      <c r="BW145" s="224">
        <v>172.8</v>
      </c>
      <c r="BX145" s="224">
        <v>200</v>
      </c>
      <c r="BY145" s="224">
        <v>0.87870000000000004</v>
      </c>
      <c r="BZ145" s="224">
        <v>25868</v>
      </c>
      <c r="CA145" s="311">
        <v>0</v>
      </c>
      <c r="CB145" s="225">
        <v>0.21903976111896903</v>
      </c>
      <c r="CC145" s="224">
        <v>250</v>
      </c>
      <c r="CD145" s="224"/>
      <c r="CE145" s="224">
        <v>200</v>
      </c>
      <c r="CF145" s="224">
        <v>0.93889999999999996</v>
      </c>
      <c r="CG145" s="224">
        <v>17567</v>
      </c>
      <c r="CH145" s="224">
        <v>0</v>
      </c>
      <c r="CI145" s="225">
        <v>0.12574054286816991</v>
      </c>
      <c r="CJ145" s="224">
        <v>250</v>
      </c>
      <c r="CK145" s="224"/>
      <c r="CL145" s="224">
        <v>200</v>
      </c>
      <c r="CM145" s="224">
        <v>0.96740000000000004</v>
      </c>
      <c r="CN145" s="224">
        <v>15137</v>
      </c>
      <c r="CO145" s="224">
        <v>0</v>
      </c>
      <c r="CP145" s="225">
        <v>0.10866038407644775</v>
      </c>
      <c r="CQ145" s="224">
        <v>250</v>
      </c>
      <c r="CR145" s="224"/>
      <c r="CS145" s="224">
        <v>200</v>
      </c>
      <c r="CT145" s="224">
        <v>0.94599999999999995</v>
      </c>
      <c r="CU145" s="224">
        <v>11290</v>
      </c>
      <c r="CV145" s="311">
        <v>0</v>
      </c>
      <c r="CW145" s="225">
        <v>8.0204710268476212E-2</v>
      </c>
      <c r="CX145" s="224">
        <v>250</v>
      </c>
      <c r="CY145" s="224"/>
      <c r="CZ145" s="224">
        <v>200</v>
      </c>
      <c r="DA145" s="224">
        <v>0.91859999999999997</v>
      </c>
      <c r="DB145" s="224">
        <v>11411</v>
      </c>
      <c r="DC145" s="224">
        <v>0</v>
      </c>
      <c r="DD145" s="225">
        <v>8.6265028908725838E-2</v>
      </c>
      <c r="DE145" s="224">
        <v>250</v>
      </c>
      <c r="DF145" s="224"/>
      <c r="DG145" s="224">
        <v>200</v>
      </c>
      <c r="DH145" s="224">
        <v>0.92859999999999998</v>
      </c>
      <c r="DI145" s="224">
        <v>13418</v>
      </c>
      <c r="DJ145" s="224">
        <v>0</v>
      </c>
      <c r="DK145" s="225">
        <v>9.7108261019594772E-2</v>
      </c>
      <c r="DL145" s="224">
        <v>250</v>
      </c>
      <c r="DM145" s="224"/>
      <c r="DN145" s="224">
        <v>200</v>
      </c>
      <c r="DO145" s="224">
        <v>0.9627</v>
      </c>
      <c r="DP145" s="224">
        <v>13643</v>
      </c>
      <c r="DQ145" s="311">
        <v>0</v>
      </c>
      <c r="DR145" s="225">
        <v>9.5239252058781809E-2</v>
      </c>
      <c r="DS145" s="224">
        <v>250</v>
      </c>
      <c r="DT145" s="224"/>
      <c r="DU145" s="224">
        <v>200</v>
      </c>
      <c r="DV145" s="224">
        <v>0.9718</v>
      </c>
      <c r="DW145" s="224">
        <v>49412</v>
      </c>
      <c r="DX145" s="224">
        <v>0</v>
      </c>
      <c r="DY145" s="225">
        <v>0.35309620177905832</v>
      </c>
    </row>
    <row r="146" spans="1:129" ht="17.25" customHeight="1">
      <c r="A146" s="466">
        <v>142</v>
      </c>
      <c r="B146" s="489">
        <v>311000000052</v>
      </c>
      <c r="C146" s="212" t="s">
        <v>620</v>
      </c>
      <c r="D146" s="224">
        <v>112</v>
      </c>
      <c r="E146" s="224">
        <v>99.2</v>
      </c>
      <c r="F146" s="224">
        <v>99.2</v>
      </c>
      <c r="G146" s="224">
        <v>0.93869999999999998</v>
      </c>
      <c r="H146" s="224">
        <v>19052</v>
      </c>
      <c r="I146" s="224">
        <v>0</v>
      </c>
      <c r="J146" s="225">
        <v>0.28416434610055158</v>
      </c>
      <c r="K146" s="224">
        <v>112</v>
      </c>
      <c r="L146" s="224">
        <v>96.4</v>
      </c>
      <c r="M146" s="224">
        <v>96.4</v>
      </c>
      <c r="N146" s="224">
        <v>0.9073</v>
      </c>
      <c r="O146" s="224">
        <v>12496</v>
      </c>
      <c r="P146" s="224">
        <v>0</v>
      </c>
      <c r="Q146" s="225">
        <v>0.19203046617193029</v>
      </c>
      <c r="R146" s="224">
        <v>112</v>
      </c>
      <c r="S146" s="224">
        <v>97.2</v>
      </c>
      <c r="T146" s="224">
        <v>97.2</v>
      </c>
      <c r="U146" s="224">
        <v>0.93889999999999996</v>
      </c>
      <c r="V146" s="224">
        <v>32008</v>
      </c>
      <c r="W146" s="224">
        <v>0</v>
      </c>
      <c r="X146" s="225">
        <v>0.4871250214829318</v>
      </c>
      <c r="Y146" s="224">
        <v>112</v>
      </c>
      <c r="Z146" s="224">
        <v>90</v>
      </c>
      <c r="AA146" s="224">
        <v>90</v>
      </c>
      <c r="AB146" s="224">
        <v>0.90559999999999996</v>
      </c>
      <c r="AC146" s="224">
        <v>18812</v>
      </c>
      <c r="AD146" s="224">
        <v>0</v>
      </c>
      <c r="AE146" s="225">
        <v>0.31022951311051167</v>
      </c>
      <c r="AF146" s="224">
        <v>112</v>
      </c>
      <c r="AG146" s="224">
        <v>85.6</v>
      </c>
      <c r="AH146" s="224">
        <v>89.6</v>
      </c>
      <c r="AI146" s="224">
        <v>0.91959999999999997</v>
      </c>
      <c r="AJ146" s="224">
        <v>9562</v>
      </c>
      <c r="AK146" s="224">
        <v>0</v>
      </c>
      <c r="AL146" s="225">
        <v>0.15597996966890701</v>
      </c>
      <c r="AM146" s="224">
        <v>112</v>
      </c>
      <c r="AN146" s="224">
        <v>21.6</v>
      </c>
      <c r="AO146" s="224">
        <v>89.6</v>
      </c>
      <c r="AP146" s="224">
        <v>0.98260000000000003</v>
      </c>
      <c r="AQ146" s="224">
        <v>1182</v>
      </c>
      <c r="AR146" s="224">
        <v>0</v>
      </c>
      <c r="AS146" s="225">
        <v>1.8646623874463281E-2</v>
      </c>
      <c r="AT146" s="224">
        <v>112</v>
      </c>
      <c r="AU146" s="224">
        <v>6</v>
      </c>
      <c r="AV146" s="224">
        <v>89.6</v>
      </c>
      <c r="AW146" s="224">
        <v>0.97219999999999995</v>
      </c>
      <c r="AX146" s="224">
        <v>870</v>
      </c>
      <c r="AY146" s="224">
        <v>0</v>
      </c>
      <c r="AZ146" s="225">
        <v>1.3424023095511439E-2</v>
      </c>
      <c r="BA146" s="224">
        <v>112</v>
      </c>
      <c r="BB146" s="224">
        <v>24.8</v>
      </c>
      <c r="BC146" s="224">
        <v>89.6</v>
      </c>
      <c r="BD146" s="224">
        <v>0.95650000000000002</v>
      </c>
      <c r="BE146" s="224">
        <v>1346</v>
      </c>
      <c r="BF146" s="224">
        <v>0</v>
      </c>
      <c r="BG146" s="225">
        <v>2.1813209950298295E-2</v>
      </c>
      <c r="BH146" s="224">
        <v>112</v>
      </c>
      <c r="BI146" s="224">
        <v>4</v>
      </c>
      <c r="BJ146" s="224">
        <v>89.6</v>
      </c>
      <c r="BK146" s="224">
        <v>1</v>
      </c>
      <c r="BL146" s="224">
        <v>1026</v>
      </c>
      <c r="BM146" s="224">
        <v>0</v>
      </c>
      <c r="BN146" s="225">
        <v>1.5390985023041476E-2</v>
      </c>
      <c r="BO146" s="224">
        <v>112</v>
      </c>
      <c r="BP146" s="224">
        <v>92.8</v>
      </c>
      <c r="BQ146" s="224">
        <v>93.8</v>
      </c>
      <c r="BR146" s="224">
        <v>0.85089999999999999</v>
      </c>
      <c r="BS146" s="224">
        <v>4086</v>
      </c>
      <c r="BT146" s="311">
        <v>0</v>
      </c>
      <c r="BU146" s="225">
        <v>6.8808812791861018E-2</v>
      </c>
      <c r="BV146" s="224">
        <v>112</v>
      </c>
      <c r="BW146" s="224">
        <v>94.4</v>
      </c>
      <c r="BX146" s="224">
        <v>95.4</v>
      </c>
      <c r="BY146" s="224">
        <v>0.93859999999999999</v>
      </c>
      <c r="BZ146" s="224">
        <v>9722</v>
      </c>
      <c r="CA146" s="311">
        <v>0</v>
      </c>
      <c r="CB146" s="225">
        <v>0.1615687701246683</v>
      </c>
      <c r="CC146" s="224">
        <v>112</v>
      </c>
      <c r="CD146" s="224"/>
      <c r="CE146" s="224">
        <v>95.16</v>
      </c>
      <c r="CF146" s="224">
        <v>0.93510000000000004</v>
      </c>
      <c r="CG146" s="224">
        <v>20226</v>
      </c>
      <c r="CH146" s="224">
        <v>0</v>
      </c>
      <c r="CI146" s="225">
        <v>0.30550939980083347</v>
      </c>
      <c r="CJ146" s="224">
        <v>112</v>
      </c>
      <c r="CK146" s="224"/>
      <c r="CL146" s="224">
        <v>93.6</v>
      </c>
      <c r="CM146" s="224">
        <v>0.92620000000000002</v>
      </c>
      <c r="CN146" s="224">
        <v>22512</v>
      </c>
      <c r="CO146" s="224">
        <v>0</v>
      </c>
      <c r="CP146" s="225">
        <v>0.36066247467672646</v>
      </c>
      <c r="CQ146" s="224">
        <v>112</v>
      </c>
      <c r="CR146" s="224"/>
      <c r="CS146" s="224">
        <v>89.6</v>
      </c>
      <c r="CT146" s="224">
        <v>0.89039999999999997</v>
      </c>
      <c r="CU146" s="224">
        <v>4552</v>
      </c>
      <c r="CV146" s="311">
        <v>0</v>
      </c>
      <c r="CW146" s="225">
        <v>7.668954424943035E-2</v>
      </c>
      <c r="CX146" s="224">
        <v>112</v>
      </c>
      <c r="CY146" s="224"/>
      <c r="CZ146" s="224">
        <v>104.72</v>
      </c>
      <c r="DA146" s="224">
        <v>0.89749999999999996</v>
      </c>
      <c r="DB146" s="224">
        <v>24520</v>
      </c>
      <c r="DC146" s="224">
        <v>0</v>
      </c>
      <c r="DD146" s="225">
        <v>0.36234633973450947</v>
      </c>
      <c r="DE146" s="224">
        <v>112</v>
      </c>
      <c r="DF146" s="224"/>
      <c r="DG146" s="224">
        <v>98.88</v>
      </c>
      <c r="DH146" s="224">
        <v>0.90139999999999998</v>
      </c>
      <c r="DI146" s="224">
        <v>13728</v>
      </c>
      <c r="DJ146" s="224">
        <v>0</v>
      </c>
      <c r="DK146" s="225">
        <v>0.20701810245041566</v>
      </c>
      <c r="DL146" s="224">
        <v>112</v>
      </c>
      <c r="DM146" s="224"/>
      <c r="DN146" s="224">
        <v>100.64</v>
      </c>
      <c r="DO146" s="224">
        <v>0.91769999999999996</v>
      </c>
      <c r="DP146" s="224">
        <v>17364</v>
      </c>
      <c r="DQ146" s="311">
        <v>0</v>
      </c>
      <c r="DR146" s="225">
        <v>0.25270013958631798</v>
      </c>
      <c r="DS146" s="224">
        <v>112</v>
      </c>
      <c r="DT146" s="224"/>
      <c r="DU146" s="224">
        <v>98.96</v>
      </c>
      <c r="DV146" s="224">
        <v>0.91120000000000001</v>
      </c>
      <c r="DW146" s="224">
        <v>23036</v>
      </c>
      <c r="DX146" s="224">
        <v>0</v>
      </c>
      <c r="DY146" s="225">
        <v>0.35481434979587145</v>
      </c>
    </row>
    <row r="147" spans="1:129" ht="17.25" customHeight="1">
      <c r="A147" s="466">
        <v>143</v>
      </c>
      <c r="B147" s="489">
        <v>211000000058</v>
      </c>
      <c r="C147" s="212" t="s">
        <v>920</v>
      </c>
      <c r="D147" s="224">
        <v>0</v>
      </c>
      <c r="E147" s="224">
        <v>0</v>
      </c>
      <c r="F147" s="224">
        <v>0</v>
      </c>
      <c r="G147" s="224">
        <v>0</v>
      </c>
      <c r="H147" s="224">
        <v>0</v>
      </c>
      <c r="I147" s="224">
        <v>0</v>
      </c>
      <c r="J147" s="225"/>
      <c r="K147" s="224">
        <v>0</v>
      </c>
      <c r="L147" s="224">
        <v>0</v>
      </c>
      <c r="M147" s="224">
        <v>0</v>
      </c>
      <c r="N147" s="224">
        <v>0</v>
      </c>
      <c r="O147" s="224">
        <v>0</v>
      </c>
      <c r="P147" s="224">
        <v>0</v>
      </c>
      <c r="Q147" s="225">
        <v>0</v>
      </c>
      <c r="R147" s="224">
        <v>0</v>
      </c>
      <c r="S147" s="224">
        <v>0</v>
      </c>
      <c r="T147" s="224">
        <v>0</v>
      </c>
      <c r="U147" s="224">
        <v>0</v>
      </c>
      <c r="V147" s="224">
        <v>0</v>
      </c>
      <c r="W147" s="224">
        <v>0</v>
      </c>
      <c r="X147" s="225">
        <v>0</v>
      </c>
      <c r="Y147" s="224">
        <v>0</v>
      </c>
      <c r="Z147" s="224">
        <v>0</v>
      </c>
      <c r="AA147" s="224">
        <v>0</v>
      </c>
      <c r="AB147" s="224">
        <v>0</v>
      </c>
      <c r="AC147" s="224">
        <v>0</v>
      </c>
      <c r="AD147" s="224">
        <v>0</v>
      </c>
      <c r="AE147" s="225">
        <v>0</v>
      </c>
      <c r="AF147" s="224">
        <v>0</v>
      </c>
      <c r="AG147" s="224">
        <v>0</v>
      </c>
      <c r="AH147" s="224">
        <v>0</v>
      </c>
      <c r="AI147" s="224">
        <v>0</v>
      </c>
      <c r="AJ147" s="224">
        <v>0</v>
      </c>
      <c r="AK147" s="224">
        <v>0</v>
      </c>
      <c r="AL147" s="225">
        <v>0</v>
      </c>
      <c r="AM147" s="224">
        <v>0</v>
      </c>
      <c r="AN147" s="224">
        <v>0</v>
      </c>
      <c r="AO147" s="224">
        <v>0</v>
      </c>
      <c r="AP147" s="224">
        <v>0</v>
      </c>
      <c r="AQ147" s="224">
        <v>0</v>
      </c>
      <c r="AR147" s="224">
        <v>0</v>
      </c>
      <c r="AS147" s="225">
        <v>0</v>
      </c>
      <c r="AT147" s="224">
        <v>0</v>
      </c>
      <c r="AU147" s="224">
        <v>0</v>
      </c>
      <c r="AV147" s="224">
        <v>0</v>
      </c>
      <c r="AW147" s="224">
        <v>0</v>
      </c>
      <c r="AX147" s="224">
        <v>0</v>
      </c>
      <c r="AY147" s="224">
        <v>0</v>
      </c>
      <c r="AZ147" s="225">
        <v>0</v>
      </c>
      <c r="BA147" s="224">
        <v>0</v>
      </c>
      <c r="BB147" s="224">
        <v>0</v>
      </c>
      <c r="BC147" s="224">
        <v>0</v>
      </c>
      <c r="BD147" s="224">
        <v>0</v>
      </c>
      <c r="BE147" s="224">
        <v>0</v>
      </c>
      <c r="BF147" s="224">
        <v>0</v>
      </c>
      <c r="BG147" s="225">
        <v>0</v>
      </c>
      <c r="BH147" s="224">
        <v>0</v>
      </c>
      <c r="BI147" s="224">
        <v>0</v>
      </c>
      <c r="BJ147" s="224">
        <v>0</v>
      </c>
      <c r="BK147" s="224">
        <v>0</v>
      </c>
      <c r="BL147" s="224">
        <v>0</v>
      </c>
      <c r="BM147" s="224">
        <v>0</v>
      </c>
      <c r="BN147" s="225">
        <v>0</v>
      </c>
      <c r="BO147" s="224">
        <v>0</v>
      </c>
      <c r="BP147" s="224">
        <v>0</v>
      </c>
      <c r="BQ147" s="224">
        <v>0</v>
      </c>
      <c r="BR147" s="224">
        <v>0</v>
      </c>
      <c r="BS147" s="224">
        <v>0</v>
      </c>
      <c r="BT147" s="311">
        <v>0</v>
      </c>
      <c r="BU147" s="225">
        <v>0</v>
      </c>
      <c r="BV147" s="224">
        <v>0</v>
      </c>
      <c r="BW147" s="224">
        <v>0</v>
      </c>
      <c r="BX147" s="224">
        <v>0</v>
      </c>
      <c r="BY147" s="224">
        <v>0</v>
      </c>
      <c r="BZ147" s="224">
        <v>0</v>
      </c>
      <c r="CA147" s="311">
        <v>0</v>
      </c>
      <c r="CB147" s="225">
        <v>0</v>
      </c>
      <c r="CC147" s="224">
        <v>134</v>
      </c>
      <c r="CD147" s="224"/>
      <c r="CE147" s="224">
        <v>0</v>
      </c>
      <c r="CF147" s="224">
        <v>0</v>
      </c>
      <c r="CG147" s="224">
        <v>0</v>
      </c>
      <c r="CH147" s="224">
        <v>0</v>
      </c>
      <c r="CI147" s="225">
        <v>0</v>
      </c>
      <c r="CJ147" s="224">
        <v>0</v>
      </c>
      <c r="CK147" s="224"/>
      <c r="CL147" s="224">
        <v>0</v>
      </c>
      <c r="CM147" s="224">
        <v>0</v>
      </c>
      <c r="CN147" s="224">
        <v>0</v>
      </c>
      <c r="CO147" s="224">
        <v>0</v>
      </c>
      <c r="CP147" s="225">
        <v>0</v>
      </c>
      <c r="CQ147" s="224">
        <v>0</v>
      </c>
      <c r="CR147" s="224"/>
      <c r="CS147" s="224">
        <v>0</v>
      </c>
      <c r="CT147" s="224">
        <v>0</v>
      </c>
      <c r="CU147" s="224">
        <v>0</v>
      </c>
      <c r="CV147" s="311">
        <v>0</v>
      </c>
      <c r="CW147" s="225">
        <v>0</v>
      </c>
      <c r="CX147" s="224">
        <v>134</v>
      </c>
      <c r="CY147" s="224"/>
      <c r="CZ147" s="224">
        <v>0</v>
      </c>
      <c r="DA147" s="224">
        <v>0</v>
      </c>
      <c r="DB147" s="224">
        <v>0</v>
      </c>
      <c r="DC147" s="224">
        <v>0</v>
      </c>
      <c r="DD147" s="225">
        <v>0</v>
      </c>
      <c r="DE147" s="224">
        <v>134</v>
      </c>
      <c r="DF147" s="224"/>
      <c r="DG147" s="224">
        <v>0</v>
      </c>
      <c r="DH147" s="224">
        <v>0</v>
      </c>
      <c r="DI147" s="224">
        <v>0</v>
      </c>
      <c r="DJ147" s="224">
        <v>0</v>
      </c>
      <c r="DK147" s="225">
        <v>0</v>
      </c>
      <c r="DL147" s="224">
        <v>134</v>
      </c>
      <c r="DM147" s="224"/>
      <c r="DN147" s="224">
        <v>0</v>
      </c>
      <c r="DO147" s="224">
        <v>0</v>
      </c>
      <c r="DP147" s="224">
        <v>0</v>
      </c>
      <c r="DQ147" s="311">
        <v>0</v>
      </c>
      <c r="DR147" s="225">
        <v>0</v>
      </c>
      <c r="DS147" s="224">
        <v>134</v>
      </c>
      <c r="DT147" s="224"/>
      <c r="DU147" s="224">
        <v>134</v>
      </c>
      <c r="DV147" s="224">
        <v>0.74390000000000001</v>
      </c>
      <c r="DW147" s="224">
        <v>6494</v>
      </c>
      <c r="DX147" s="224">
        <v>0</v>
      </c>
      <c r="DY147" s="225">
        <v>9.0481633148056365E-2</v>
      </c>
    </row>
    <row r="148" spans="1:129" ht="17.25" customHeight="1">
      <c r="A148" s="466">
        <v>144</v>
      </c>
      <c r="B148" s="489">
        <v>343000000019</v>
      </c>
      <c r="C148" s="212" t="s">
        <v>336</v>
      </c>
      <c r="D148" s="224">
        <v>150</v>
      </c>
      <c r="E148" s="224">
        <v>123</v>
      </c>
      <c r="F148" s="224">
        <v>123</v>
      </c>
      <c r="G148" s="224">
        <v>0</v>
      </c>
      <c r="H148" s="224">
        <v>80655</v>
      </c>
      <c r="I148" s="224">
        <v>0</v>
      </c>
      <c r="J148" s="225"/>
      <c r="K148" s="224">
        <v>150</v>
      </c>
      <c r="L148" s="224">
        <v>141</v>
      </c>
      <c r="M148" s="224">
        <v>141</v>
      </c>
      <c r="N148" s="224">
        <v>0.94479999999999997</v>
      </c>
      <c r="O148" s="224">
        <v>60240</v>
      </c>
      <c r="P148" s="311">
        <v>772.0204800000065</v>
      </c>
      <c r="Q148" s="225">
        <v>0.60778927234015434</v>
      </c>
      <c r="R148" s="224">
        <v>150</v>
      </c>
      <c r="S148" s="224">
        <v>156</v>
      </c>
      <c r="T148" s="224">
        <v>156</v>
      </c>
      <c r="U148" s="224">
        <v>0.98829999999999996</v>
      </c>
      <c r="V148" s="224">
        <v>61695</v>
      </c>
      <c r="W148" s="224">
        <v>0</v>
      </c>
      <c r="X148" s="225">
        <v>0.55578148958195506</v>
      </c>
      <c r="Y148" s="224">
        <v>150</v>
      </c>
      <c r="Z148" s="224">
        <v>141</v>
      </c>
      <c r="AA148" s="224">
        <v>141</v>
      </c>
      <c r="AB148" s="224">
        <v>0.98729999999999996</v>
      </c>
      <c r="AC148" s="224">
        <v>61743</v>
      </c>
      <c r="AD148" s="224">
        <v>0</v>
      </c>
      <c r="AE148" s="225">
        <v>0.59613763754150373</v>
      </c>
      <c r="AF148" s="224">
        <v>150</v>
      </c>
      <c r="AG148" s="224">
        <v>222</v>
      </c>
      <c r="AH148" s="224">
        <v>222</v>
      </c>
      <c r="AI148" s="224">
        <v>0.99199999999999999</v>
      </c>
      <c r="AJ148" s="224">
        <v>72159</v>
      </c>
      <c r="AK148" s="224">
        <v>0</v>
      </c>
      <c r="AL148" s="225">
        <v>0.44040569250311701</v>
      </c>
      <c r="AM148" s="224">
        <v>150</v>
      </c>
      <c r="AN148" s="224">
        <v>207</v>
      </c>
      <c r="AO148" s="224">
        <v>207</v>
      </c>
      <c r="AP148" s="224">
        <v>0.98040000000000005</v>
      </c>
      <c r="AQ148" s="224">
        <v>89913</v>
      </c>
      <c r="AR148" s="311">
        <v>2241.7104000000108</v>
      </c>
      <c r="AS148" s="225">
        <v>0.61534169562392294</v>
      </c>
      <c r="AT148" s="224">
        <v>150</v>
      </c>
      <c r="AU148" s="224">
        <v>144</v>
      </c>
      <c r="AV148" s="224">
        <v>144</v>
      </c>
      <c r="AW148" s="224">
        <v>0.98719999999999997</v>
      </c>
      <c r="AX148" s="224">
        <v>71910</v>
      </c>
      <c r="AY148" s="311">
        <v>8451.2044800000003</v>
      </c>
      <c r="AZ148" s="225">
        <v>0.6799057505968874</v>
      </c>
      <c r="BA148" s="224">
        <v>150</v>
      </c>
      <c r="BB148" s="224">
        <v>141</v>
      </c>
      <c r="BC148" s="224">
        <v>141</v>
      </c>
      <c r="BD148" s="224">
        <v>0.9698</v>
      </c>
      <c r="BE148" s="224">
        <v>49608</v>
      </c>
      <c r="BF148" s="224">
        <v>0</v>
      </c>
      <c r="BG148" s="225">
        <v>0.50386933622345176</v>
      </c>
      <c r="BH148" s="224">
        <v>150</v>
      </c>
      <c r="BI148" s="224">
        <v>135</v>
      </c>
      <c r="BJ148" s="224">
        <v>135</v>
      </c>
      <c r="BK148" s="224">
        <v>0.98380000000000001</v>
      </c>
      <c r="BL148" s="224">
        <v>62928</v>
      </c>
      <c r="BM148" s="311">
        <v>3640.2768000000069</v>
      </c>
      <c r="BN148" s="225">
        <v>0.63684010722813533</v>
      </c>
      <c r="BO148" s="224">
        <v>150</v>
      </c>
      <c r="BP148" s="224">
        <v>204</v>
      </c>
      <c r="BQ148" s="224">
        <v>204</v>
      </c>
      <c r="BR148" s="224">
        <v>0.98399999999999999</v>
      </c>
      <c r="BS148" s="224">
        <v>72111</v>
      </c>
      <c r="BT148" s="311">
        <v>0</v>
      </c>
      <c r="BU148" s="225">
        <v>0.48284008397484351</v>
      </c>
      <c r="BV148" s="224">
        <v>150</v>
      </c>
      <c r="BW148" s="224">
        <v>141</v>
      </c>
      <c r="BX148" s="224">
        <v>141</v>
      </c>
      <c r="BY148" s="224">
        <v>0.9859</v>
      </c>
      <c r="BZ148" s="224">
        <v>55329</v>
      </c>
      <c r="CA148" s="311">
        <v>0</v>
      </c>
      <c r="CB148" s="225">
        <v>0.59228613829874577</v>
      </c>
      <c r="CC148" s="224">
        <v>150</v>
      </c>
      <c r="CD148" s="224"/>
      <c r="CE148" s="224">
        <v>208.2</v>
      </c>
      <c r="CF148" s="224">
        <v>0.98770000000000002</v>
      </c>
      <c r="CG148" s="224">
        <v>84897</v>
      </c>
      <c r="CH148" s="224">
        <v>0</v>
      </c>
      <c r="CI148" s="225">
        <v>0.55489860037219541</v>
      </c>
      <c r="CJ148" s="224">
        <v>150</v>
      </c>
      <c r="CK148" s="224"/>
      <c r="CL148" s="224">
        <v>133.19999999999999</v>
      </c>
      <c r="CM148" s="224">
        <v>0.98899999999999999</v>
      </c>
      <c r="CN148" s="224">
        <v>59163</v>
      </c>
      <c r="CO148" s="311">
        <v>2253.5664000000033</v>
      </c>
      <c r="CP148" s="225">
        <v>0.62375950267760183</v>
      </c>
      <c r="CQ148" s="224">
        <v>150</v>
      </c>
      <c r="CR148" s="224"/>
      <c r="CS148" s="224">
        <v>145.19999999999999</v>
      </c>
      <c r="CT148" s="224">
        <v>0.97799999999999998</v>
      </c>
      <c r="CU148" s="224">
        <v>56109</v>
      </c>
      <c r="CV148" s="311">
        <v>0</v>
      </c>
      <c r="CW148" s="225">
        <v>0.53107287727135521</v>
      </c>
      <c r="CX148" s="224">
        <v>150</v>
      </c>
      <c r="CY148" s="224"/>
      <c r="CZ148" s="224">
        <v>144</v>
      </c>
      <c r="DA148" s="224">
        <v>0.9879</v>
      </c>
      <c r="DB148" s="224">
        <v>69405</v>
      </c>
      <c r="DC148" s="311">
        <v>7949.7168000000092</v>
      </c>
      <c r="DD148" s="225">
        <v>0.67761464648168768</v>
      </c>
      <c r="DE148" s="224">
        <v>150</v>
      </c>
      <c r="DF148" s="224"/>
      <c r="DG148" s="224">
        <v>136.80000000000001</v>
      </c>
      <c r="DH148" s="224">
        <v>0.98760000000000003</v>
      </c>
      <c r="DI148" s="224">
        <v>70089</v>
      </c>
      <c r="DJ148" s="311">
        <v>9778.7172480000008</v>
      </c>
      <c r="DK148" s="225">
        <v>0.69728407961419192</v>
      </c>
      <c r="DL148" s="224">
        <v>150</v>
      </c>
      <c r="DM148" s="224"/>
      <c r="DN148" s="224">
        <v>138</v>
      </c>
      <c r="DO148" s="224">
        <v>0.98780000000000001</v>
      </c>
      <c r="DP148" s="224">
        <v>75249</v>
      </c>
      <c r="DQ148" s="311">
        <v>14397.359040000003</v>
      </c>
      <c r="DR148" s="225">
        <v>0.74195862737174745</v>
      </c>
      <c r="DS148" s="224">
        <v>150</v>
      </c>
      <c r="DT148" s="224"/>
      <c r="DU148" s="224">
        <v>144</v>
      </c>
      <c r="DV148" s="224">
        <v>0.98629999999999995</v>
      </c>
      <c r="DW148" s="224">
        <v>63042</v>
      </c>
      <c r="DX148" s="311">
        <v>1686.2496000000028</v>
      </c>
      <c r="DY148" s="225">
        <v>0.61648989301579793</v>
      </c>
    </row>
    <row r="149" spans="1:129" ht="17.25" customHeight="1">
      <c r="A149" s="466">
        <v>145</v>
      </c>
      <c r="B149" s="489">
        <v>291000000009</v>
      </c>
      <c r="C149" s="212" t="s">
        <v>228</v>
      </c>
      <c r="D149" s="224">
        <v>125</v>
      </c>
      <c r="E149" s="224">
        <v>160</v>
      </c>
      <c r="F149" s="224">
        <v>160</v>
      </c>
      <c r="G149" s="224">
        <v>0.56510000000000005</v>
      </c>
      <c r="H149" s="224">
        <v>18158</v>
      </c>
      <c r="I149" s="224">
        <v>0</v>
      </c>
      <c r="J149" s="225">
        <v>0.27892678778583924</v>
      </c>
      <c r="K149" s="224">
        <v>178</v>
      </c>
      <c r="L149" s="224">
        <v>156</v>
      </c>
      <c r="M149" s="224">
        <v>156</v>
      </c>
      <c r="N149" s="224">
        <v>0.57399999999999995</v>
      </c>
      <c r="O149" s="224">
        <v>17836</v>
      </c>
      <c r="P149" s="224">
        <v>0</v>
      </c>
      <c r="Q149" s="225">
        <v>0.26772445143806273</v>
      </c>
      <c r="R149" s="224">
        <v>178</v>
      </c>
      <c r="S149" s="224">
        <v>138</v>
      </c>
      <c r="T149" s="224">
        <v>142.4</v>
      </c>
      <c r="U149" s="224">
        <v>0.57820000000000005</v>
      </c>
      <c r="V149" s="224">
        <v>16432</v>
      </c>
      <c r="W149" s="224">
        <v>0</v>
      </c>
      <c r="X149" s="225">
        <v>0.27718508212019649</v>
      </c>
      <c r="Y149" s="224">
        <v>178</v>
      </c>
      <c r="Z149" s="224">
        <v>138</v>
      </c>
      <c r="AA149" s="224">
        <v>142.4</v>
      </c>
      <c r="AB149" s="224">
        <v>0.55869999999999997</v>
      </c>
      <c r="AC149" s="224">
        <v>11854</v>
      </c>
      <c r="AD149" s="224">
        <v>0</v>
      </c>
      <c r="AE149" s="225">
        <v>0.20026420305218889</v>
      </c>
      <c r="AF149" s="224">
        <v>178</v>
      </c>
      <c r="AG149" s="224">
        <v>122</v>
      </c>
      <c r="AH149" s="224">
        <v>142.4</v>
      </c>
      <c r="AI149" s="224">
        <v>0.56610000000000005</v>
      </c>
      <c r="AJ149" s="224">
        <v>2740</v>
      </c>
      <c r="AK149" s="224">
        <v>0</v>
      </c>
      <c r="AL149" s="225">
        <v>4.5685089818727313E-2</v>
      </c>
      <c r="AM149" s="224">
        <v>178</v>
      </c>
      <c r="AN149" s="224">
        <v>168</v>
      </c>
      <c r="AO149" s="224">
        <v>168</v>
      </c>
      <c r="AP149" s="224">
        <v>0.59199999999999997</v>
      </c>
      <c r="AQ149" s="224">
        <v>8830</v>
      </c>
      <c r="AR149" s="224">
        <v>0</v>
      </c>
      <c r="AS149" s="225">
        <v>0.12330969362219366</v>
      </c>
      <c r="AT149" s="224">
        <v>178</v>
      </c>
      <c r="AU149" s="224">
        <v>166</v>
      </c>
      <c r="AV149" s="224">
        <v>166</v>
      </c>
      <c r="AW149" s="224">
        <v>0.58030000000000004</v>
      </c>
      <c r="AX149" s="224">
        <v>5190</v>
      </c>
      <c r="AY149" s="224">
        <v>0</v>
      </c>
      <c r="AZ149" s="225">
        <v>7.2415871844568366E-2</v>
      </c>
      <c r="BA149" s="224">
        <v>178</v>
      </c>
      <c r="BB149" s="224">
        <v>2</v>
      </c>
      <c r="BC149" s="224">
        <v>142.4</v>
      </c>
      <c r="BD149" s="224">
        <v>1.72E-2</v>
      </c>
      <c r="BE149" s="224">
        <v>20</v>
      </c>
      <c r="BF149" s="224">
        <v>0</v>
      </c>
      <c r="BG149" s="225">
        <v>1.1341201405220221E-2</v>
      </c>
      <c r="BH149" s="224">
        <v>178</v>
      </c>
      <c r="BI149" s="224">
        <v>0</v>
      </c>
      <c r="BJ149" s="224">
        <v>142.4</v>
      </c>
      <c r="BK149" s="224">
        <v>0</v>
      </c>
      <c r="BL149" s="224">
        <v>0</v>
      </c>
      <c r="BM149" s="224">
        <v>0</v>
      </c>
      <c r="BN149" s="225">
        <v>0</v>
      </c>
      <c r="BO149" s="224">
        <v>178</v>
      </c>
      <c r="BP149" s="224">
        <v>0</v>
      </c>
      <c r="BQ149" s="224">
        <v>142.4</v>
      </c>
      <c r="BR149" s="224">
        <v>0</v>
      </c>
      <c r="BS149" s="224">
        <v>0</v>
      </c>
      <c r="BT149" s="311">
        <v>0</v>
      </c>
      <c r="BU149" s="225">
        <v>0</v>
      </c>
      <c r="BV149" s="224">
        <v>178</v>
      </c>
      <c r="BW149" s="224">
        <v>0</v>
      </c>
      <c r="BX149" s="224">
        <v>142.4</v>
      </c>
      <c r="BY149" s="224">
        <v>0</v>
      </c>
      <c r="BZ149" s="224">
        <v>0</v>
      </c>
      <c r="CA149" s="311">
        <v>0</v>
      </c>
      <c r="CB149" s="225">
        <v>0</v>
      </c>
      <c r="CC149" s="224">
        <v>178</v>
      </c>
      <c r="CD149" s="224"/>
      <c r="CE149" s="224">
        <v>142.4</v>
      </c>
      <c r="CF149" s="224">
        <v>0</v>
      </c>
      <c r="CG149" s="224">
        <v>0</v>
      </c>
      <c r="CH149" s="224">
        <v>0</v>
      </c>
      <c r="CI149" s="225">
        <v>0</v>
      </c>
      <c r="CJ149" s="224">
        <v>178</v>
      </c>
      <c r="CK149" s="224"/>
      <c r="CL149" s="224">
        <v>142.4</v>
      </c>
      <c r="CM149" s="224">
        <v>0.6008</v>
      </c>
      <c r="CN149" s="224">
        <v>5814</v>
      </c>
      <c r="CO149" s="224">
        <v>0</v>
      </c>
      <c r="CP149" s="225">
        <v>9.4384921228624005E-2</v>
      </c>
      <c r="CQ149" s="224">
        <v>178</v>
      </c>
      <c r="CR149" s="224"/>
      <c r="CS149" s="224">
        <v>160.4</v>
      </c>
      <c r="CT149" s="224">
        <v>0.64380000000000004</v>
      </c>
      <c r="CU149" s="224">
        <v>10133</v>
      </c>
      <c r="CV149" s="311">
        <v>0</v>
      </c>
      <c r="CW149" s="225">
        <v>0.13188936303147439</v>
      </c>
      <c r="CX149" s="224">
        <v>178</v>
      </c>
      <c r="CY149" s="224"/>
      <c r="CZ149" s="224">
        <v>145.84</v>
      </c>
      <c r="DA149" s="224">
        <v>0.61370000000000002</v>
      </c>
      <c r="DB149" s="224">
        <v>7203</v>
      </c>
      <c r="DC149" s="224">
        <v>0</v>
      </c>
      <c r="DD149" s="225">
        <v>0.11177589073383322</v>
      </c>
      <c r="DE149" s="224">
        <v>178</v>
      </c>
      <c r="DF149" s="224"/>
      <c r="DG149" s="224">
        <v>142.4</v>
      </c>
      <c r="DH149" s="224">
        <v>0</v>
      </c>
      <c r="DI149" s="224">
        <v>0</v>
      </c>
      <c r="DJ149" s="224">
        <v>0</v>
      </c>
      <c r="DK149" s="225">
        <v>0</v>
      </c>
      <c r="DL149" s="224">
        <v>178</v>
      </c>
      <c r="DM149" s="224"/>
      <c r="DN149" s="224">
        <v>142.4</v>
      </c>
      <c r="DO149" s="224">
        <v>0</v>
      </c>
      <c r="DP149" s="224">
        <v>0</v>
      </c>
      <c r="DQ149" s="311">
        <v>0</v>
      </c>
      <c r="DR149" s="225">
        <v>0</v>
      </c>
      <c r="DS149" s="224">
        <v>178</v>
      </c>
      <c r="DT149" s="224"/>
      <c r="DU149" s="224">
        <v>142.4</v>
      </c>
      <c r="DV149" s="224">
        <v>0</v>
      </c>
      <c r="DW149" s="224">
        <v>0</v>
      </c>
      <c r="DX149" s="224">
        <v>0</v>
      </c>
      <c r="DY149" s="225">
        <v>0</v>
      </c>
    </row>
    <row r="150" spans="1:129" ht="17.25" customHeight="1">
      <c r="A150" s="466">
        <v>146</v>
      </c>
      <c r="B150" s="489">
        <v>293000000023</v>
      </c>
      <c r="C150" s="212" t="s">
        <v>921</v>
      </c>
      <c r="D150" s="224">
        <v>0</v>
      </c>
      <c r="E150" s="224">
        <v>0</v>
      </c>
      <c r="F150" s="224">
        <v>0</v>
      </c>
      <c r="G150" s="224">
        <v>0</v>
      </c>
      <c r="H150" s="224">
        <v>0</v>
      </c>
      <c r="I150" s="224">
        <v>0</v>
      </c>
      <c r="J150" s="225"/>
      <c r="K150" s="224">
        <v>0</v>
      </c>
      <c r="L150" s="224">
        <v>0</v>
      </c>
      <c r="M150" s="224">
        <v>0</v>
      </c>
      <c r="N150" s="224">
        <v>0</v>
      </c>
      <c r="O150" s="224">
        <v>0</v>
      </c>
      <c r="P150" s="224">
        <v>0</v>
      </c>
      <c r="Q150" s="225">
        <v>0</v>
      </c>
      <c r="R150" s="224">
        <v>0</v>
      </c>
      <c r="S150" s="224">
        <v>0</v>
      </c>
      <c r="T150" s="224">
        <v>0</v>
      </c>
      <c r="U150" s="224">
        <v>0</v>
      </c>
      <c r="V150" s="224">
        <v>0</v>
      </c>
      <c r="W150" s="224">
        <v>0</v>
      </c>
      <c r="X150" s="225">
        <v>0</v>
      </c>
      <c r="Y150" s="224">
        <v>0</v>
      </c>
      <c r="Z150" s="224">
        <v>0</v>
      </c>
      <c r="AA150" s="224">
        <v>0</v>
      </c>
      <c r="AB150" s="224">
        <v>0</v>
      </c>
      <c r="AC150" s="224">
        <v>0</v>
      </c>
      <c r="AD150" s="224">
        <v>0</v>
      </c>
      <c r="AE150" s="225">
        <v>0</v>
      </c>
      <c r="AF150" s="224">
        <v>0</v>
      </c>
      <c r="AG150" s="224">
        <v>0</v>
      </c>
      <c r="AH150" s="224">
        <v>0</v>
      </c>
      <c r="AI150" s="224">
        <v>0</v>
      </c>
      <c r="AJ150" s="224">
        <v>0</v>
      </c>
      <c r="AK150" s="224">
        <v>0</v>
      </c>
      <c r="AL150" s="225">
        <v>0</v>
      </c>
      <c r="AM150" s="224">
        <v>0</v>
      </c>
      <c r="AN150" s="224">
        <v>0</v>
      </c>
      <c r="AO150" s="224">
        <v>0</v>
      </c>
      <c r="AP150" s="224">
        <v>0</v>
      </c>
      <c r="AQ150" s="224">
        <v>0</v>
      </c>
      <c r="AR150" s="224">
        <v>0</v>
      </c>
      <c r="AS150" s="225">
        <v>0</v>
      </c>
      <c r="AT150" s="224">
        <v>0</v>
      </c>
      <c r="AU150" s="224">
        <v>0</v>
      </c>
      <c r="AV150" s="224">
        <v>0</v>
      </c>
      <c r="AW150" s="224">
        <v>0</v>
      </c>
      <c r="AX150" s="224">
        <v>0</v>
      </c>
      <c r="AY150" s="224">
        <v>0</v>
      </c>
      <c r="AZ150" s="225">
        <v>0</v>
      </c>
      <c r="BA150" s="224">
        <v>0</v>
      </c>
      <c r="BB150" s="224">
        <v>0</v>
      </c>
      <c r="BC150" s="224">
        <v>0</v>
      </c>
      <c r="BD150" s="224">
        <v>0</v>
      </c>
      <c r="BE150" s="224">
        <v>0</v>
      </c>
      <c r="BF150" s="224">
        <v>0</v>
      </c>
      <c r="BG150" s="225">
        <v>0</v>
      </c>
      <c r="BH150" s="224">
        <v>0</v>
      </c>
      <c r="BI150" s="224">
        <v>0</v>
      </c>
      <c r="BJ150" s="224">
        <v>0</v>
      </c>
      <c r="BK150" s="224">
        <v>0</v>
      </c>
      <c r="BL150" s="224">
        <v>0</v>
      </c>
      <c r="BM150" s="224">
        <v>0</v>
      </c>
      <c r="BN150" s="225">
        <v>0</v>
      </c>
      <c r="BO150" s="224">
        <v>0</v>
      </c>
      <c r="BP150" s="224">
        <v>0</v>
      </c>
      <c r="BQ150" s="224">
        <v>0</v>
      </c>
      <c r="BR150" s="224">
        <v>0</v>
      </c>
      <c r="BS150" s="224">
        <v>0</v>
      </c>
      <c r="BT150" s="311">
        <v>0</v>
      </c>
      <c r="BU150" s="225">
        <v>0</v>
      </c>
      <c r="BV150" s="224">
        <v>0</v>
      </c>
      <c r="BW150" s="224">
        <v>0</v>
      </c>
      <c r="BX150" s="224">
        <v>0</v>
      </c>
      <c r="BY150" s="224">
        <v>0</v>
      </c>
      <c r="BZ150" s="224">
        <v>0</v>
      </c>
      <c r="CA150" s="311">
        <v>0</v>
      </c>
      <c r="CB150" s="225">
        <v>0</v>
      </c>
      <c r="CC150" s="224">
        <v>200</v>
      </c>
      <c r="CD150" s="224"/>
      <c r="CE150" s="224">
        <v>0</v>
      </c>
      <c r="CF150" s="224">
        <v>0</v>
      </c>
      <c r="CG150" s="224">
        <v>0</v>
      </c>
      <c r="CH150" s="224">
        <v>0</v>
      </c>
      <c r="CI150" s="225">
        <v>0</v>
      </c>
      <c r="CJ150" s="224">
        <v>200</v>
      </c>
      <c r="CK150" s="224"/>
      <c r="CL150" s="224">
        <v>160</v>
      </c>
      <c r="CM150" s="224">
        <v>1</v>
      </c>
      <c r="CN150" s="224">
        <v>1800</v>
      </c>
      <c r="CO150" s="224">
        <v>0</v>
      </c>
      <c r="CP150" s="225">
        <v>1.5625E-2</v>
      </c>
      <c r="CQ150" s="224">
        <v>200</v>
      </c>
      <c r="CR150" s="224"/>
      <c r="CS150" s="224">
        <v>160</v>
      </c>
      <c r="CT150" s="224">
        <v>0.92600000000000005</v>
      </c>
      <c r="CU150" s="224">
        <v>1164</v>
      </c>
      <c r="CV150" s="311">
        <v>0</v>
      </c>
      <c r="CW150" s="225">
        <v>1.0559639099839754E-2</v>
      </c>
      <c r="CX150" s="224">
        <v>200</v>
      </c>
      <c r="CY150" s="224"/>
      <c r="CZ150" s="224">
        <v>160</v>
      </c>
      <c r="DA150" s="224">
        <v>0.91010000000000002</v>
      </c>
      <c r="DB150" s="224">
        <v>1378</v>
      </c>
      <c r="DC150" s="224">
        <v>0</v>
      </c>
      <c r="DD150" s="225">
        <v>1.3143396940507146E-2</v>
      </c>
      <c r="DE150" s="224">
        <v>200</v>
      </c>
      <c r="DF150" s="224"/>
      <c r="DG150" s="224">
        <v>160</v>
      </c>
      <c r="DH150" s="224">
        <v>0.94920000000000004</v>
      </c>
      <c r="DI150" s="224">
        <v>2206</v>
      </c>
      <c r="DJ150" s="224">
        <v>0</v>
      </c>
      <c r="DK150" s="225">
        <v>1.952337338970225E-2</v>
      </c>
      <c r="DL150" s="224">
        <v>200</v>
      </c>
      <c r="DM150" s="224"/>
      <c r="DN150" s="224">
        <v>160</v>
      </c>
      <c r="DO150" s="224">
        <v>0.98099999999999998</v>
      </c>
      <c r="DP150" s="224">
        <v>2949</v>
      </c>
      <c r="DQ150" s="311">
        <v>0</v>
      </c>
      <c r="DR150" s="225">
        <v>2.5252992338298641E-2</v>
      </c>
      <c r="DS150" s="224">
        <v>200</v>
      </c>
      <c r="DT150" s="224"/>
      <c r="DU150" s="224">
        <v>160</v>
      </c>
      <c r="DV150" s="224">
        <v>0.98419999999999996</v>
      </c>
      <c r="DW150" s="224">
        <v>2753</v>
      </c>
      <c r="DX150" s="224">
        <v>0</v>
      </c>
      <c r="DY150" s="225">
        <v>2.4281212603581029E-2</v>
      </c>
    </row>
    <row r="151" spans="1:129" ht="17.25" customHeight="1">
      <c r="A151" s="466">
        <v>147</v>
      </c>
      <c r="B151" s="489">
        <v>311000000036</v>
      </c>
      <c r="C151" s="212" t="s">
        <v>261</v>
      </c>
      <c r="D151" s="224">
        <v>110</v>
      </c>
      <c r="E151" s="224">
        <v>0</v>
      </c>
      <c r="F151" s="224">
        <v>4</v>
      </c>
      <c r="G151" s="224">
        <v>0</v>
      </c>
      <c r="H151" s="224">
        <v>0</v>
      </c>
      <c r="I151" s="224">
        <v>0</v>
      </c>
      <c r="J151" s="225"/>
      <c r="K151" s="224">
        <v>110</v>
      </c>
      <c r="L151" s="224">
        <v>0</v>
      </c>
      <c r="M151" s="224">
        <v>4</v>
      </c>
      <c r="N151" s="224">
        <v>0</v>
      </c>
      <c r="O151" s="224">
        <v>0</v>
      </c>
      <c r="P151" s="224">
        <v>0</v>
      </c>
      <c r="Q151" s="225">
        <v>0</v>
      </c>
      <c r="R151" s="224">
        <v>110</v>
      </c>
      <c r="S151" s="224">
        <v>0</v>
      </c>
      <c r="T151" s="224">
        <v>88</v>
      </c>
      <c r="U151" s="224">
        <v>0</v>
      </c>
      <c r="V151" s="224">
        <v>0</v>
      </c>
      <c r="W151" s="224">
        <v>0</v>
      </c>
      <c r="X151" s="225">
        <v>0</v>
      </c>
      <c r="Y151" s="224">
        <v>110</v>
      </c>
      <c r="Z151" s="224">
        <v>0</v>
      </c>
      <c r="AA151" s="224">
        <v>88</v>
      </c>
      <c r="AB151" s="224">
        <v>0</v>
      </c>
      <c r="AC151" s="224">
        <v>0</v>
      </c>
      <c r="AD151" s="224">
        <v>0</v>
      </c>
      <c r="AE151" s="225">
        <v>0</v>
      </c>
      <c r="AF151" s="224">
        <v>110</v>
      </c>
      <c r="AG151" s="224">
        <v>0</v>
      </c>
      <c r="AH151" s="224">
        <v>88</v>
      </c>
      <c r="AI151" s="224">
        <v>0</v>
      </c>
      <c r="AJ151" s="224">
        <v>0</v>
      </c>
      <c r="AK151" s="224">
        <v>0</v>
      </c>
      <c r="AL151" s="225">
        <v>0</v>
      </c>
      <c r="AM151" s="224">
        <v>110</v>
      </c>
      <c r="AN151" s="224">
        <v>0</v>
      </c>
      <c r="AO151" s="224">
        <v>88</v>
      </c>
      <c r="AP151" s="224">
        <v>0</v>
      </c>
      <c r="AQ151" s="224">
        <v>0</v>
      </c>
      <c r="AR151" s="224">
        <v>0</v>
      </c>
      <c r="AS151" s="225">
        <v>0</v>
      </c>
      <c r="AT151" s="224">
        <v>110</v>
      </c>
      <c r="AU151" s="224">
        <v>0</v>
      </c>
      <c r="AV151" s="224">
        <v>88</v>
      </c>
      <c r="AW151" s="224">
        <v>0</v>
      </c>
      <c r="AX151" s="224">
        <v>0</v>
      </c>
      <c r="AY151" s="224">
        <v>0</v>
      </c>
      <c r="AZ151" s="225">
        <v>0</v>
      </c>
      <c r="BA151" s="224">
        <v>110</v>
      </c>
      <c r="BB151" s="224">
        <v>0</v>
      </c>
      <c r="BC151" s="224">
        <v>88</v>
      </c>
      <c r="BD151" s="224">
        <v>0</v>
      </c>
      <c r="BE151" s="224">
        <v>0</v>
      </c>
      <c r="BF151" s="224">
        <v>0</v>
      </c>
      <c r="BG151" s="225">
        <v>0</v>
      </c>
      <c r="BH151" s="224">
        <v>110</v>
      </c>
      <c r="BI151" s="224">
        <v>0</v>
      </c>
      <c r="BJ151" s="224">
        <v>88</v>
      </c>
      <c r="BK151" s="224">
        <v>0</v>
      </c>
      <c r="BL151" s="224">
        <v>0</v>
      </c>
      <c r="BM151" s="224">
        <v>0</v>
      </c>
      <c r="BN151" s="225">
        <v>0</v>
      </c>
      <c r="BO151" s="224">
        <v>110</v>
      </c>
      <c r="BP151" s="224">
        <v>0</v>
      </c>
      <c r="BQ151" s="224">
        <v>88</v>
      </c>
      <c r="BR151" s="224">
        <v>0</v>
      </c>
      <c r="BS151" s="224">
        <v>0</v>
      </c>
      <c r="BT151" s="311">
        <v>0</v>
      </c>
      <c r="BU151" s="225">
        <v>0</v>
      </c>
      <c r="BV151" s="224">
        <v>110</v>
      </c>
      <c r="BW151" s="224">
        <v>0</v>
      </c>
      <c r="BX151" s="224">
        <v>88</v>
      </c>
      <c r="BY151" s="224">
        <v>0</v>
      </c>
      <c r="BZ151" s="224">
        <v>0</v>
      </c>
      <c r="CA151" s="311">
        <v>0</v>
      </c>
      <c r="CB151" s="225">
        <v>0</v>
      </c>
      <c r="CC151" s="224">
        <v>110</v>
      </c>
      <c r="CD151" s="224"/>
      <c r="CE151" s="224">
        <v>110</v>
      </c>
      <c r="CF151" s="224">
        <v>0</v>
      </c>
      <c r="CG151" s="224">
        <v>0</v>
      </c>
      <c r="CH151" s="224">
        <v>0</v>
      </c>
      <c r="CI151" s="225">
        <v>0</v>
      </c>
      <c r="CJ151" s="224">
        <v>110</v>
      </c>
      <c r="CK151" s="224"/>
      <c r="CL151" s="224">
        <v>110</v>
      </c>
      <c r="CM151" s="224">
        <v>0</v>
      </c>
      <c r="CN151" s="224">
        <v>0</v>
      </c>
      <c r="CO151" s="224">
        <v>0</v>
      </c>
      <c r="CP151" s="225">
        <v>0</v>
      </c>
      <c r="CQ151" s="224">
        <v>110</v>
      </c>
      <c r="CR151" s="224"/>
      <c r="CS151" s="224">
        <v>110</v>
      </c>
      <c r="CT151" s="224">
        <v>0</v>
      </c>
      <c r="CU151" s="224">
        <v>0</v>
      </c>
      <c r="CV151" s="311">
        <v>0</v>
      </c>
      <c r="CW151" s="225">
        <v>0</v>
      </c>
      <c r="CX151" s="224">
        <v>110</v>
      </c>
      <c r="CY151" s="224"/>
      <c r="CZ151" s="224">
        <v>110</v>
      </c>
      <c r="DA151" s="224">
        <v>0</v>
      </c>
      <c r="DB151" s="224">
        <v>0</v>
      </c>
      <c r="DC151" s="224">
        <v>0</v>
      </c>
      <c r="DD151" s="225">
        <v>0</v>
      </c>
      <c r="DE151" s="224">
        <v>110</v>
      </c>
      <c r="DF151" s="224"/>
      <c r="DG151" s="224">
        <v>110</v>
      </c>
      <c r="DH151" s="224">
        <v>0</v>
      </c>
      <c r="DI151" s="224">
        <v>0</v>
      </c>
      <c r="DJ151" s="224">
        <v>0</v>
      </c>
      <c r="DK151" s="225">
        <v>0</v>
      </c>
      <c r="DL151" s="224">
        <v>110</v>
      </c>
      <c r="DM151" s="224"/>
      <c r="DN151" s="224">
        <v>110</v>
      </c>
      <c r="DO151" s="224">
        <v>0</v>
      </c>
      <c r="DP151" s="224">
        <v>0</v>
      </c>
      <c r="DQ151" s="311">
        <v>0</v>
      </c>
      <c r="DR151" s="225">
        <v>0</v>
      </c>
      <c r="DS151" s="224">
        <v>110</v>
      </c>
      <c r="DT151" s="224"/>
      <c r="DU151" s="224">
        <v>110</v>
      </c>
      <c r="DV151" s="224">
        <v>0</v>
      </c>
      <c r="DW151" s="224">
        <v>0</v>
      </c>
      <c r="DX151" s="224">
        <v>0</v>
      </c>
      <c r="DY151" s="225">
        <v>0</v>
      </c>
    </row>
    <row r="152" spans="1:129" ht="17.25" customHeight="1">
      <c r="A152" s="466">
        <v>148</v>
      </c>
      <c r="B152" s="489">
        <v>211000000051</v>
      </c>
      <c r="C152" s="212" t="s">
        <v>922</v>
      </c>
      <c r="D152" s="224">
        <v>0</v>
      </c>
      <c r="E152" s="224">
        <v>0</v>
      </c>
      <c r="F152" s="224">
        <v>0</v>
      </c>
      <c r="G152" s="224">
        <v>0</v>
      </c>
      <c r="H152" s="224">
        <v>0</v>
      </c>
      <c r="I152" s="224">
        <v>0</v>
      </c>
      <c r="J152" s="225"/>
      <c r="K152" s="224">
        <v>0</v>
      </c>
      <c r="L152" s="224">
        <v>0</v>
      </c>
      <c r="M152" s="224">
        <v>0</v>
      </c>
      <c r="N152" s="224">
        <v>0</v>
      </c>
      <c r="O152" s="224">
        <v>0</v>
      </c>
      <c r="P152" s="224">
        <v>0</v>
      </c>
      <c r="Q152" s="225">
        <v>0</v>
      </c>
      <c r="R152" s="224">
        <v>0</v>
      </c>
      <c r="S152" s="224">
        <v>0</v>
      </c>
      <c r="T152" s="224">
        <v>0</v>
      </c>
      <c r="U152" s="224">
        <v>0</v>
      </c>
      <c r="V152" s="224">
        <v>0</v>
      </c>
      <c r="W152" s="224">
        <v>0</v>
      </c>
      <c r="X152" s="225">
        <v>0</v>
      </c>
      <c r="Y152" s="224">
        <v>0</v>
      </c>
      <c r="Z152" s="224">
        <v>0</v>
      </c>
      <c r="AA152" s="224">
        <v>0</v>
      </c>
      <c r="AB152" s="224">
        <v>0</v>
      </c>
      <c r="AC152" s="224">
        <v>0</v>
      </c>
      <c r="AD152" s="224">
        <v>0</v>
      </c>
      <c r="AE152" s="225">
        <v>0</v>
      </c>
      <c r="AF152" s="224">
        <v>0</v>
      </c>
      <c r="AG152" s="224">
        <v>0</v>
      </c>
      <c r="AH152" s="224">
        <v>0</v>
      </c>
      <c r="AI152" s="224">
        <v>0</v>
      </c>
      <c r="AJ152" s="224">
        <v>0</v>
      </c>
      <c r="AK152" s="224">
        <v>0</v>
      </c>
      <c r="AL152" s="225">
        <v>0</v>
      </c>
      <c r="AM152" s="224">
        <v>0</v>
      </c>
      <c r="AN152" s="224">
        <v>0</v>
      </c>
      <c r="AO152" s="224">
        <v>0</v>
      </c>
      <c r="AP152" s="224">
        <v>0</v>
      </c>
      <c r="AQ152" s="224">
        <v>0</v>
      </c>
      <c r="AR152" s="224">
        <v>0</v>
      </c>
      <c r="AS152" s="225">
        <v>0</v>
      </c>
      <c r="AT152" s="224">
        <v>0</v>
      </c>
      <c r="AU152" s="224">
        <v>0</v>
      </c>
      <c r="AV152" s="224">
        <v>0</v>
      </c>
      <c r="AW152" s="224">
        <v>0</v>
      </c>
      <c r="AX152" s="224">
        <v>0</v>
      </c>
      <c r="AY152" s="224">
        <v>0</v>
      </c>
      <c r="AZ152" s="225">
        <v>0</v>
      </c>
      <c r="BA152" s="224">
        <v>0</v>
      </c>
      <c r="BB152" s="224">
        <v>0</v>
      </c>
      <c r="BC152" s="224">
        <v>0</v>
      </c>
      <c r="BD152" s="224">
        <v>0</v>
      </c>
      <c r="BE152" s="224">
        <v>0</v>
      </c>
      <c r="BF152" s="224">
        <v>0</v>
      </c>
      <c r="BG152" s="225">
        <v>0</v>
      </c>
      <c r="BH152" s="224">
        <v>0</v>
      </c>
      <c r="BI152" s="224">
        <v>0</v>
      </c>
      <c r="BJ152" s="224">
        <v>0</v>
      </c>
      <c r="BK152" s="224">
        <v>0</v>
      </c>
      <c r="BL152" s="224">
        <v>0</v>
      </c>
      <c r="BM152" s="224">
        <v>0</v>
      </c>
      <c r="BN152" s="225">
        <v>0</v>
      </c>
      <c r="BO152" s="224">
        <v>0</v>
      </c>
      <c r="BP152" s="224">
        <v>0</v>
      </c>
      <c r="BQ152" s="224">
        <v>0</v>
      </c>
      <c r="BR152" s="224">
        <v>0</v>
      </c>
      <c r="BS152" s="224">
        <v>0</v>
      </c>
      <c r="BT152" s="311">
        <v>0</v>
      </c>
      <c r="BU152" s="225">
        <v>0</v>
      </c>
      <c r="BV152" s="224">
        <v>0</v>
      </c>
      <c r="BW152" s="224">
        <v>0</v>
      </c>
      <c r="BX152" s="224">
        <v>0</v>
      </c>
      <c r="BY152" s="224">
        <v>0</v>
      </c>
      <c r="BZ152" s="224">
        <v>0</v>
      </c>
      <c r="CA152" s="311">
        <v>0</v>
      </c>
      <c r="CB152" s="225">
        <v>0</v>
      </c>
      <c r="CC152" s="224">
        <v>211</v>
      </c>
      <c r="CD152" s="224"/>
      <c r="CE152" s="224">
        <v>0</v>
      </c>
      <c r="CF152" s="224">
        <v>0</v>
      </c>
      <c r="CG152" s="224">
        <v>0</v>
      </c>
      <c r="CH152" s="224">
        <v>0</v>
      </c>
      <c r="CI152" s="225">
        <v>0</v>
      </c>
      <c r="CJ152" s="224">
        <v>211</v>
      </c>
      <c r="CK152" s="224"/>
      <c r="CL152" s="224">
        <v>211</v>
      </c>
      <c r="CM152" s="224">
        <v>0.85050000000000003</v>
      </c>
      <c r="CN152" s="224">
        <v>1281</v>
      </c>
      <c r="CO152" s="224">
        <v>0</v>
      </c>
      <c r="CP152" s="225">
        <v>9.9142498651011903E-3</v>
      </c>
      <c r="CQ152" s="224">
        <v>211</v>
      </c>
      <c r="CR152" s="224"/>
      <c r="CS152" s="224">
        <v>211</v>
      </c>
      <c r="CT152" s="224">
        <v>0.82120000000000004</v>
      </c>
      <c r="CU152" s="224">
        <v>42388</v>
      </c>
      <c r="CV152" s="311">
        <v>0</v>
      </c>
      <c r="CW152" s="225">
        <v>0.32880513708738507</v>
      </c>
      <c r="CX152" s="224">
        <v>211</v>
      </c>
      <c r="CY152" s="224"/>
      <c r="CZ152" s="224">
        <v>211</v>
      </c>
      <c r="DA152" s="224">
        <v>0.83740000000000003</v>
      </c>
      <c r="DB152" s="224">
        <v>30472</v>
      </c>
      <c r="DC152" s="224">
        <v>0</v>
      </c>
      <c r="DD152" s="225">
        <v>0.23952621475760688</v>
      </c>
      <c r="DE152" s="224">
        <v>211</v>
      </c>
      <c r="DF152" s="224"/>
      <c r="DG152" s="224">
        <v>211</v>
      </c>
      <c r="DH152" s="224">
        <v>0.75919999999999999</v>
      </c>
      <c r="DI152" s="224">
        <v>2141</v>
      </c>
      <c r="DJ152" s="224">
        <v>0</v>
      </c>
      <c r="DK152" s="225">
        <v>1.7964083994894915E-2</v>
      </c>
      <c r="DL152" s="224">
        <v>211</v>
      </c>
      <c r="DM152" s="224"/>
      <c r="DN152" s="224">
        <v>211</v>
      </c>
      <c r="DO152" s="224">
        <v>0.78539999999999999</v>
      </c>
      <c r="DP152" s="224">
        <v>2961</v>
      </c>
      <c r="DQ152" s="311">
        <v>0</v>
      </c>
      <c r="DR152" s="225">
        <v>2.4015526906791956E-2</v>
      </c>
      <c r="DS152" s="224">
        <v>211</v>
      </c>
      <c r="DT152" s="224"/>
      <c r="DU152" s="224">
        <v>211</v>
      </c>
      <c r="DV152" s="224">
        <v>0.79659999999999997</v>
      </c>
      <c r="DW152" s="224">
        <v>12311</v>
      </c>
      <c r="DX152" s="224">
        <v>0</v>
      </c>
      <c r="DY152" s="225">
        <v>0.10172743110298813</v>
      </c>
    </row>
    <row r="153" spans="1:129" ht="17.25" customHeight="1">
      <c r="A153" s="466">
        <v>149</v>
      </c>
      <c r="B153" s="489">
        <v>711000000032</v>
      </c>
      <c r="C153" s="212" t="s">
        <v>382</v>
      </c>
      <c r="D153" s="224">
        <v>420</v>
      </c>
      <c r="E153" s="224">
        <v>512</v>
      </c>
      <c r="F153" s="224">
        <v>512</v>
      </c>
      <c r="G153" s="224">
        <v>0.96060000000000001</v>
      </c>
      <c r="H153" s="224">
        <v>167280</v>
      </c>
      <c r="I153" s="224">
        <v>0</v>
      </c>
      <c r="J153" s="225">
        <v>0.47238813415226588</v>
      </c>
      <c r="K153" s="224">
        <v>420</v>
      </c>
      <c r="L153" s="224">
        <v>512</v>
      </c>
      <c r="M153" s="224">
        <v>512</v>
      </c>
      <c r="N153" s="224">
        <v>0.97040000000000004</v>
      </c>
      <c r="O153" s="224">
        <v>182620</v>
      </c>
      <c r="P153" s="224">
        <v>0</v>
      </c>
      <c r="Q153" s="225">
        <v>0.49403151496666931</v>
      </c>
      <c r="R153" s="224">
        <v>420</v>
      </c>
      <c r="S153" s="224">
        <v>580</v>
      </c>
      <c r="T153" s="224">
        <v>580</v>
      </c>
      <c r="U153" s="224">
        <v>0.96309999999999996</v>
      </c>
      <c r="V153" s="224">
        <v>175384</v>
      </c>
      <c r="W153" s="224">
        <v>0</v>
      </c>
      <c r="X153" s="225">
        <v>0.43607189586946055</v>
      </c>
      <c r="Y153" s="224">
        <v>420</v>
      </c>
      <c r="Z153" s="224">
        <v>520</v>
      </c>
      <c r="AA153" s="224">
        <v>520</v>
      </c>
      <c r="AB153" s="224">
        <v>0.96060000000000001</v>
      </c>
      <c r="AC153" s="224">
        <v>190146</v>
      </c>
      <c r="AD153" s="224">
        <v>0</v>
      </c>
      <c r="AE153" s="225">
        <v>0.51164452634803825</v>
      </c>
      <c r="AF153" s="224">
        <v>420</v>
      </c>
      <c r="AG153" s="224">
        <v>516</v>
      </c>
      <c r="AH153" s="224">
        <v>516</v>
      </c>
      <c r="AI153" s="224">
        <v>0.96440000000000003</v>
      </c>
      <c r="AJ153" s="224">
        <v>175396</v>
      </c>
      <c r="AK153" s="224">
        <v>0</v>
      </c>
      <c r="AL153" s="225">
        <v>0.47373977117948779</v>
      </c>
      <c r="AM153" s="224">
        <v>420</v>
      </c>
      <c r="AN153" s="224">
        <v>512</v>
      </c>
      <c r="AO153" s="224">
        <v>512</v>
      </c>
      <c r="AP153" s="224">
        <v>0.97299999999999998</v>
      </c>
      <c r="AQ153" s="224">
        <v>183558</v>
      </c>
      <c r="AR153" s="224">
        <v>0</v>
      </c>
      <c r="AS153" s="225">
        <v>0.51175019805584099</v>
      </c>
      <c r="AT153" s="224">
        <v>420</v>
      </c>
      <c r="AU153" s="224">
        <v>512</v>
      </c>
      <c r="AV153" s="224">
        <v>512</v>
      </c>
      <c r="AW153" s="224">
        <v>0.96460000000000001</v>
      </c>
      <c r="AX153" s="224">
        <v>192852</v>
      </c>
      <c r="AY153" s="224">
        <v>0</v>
      </c>
      <c r="AZ153" s="225">
        <v>0.52484853950827015</v>
      </c>
      <c r="BA153" s="224">
        <v>420</v>
      </c>
      <c r="BB153" s="224">
        <v>540</v>
      </c>
      <c r="BC153" s="224">
        <v>540</v>
      </c>
      <c r="BD153" s="224">
        <v>0.93420000000000003</v>
      </c>
      <c r="BE153" s="224">
        <v>190278</v>
      </c>
      <c r="BF153" s="224">
        <v>0</v>
      </c>
      <c r="BG153" s="225">
        <v>0.5238687092144596</v>
      </c>
      <c r="BH153" s="224">
        <v>420</v>
      </c>
      <c r="BI153" s="224">
        <v>548</v>
      </c>
      <c r="BJ153" s="224">
        <v>548</v>
      </c>
      <c r="BK153" s="224">
        <v>0.89359999999999995</v>
      </c>
      <c r="BL153" s="224">
        <v>183758</v>
      </c>
      <c r="BM153" s="224">
        <v>0</v>
      </c>
      <c r="BN153" s="225">
        <v>0.504370411694403</v>
      </c>
      <c r="BO153" s="224">
        <v>420</v>
      </c>
      <c r="BP153" s="224">
        <v>536</v>
      </c>
      <c r="BQ153" s="224">
        <v>536</v>
      </c>
      <c r="BR153" s="224">
        <v>0.91120000000000001</v>
      </c>
      <c r="BS153" s="224">
        <v>186060</v>
      </c>
      <c r="BT153" s="311">
        <v>0</v>
      </c>
      <c r="BU153" s="225">
        <v>0.51203727813677369</v>
      </c>
      <c r="BV153" s="224">
        <v>420</v>
      </c>
      <c r="BW153" s="224">
        <v>564</v>
      </c>
      <c r="BX153" s="224">
        <v>564</v>
      </c>
      <c r="BY153" s="224">
        <v>0.87109999999999999</v>
      </c>
      <c r="BZ153" s="224">
        <v>163280</v>
      </c>
      <c r="CA153" s="311">
        <v>0</v>
      </c>
      <c r="CB153" s="225">
        <v>0.49455728201359195</v>
      </c>
      <c r="CC153" s="224">
        <v>420</v>
      </c>
      <c r="CD153" s="224"/>
      <c r="CE153" s="224">
        <v>552</v>
      </c>
      <c r="CF153" s="224">
        <v>0.88839999999999997</v>
      </c>
      <c r="CG153" s="224">
        <v>203813</v>
      </c>
      <c r="CH153" s="224">
        <v>0</v>
      </c>
      <c r="CI153" s="225">
        <v>0.5586133602443476</v>
      </c>
      <c r="CJ153" s="224">
        <v>420</v>
      </c>
      <c r="CK153" s="224"/>
      <c r="CL153" s="224">
        <v>556</v>
      </c>
      <c r="CM153" s="224">
        <v>0.87339999999999995</v>
      </c>
      <c r="CN153" s="224">
        <v>190885</v>
      </c>
      <c r="CO153" s="224">
        <v>0</v>
      </c>
      <c r="CP153" s="225">
        <v>0.54594805950522396</v>
      </c>
      <c r="CQ153" s="224">
        <v>420</v>
      </c>
      <c r="CR153" s="224"/>
      <c r="CS153" s="224">
        <v>552</v>
      </c>
      <c r="CT153" s="224">
        <v>0.92879999999999996</v>
      </c>
      <c r="CU153" s="224">
        <v>194546</v>
      </c>
      <c r="CV153" s="311">
        <v>0</v>
      </c>
      <c r="CW153" s="225">
        <v>0.51002103216356964</v>
      </c>
      <c r="CX153" s="224">
        <v>420</v>
      </c>
      <c r="CY153" s="224"/>
      <c r="CZ153" s="224">
        <v>516</v>
      </c>
      <c r="DA153" s="224">
        <v>0.95109999999999995</v>
      </c>
      <c r="DB153" s="224">
        <v>185052</v>
      </c>
      <c r="DC153" s="224">
        <v>0</v>
      </c>
      <c r="DD153" s="225">
        <v>0.52370341209702254</v>
      </c>
      <c r="DE153" s="224">
        <v>420</v>
      </c>
      <c r="DF153" s="224"/>
      <c r="DG153" s="224">
        <v>536</v>
      </c>
      <c r="DH153" s="224">
        <v>0.91110000000000002</v>
      </c>
      <c r="DI153" s="224">
        <v>185055</v>
      </c>
      <c r="DJ153" s="224">
        <v>0</v>
      </c>
      <c r="DK153" s="225">
        <v>0.50932741361859901</v>
      </c>
      <c r="DL153" s="224">
        <v>420</v>
      </c>
      <c r="DM153" s="224"/>
      <c r="DN153" s="224">
        <v>548</v>
      </c>
      <c r="DO153" s="224">
        <v>0.92220000000000002</v>
      </c>
      <c r="DP153" s="224">
        <v>186357</v>
      </c>
      <c r="DQ153" s="311">
        <v>0</v>
      </c>
      <c r="DR153" s="225">
        <v>0.49564085626262927</v>
      </c>
      <c r="DS153" s="224">
        <v>420</v>
      </c>
      <c r="DT153" s="224"/>
      <c r="DU153" s="224">
        <v>528</v>
      </c>
      <c r="DV153" s="224">
        <v>0.90700000000000003</v>
      </c>
      <c r="DW153" s="224">
        <v>183265</v>
      </c>
      <c r="DX153" s="224">
        <v>0</v>
      </c>
      <c r="DY153" s="225">
        <v>0.53150312849182746</v>
      </c>
    </row>
    <row r="154" spans="1:129" ht="17.25" customHeight="1">
      <c r="A154" s="466">
        <v>150</v>
      </c>
      <c r="B154" s="489">
        <v>341000000022</v>
      </c>
      <c r="C154" s="212" t="s">
        <v>286</v>
      </c>
      <c r="D154" s="224">
        <v>145.56</v>
      </c>
      <c r="E154" s="224">
        <v>21</v>
      </c>
      <c r="F154" s="224">
        <v>131</v>
      </c>
      <c r="G154" s="224">
        <v>0.64639999999999997</v>
      </c>
      <c r="H154" s="224">
        <v>4815</v>
      </c>
      <c r="I154" s="224">
        <v>0</v>
      </c>
      <c r="J154" s="225">
        <v>7.8975275867281383E-2</v>
      </c>
      <c r="K154" s="224">
        <v>145.56</v>
      </c>
      <c r="L154" s="224">
        <v>21</v>
      </c>
      <c r="M154" s="224">
        <v>131</v>
      </c>
      <c r="N154" s="224">
        <v>0.72950000000000004</v>
      </c>
      <c r="O154" s="224">
        <v>6819</v>
      </c>
      <c r="P154" s="224">
        <v>0</v>
      </c>
      <c r="Q154" s="225">
        <v>9.5907189182647942E-2</v>
      </c>
      <c r="R154" s="224">
        <v>145.56</v>
      </c>
      <c r="S154" s="224">
        <v>21</v>
      </c>
      <c r="T154" s="224">
        <v>131</v>
      </c>
      <c r="U154" s="224">
        <v>0.70660000000000001</v>
      </c>
      <c r="V154" s="224">
        <v>5562</v>
      </c>
      <c r="W154" s="224">
        <v>0</v>
      </c>
      <c r="X154" s="225">
        <v>8.3455230185189577E-2</v>
      </c>
      <c r="Y154" s="224">
        <v>145.56</v>
      </c>
      <c r="Z154" s="224">
        <v>18</v>
      </c>
      <c r="AA154" s="224">
        <v>131</v>
      </c>
      <c r="AB154" s="224">
        <v>0.6996</v>
      </c>
      <c r="AC154" s="224">
        <v>4695</v>
      </c>
      <c r="AD154" s="224">
        <v>0</v>
      </c>
      <c r="AE154" s="225">
        <v>6.8855964269307027E-2</v>
      </c>
      <c r="AF154" s="224">
        <v>145.56</v>
      </c>
      <c r="AG154" s="224">
        <v>18</v>
      </c>
      <c r="AH154" s="224">
        <v>131</v>
      </c>
      <c r="AI154" s="224">
        <v>0.64839999999999998</v>
      </c>
      <c r="AJ154" s="224">
        <v>4980</v>
      </c>
      <c r="AK154" s="224">
        <v>0</v>
      </c>
      <c r="AL154" s="225">
        <v>7.8802882810732874E-2</v>
      </c>
      <c r="AM154" s="224">
        <v>145.56</v>
      </c>
      <c r="AN154" s="224">
        <v>21</v>
      </c>
      <c r="AO154" s="224">
        <v>131</v>
      </c>
      <c r="AP154" s="224">
        <v>0.70740000000000003</v>
      </c>
      <c r="AQ154" s="224">
        <v>5070</v>
      </c>
      <c r="AR154" s="224">
        <v>0</v>
      </c>
      <c r="AS154" s="225">
        <v>7.5986967290892854E-2</v>
      </c>
      <c r="AT154" s="224">
        <v>145.56</v>
      </c>
      <c r="AU154" s="224">
        <v>18</v>
      </c>
      <c r="AV154" s="224">
        <v>131</v>
      </c>
      <c r="AW154" s="224">
        <v>0.57369999999999999</v>
      </c>
      <c r="AX154" s="224">
        <v>3948</v>
      </c>
      <c r="AY154" s="224">
        <v>0</v>
      </c>
      <c r="AZ154" s="225">
        <v>7.0607049364886362E-2</v>
      </c>
      <c r="BA154" s="224">
        <v>145.56</v>
      </c>
      <c r="BB154" s="224">
        <v>18</v>
      </c>
      <c r="BC154" s="224">
        <v>131</v>
      </c>
      <c r="BD154" s="224">
        <v>0.498</v>
      </c>
      <c r="BE154" s="224">
        <v>3432</v>
      </c>
      <c r="BF154" s="224">
        <v>0</v>
      </c>
      <c r="BG154" s="225">
        <v>7.3065800096058536E-2</v>
      </c>
      <c r="BH154" s="224">
        <v>131</v>
      </c>
      <c r="BI154" s="224">
        <v>15</v>
      </c>
      <c r="BJ154" s="224">
        <v>131</v>
      </c>
      <c r="BK154" s="224">
        <v>0.40139999999999998</v>
      </c>
      <c r="BL154" s="224">
        <v>2895</v>
      </c>
      <c r="BM154" s="224">
        <v>0</v>
      </c>
      <c r="BN154" s="225">
        <v>7.3999190471861168E-2</v>
      </c>
      <c r="BO154" s="224">
        <v>131</v>
      </c>
      <c r="BP154" s="224">
        <v>21</v>
      </c>
      <c r="BQ154" s="224">
        <v>131</v>
      </c>
      <c r="BR154" s="224">
        <v>0.44400000000000001</v>
      </c>
      <c r="BS154" s="224">
        <v>3663</v>
      </c>
      <c r="BT154" s="311">
        <v>0</v>
      </c>
      <c r="BU154" s="225">
        <v>8.4646638758926362E-2</v>
      </c>
      <c r="BV154" s="224">
        <v>131</v>
      </c>
      <c r="BW154" s="224">
        <v>15</v>
      </c>
      <c r="BX154" s="224">
        <v>131</v>
      </c>
      <c r="BY154" s="224">
        <v>0.47699999999999998</v>
      </c>
      <c r="BZ154" s="224">
        <v>3324</v>
      </c>
      <c r="CA154" s="311">
        <v>0</v>
      </c>
      <c r="CB154" s="225">
        <v>7.9159322281891778E-2</v>
      </c>
      <c r="CC154" s="224">
        <v>131</v>
      </c>
      <c r="CD154" s="224"/>
      <c r="CE154" s="224">
        <v>131</v>
      </c>
      <c r="CF154" s="224">
        <v>0.60470000000000002</v>
      </c>
      <c r="CG154" s="224">
        <v>4692</v>
      </c>
      <c r="CH154" s="224">
        <v>0</v>
      </c>
      <c r="CI154" s="225">
        <v>7.9611132804522672E-2</v>
      </c>
      <c r="CJ154" s="224">
        <v>131</v>
      </c>
      <c r="CK154" s="224"/>
      <c r="CL154" s="224">
        <v>131</v>
      </c>
      <c r="CM154" s="224">
        <v>0.70569999999999999</v>
      </c>
      <c r="CN154" s="224">
        <v>5757</v>
      </c>
      <c r="CO154" s="224">
        <v>0</v>
      </c>
      <c r="CP154" s="225">
        <v>8.6491279119031109E-2</v>
      </c>
      <c r="CQ154" s="224">
        <v>131</v>
      </c>
      <c r="CR154" s="224"/>
      <c r="CS154" s="224">
        <v>131</v>
      </c>
      <c r="CT154" s="224">
        <v>0.65200000000000002</v>
      </c>
      <c r="CU154" s="224">
        <v>5937</v>
      </c>
      <c r="CV154" s="311">
        <v>0</v>
      </c>
      <c r="CW154" s="225">
        <v>9.342760630447032E-2</v>
      </c>
      <c r="CX154" s="224">
        <v>131</v>
      </c>
      <c r="CY154" s="224"/>
      <c r="CZ154" s="224">
        <v>131</v>
      </c>
      <c r="DA154" s="224">
        <v>0.65139999999999998</v>
      </c>
      <c r="DB154" s="224">
        <v>6426</v>
      </c>
      <c r="DC154" s="224">
        <v>0</v>
      </c>
      <c r="DD154" s="225">
        <v>0.1045897620392484</v>
      </c>
      <c r="DE154" s="224">
        <v>131</v>
      </c>
      <c r="DF154" s="224"/>
      <c r="DG154" s="224">
        <v>131</v>
      </c>
      <c r="DH154" s="224">
        <v>0.61329999999999996</v>
      </c>
      <c r="DI154" s="224">
        <v>6420</v>
      </c>
      <c r="DJ154" s="224">
        <v>0</v>
      </c>
      <c r="DK154" s="225">
        <v>0.10740335113712847</v>
      </c>
      <c r="DL154" s="224">
        <v>131</v>
      </c>
      <c r="DM154" s="224"/>
      <c r="DN154" s="224">
        <v>131</v>
      </c>
      <c r="DO154" s="224">
        <v>0.58479999999999999</v>
      </c>
      <c r="DP154" s="224">
        <v>5976</v>
      </c>
      <c r="DQ154" s="311">
        <v>0</v>
      </c>
      <c r="DR154" s="225">
        <v>0.1048477206863458</v>
      </c>
      <c r="DS154" s="224">
        <v>131</v>
      </c>
      <c r="DT154" s="224"/>
      <c r="DU154" s="224">
        <v>131</v>
      </c>
      <c r="DV154" s="224">
        <v>0.56620000000000004</v>
      </c>
      <c r="DW154" s="224">
        <v>5358</v>
      </c>
      <c r="DX154" s="224">
        <v>0</v>
      </c>
      <c r="DY154" s="225">
        <v>0.10032959338763939</v>
      </c>
    </row>
    <row r="155" spans="1:129" ht="17.25" customHeight="1">
      <c r="A155" s="466">
        <v>151</v>
      </c>
      <c r="B155" s="489">
        <v>211000000045</v>
      </c>
      <c r="C155" s="212" t="s">
        <v>923</v>
      </c>
      <c r="D155" s="224">
        <v>0</v>
      </c>
      <c r="E155" s="224">
        <v>0</v>
      </c>
      <c r="F155" s="224">
        <v>0</v>
      </c>
      <c r="G155" s="224">
        <v>0</v>
      </c>
      <c r="H155" s="224">
        <v>0</v>
      </c>
      <c r="I155" s="224">
        <v>0</v>
      </c>
      <c r="J155" s="225"/>
      <c r="K155" s="224">
        <v>0</v>
      </c>
      <c r="L155" s="224">
        <v>0</v>
      </c>
      <c r="M155" s="224">
        <v>0</v>
      </c>
      <c r="N155" s="224">
        <v>0</v>
      </c>
      <c r="O155" s="224">
        <v>0</v>
      </c>
      <c r="P155" s="224">
        <v>0</v>
      </c>
      <c r="Q155" s="225">
        <v>0</v>
      </c>
      <c r="R155" s="224">
        <v>0</v>
      </c>
      <c r="S155" s="224">
        <v>0</v>
      </c>
      <c r="T155" s="224">
        <v>0</v>
      </c>
      <c r="U155" s="224">
        <v>0</v>
      </c>
      <c r="V155" s="224">
        <v>0</v>
      </c>
      <c r="W155" s="224">
        <v>0</v>
      </c>
      <c r="X155" s="225">
        <v>0</v>
      </c>
      <c r="Y155" s="224">
        <v>0</v>
      </c>
      <c r="Z155" s="224">
        <v>0</v>
      </c>
      <c r="AA155" s="224">
        <v>0</v>
      </c>
      <c r="AB155" s="224">
        <v>0</v>
      </c>
      <c r="AC155" s="224">
        <v>0</v>
      </c>
      <c r="AD155" s="224">
        <v>0</v>
      </c>
      <c r="AE155" s="225">
        <v>0</v>
      </c>
      <c r="AF155" s="224">
        <v>0</v>
      </c>
      <c r="AG155" s="224">
        <v>0</v>
      </c>
      <c r="AH155" s="224">
        <v>0</v>
      </c>
      <c r="AI155" s="224">
        <v>0</v>
      </c>
      <c r="AJ155" s="224">
        <v>0</v>
      </c>
      <c r="AK155" s="224">
        <v>0</v>
      </c>
      <c r="AL155" s="225">
        <v>0</v>
      </c>
      <c r="AM155" s="224">
        <v>0</v>
      </c>
      <c r="AN155" s="224">
        <v>0</v>
      </c>
      <c r="AO155" s="224">
        <v>0</v>
      </c>
      <c r="AP155" s="224">
        <v>0</v>
      </c>
      <c r="AQ155" s="224">
        <v>0</v>
      </c>
      <c r="AR155" s="224">
        <v>0</v>
      </c>
      <c r="AS155" s="225">
        <v>0</v>
      </c>
      <c r="AT155" s="224">
        <v>0</v>
      </c>
      <c r="AU155" s="224">
        <v>0</v>
      </c>
      <c r="AV155" s="224">
        <v>0</v>
      </c>
      <c r="AW155" s="224">
        <v>0</v>
      </c>
      <c r="AX155" s="224">
        <v>0</v>
      </c>
      <c r="AY155" s="224">
        <v>0</v>
      </c>
      <c r="AZ155" s="225">
        <v>0</v>
      </c>
      <c r="BA155" s="224">
        <v>0</v>
      </c>
      <c r="BB155" s="224">
        <v>0</v>
      </c>
      <c r="BC155" s="224">
        <v>0</v>
      </c>
      <c r="BD155" s="224">
        <v>0</v>
      </c>
      <c r="BE155" s="224">
        <v>0</v>
      </c>
      <c r="BF155" s="224">
        <v>0</v>
      </c>
      <c r="BG155" s="225">
        <v>0</v>
      </c>
      <c r="BH155" s="224">
        <v>156</v>
      </c>
      <c r="BI155" s="224">
        <v>53.76</v>
      </c>
      <c r="BJ155" s="224">
        <v>40.26</v>
      </c>
      <c r="BK155" s="224">
        <v>0.70569999999999999</v>
      </c>
      <c r="BL155" s="224">
        <v>2806</v>
      </c>
      <c r="BM155" s="224">
        <v>0</v>
      </c>
      <c r="BN155" s="225">
        <v>0.13274581650982115</v>
      </c>
      <c r="BO155" s="224">
        <v>156</v>
      </c>
      <c r="BP155" s="224">
        <v>54.4</v>
      </c>
      <c r="BQ155" s="224">
        <v>124.8</v>
      </c>
      <c r="BR155" s="224">
        <v>0.7056</v>
      </c>
      <c r="BS155" s="224">
        <v>5930</v>
      </c>
      <c r="BT155" s="311">
        <v>0</v>
      </c>
      <c r="BU155" s="225">
        <v>9.0512508307247164E-2</v>
      </c>
      <c r="BV155" s="224">
        <v>156</v>
      </c>
      <c r="BW155" s="224">
        <v>3.36</v>
      </c>
      <c r="BX155" s="224">
        <v>124.8</v>
      </c>
      <c r="BY155" s="224">
        <v>0.79690000000000005</v>
      </c>
      <c r="BZ155" s="224">
        <v>408</v>
      </c>
      <c r="CA155" s="311">
        <v>0</v>
      </c>
      <c r="CB155" s="225">
        <v>6.1048145814113939E-3</v>
      </c>
      <c r="CC155" s="224">
        <v>156</v>
      </c>
      <c r="CD155" s="224"/>
      <c r="CE155" s="224">
        <v>156</v>
      </c>
      <c r="CF155" s="224">
        <v>0.80479999999999996</v>
      </c>
      <c r="CG155" s="224">
        <v>10992</v>
      </c>
      <c r="CH155" s="224">
        <v>0</v>
      </c>
      <c r="CI155" s="225">
        <v>0.11767689972653739</v>
      </c>
      <c r="CJ155" s="224">
        <v>156</v>
      </c>
      <c r="CK155" s="224"/>
      <c r="CL155" s="224">
        <v>156</v>
      </c>
      <c r="CM155" s="224">
        <v>0.72899999999999998</v>
      </c>
      <c r="CN155" s="224">
        <v>17384</v>
      </c>
      <c r="CO155" s="224">
        <v>0</v>
      </c>
      <c r="CP155" s="225">
        <v>0.21230737965991739</v>
      </c>
      <c r="CQ155" s="224">
        <v>156</v>
      </c>
      <c r="CR155" s="224"/>
      <c r="CS155" s="224">
        <v>156</v>
      </c>
      <c r="CT155" s="224">
        <v>0.77869999999999995</v>
      </c>
      <c r="CU155" s="224">
        <v>22758</v>
      </c>
      <c r="CV155" s="311">
        <v>0</v>
      </c>
      <c r="CW155" s="225">
        <v>0.25180617990387788</v>
      </c>
      <c r="CX155" s="224">
        <v>156</v>
      </c>
      <c r="CY155" s="224"/>
      <c r="CZ155" s="224">
        <v>156</v>
      </c>
      <c r="DA155" s="224">
        <v>0.74</v>
      </c>
      <c r="DB155" s="224">
        <v>32814</v>
      </c>
      <c r="DC155" s="224">
        <v>0</v>
      </c>
      <c r="DD155" s="225">
        <v>0.3947938322938323</v>
      </c>
      <c r="DE155" s="224">
        <v>156</v>
      </c>
      <c r="DF155" s="224"/>
      <c r="DG155" s="224">
        <v>167.04</v>
      </c>
      <c r="DH155" s="224">
        <v>0.7611</v>
      </c>
      <c r="DI155" s="224">
        <v>33150</v>
      </c>
      <c r="DJ155" s="224">
        <v>0</v>
      </c>
      <c r="DK155" s="225">
        <v>0.35046801914128772</v>
      </c>
      <c r="DL155" s="224">
        <v>156</v>
      </c>
      <c r="DM155" s="224"/>
      <c r="DN155" s="224">
        <v>156</v>
      </c>
      <c r="DO155" s="224">
        <v>0.82089999999999996</v>
      </c>
      <c r="DP155" s="224">
        <v>4230</v>
      </c>
      <c r="DQ155" s="311">
        <v>0</v>
      </c>
      <c r="DR155" s="225">
        <v>4.4396892958070894E-2</v>
      </c>
      <c r="DS155" s="224">
        <v>156</v>
      </c>
      <c r="DT155" s="224"/>
      <c r="DU155" s="224">
        <v>156</v>
      </c>
      <c r="DV155" s="224">
        <v>0.86550000000000005</v>
      </c>
      <c r="DW155" s="224">
        <v>4182</v>
      </c>
      <c r="DX155" s="224">
        <v>0</v>
      </c>
      <c r="DY155" s="225">
        <v>4.3018955497291719E-2</v>
      </c>
    </row>
    <row r="156" spans="1:129" ht="17.25" customHeight="1">
      <c r="A156" s="466">
        <v>152</v>
      </c>
      <c r="B156" s="489">
        <v>341000000095</v>
      </c>
      <c r="C156" s="212" t="s">
        <v>734</v>
      </c>
      <c r="D156" s="224">
        <v>133</v>
      </c>
      <c r="E156" s="224">
        <v>30.6</v>
      </c>
      <c r="F156" s="224">
        <v>35.6</v>
      </c>
      <c r="G156" s="224">
        <v>0.77790000000000004</v>
      </c>
      <c r="H156" s="224">
        <v>4007</v>
      </c>
      <c r="I156" s="224">
        <v>0</v>
      </c>
      <c r="J156" s="225">
        <v>0.20096159849038167</v>
      </c>
      <c r="K156" s="224">
        <v>133</v>
      </c>
      <c r="L156" s="224">
        <v>59.2</v>
      </c>
      <c r="M156" s="224">
        <v>64.2</v>
      </c>
      <c r="N156" s="224">
        <v>0.90480000000000005</v>
      </c>
      <c r="O156" s="224">
        <v>13609</v>
      </c>
      <c r="P156" s="224">
        <v>0</v>
      </c>
      <c r="Q156" s="225">
        <v>0.31489492293552873</v>
      </c>
      <c r="R156" s="224">
        <v>133</v>
      </c>
      <c r="S156" s="224">
        <v>64.400000000000006</v>
      </c>
      <c r="T156" s="224">
        <v>106.4</v>
      </c>
      <c r="U156" s="224">
        <v>0.92159999999999997</v>
      </c>
      <c r="V156" s="224">
        <v>15153</v>
      </c>
      <c r="W156" s="224">
        <v>0</v>
      </c>
      <c r="X156" s="225">
        <v>0.21462585228261627</v>
      </c>
      <c r="Y156" s="224">
        <v>133</v>
      </c>
      <c r="Z156" s="224">
        <v>48.4</v>
      </c>
      <c r="AA156" s="224">
        <v>106.4</v>
      </c>
      <c r="AB156" s="224">
        <v>0.92249999999999999</v>
      </c>
      <c r="AC156" s="224">
        <v>12495</v>
      </c>
      <c r="AD156" s="224">
        <v>0</v>
      </c>
      <c r="AE156" s="225">
        <v>0.1711020930243258</v>
      </c>
      <c r="AF156" s="224">
        <v>133</v>
      </c>
      <c r="AG156" s="224">
        <v>66.400000000000006</v>
      </c>
      <c r="AH156" s="224">
        <v>106.4</v>
      </c>
      <c r="AI156" s="224">
        <v>0.90380000000000005</v>
      </c>
      <c r="AJ156" s="224">
        <v>13646</v>
      </c>
      <c r="AK156" s="224">
        <v>0</v>
      </c>
      <c r="AL156" s="225">
        <v>0.19072976182291271</v>
      </c>
      <c r="AM156" s="224">
        <v>133</v>
      </c>
      <c r="AN156" s="224">
        <v>47.2</v>
      </c>
      <c r="AO156" s="224">
        <v>106.4</v>
      </c>
      <c r="AP156" s="224">
        <v>0.873</v>
      </c>
      <c r="AQ156" s="224">
        <v>6183</v>
      </c>
      <c r="AR156" s="224">
        <v>0</v>
      </c>
      <c r="AS156" s="225">
        <v>9.2450843603854999E-2</v>
      </c>
      <c r="AT156" s="224">
        <v>133</v>
      </c>
      <c r="AU156" s="224">
        <v>62.8</v>
      </c>
      <c r="AV156" s="224">
        <v>106.4</v>
      </c>
      <c r="AW156" s="224">
        <v>0.92279999999999995</v>
      </c>
      <c r="AX156" s="224">
        <v>12121</v>
      </c>
      <c r="AY156" s="224">
        <v>0</v>
      </c>
      <c r="AZ156" s="225">
        <v>0.16592670992609396</v>
      </c>
      <c r="BA156" s="224">
        <v>133</v>
      </c>
      <c r="BB156" s="224">
        <v>9.1999999999999993</v>
      </c>
      <c r="BC156" s="224">
        <v>106.4</v>
      </c>
      <c r="BD156" s="224">
        <v>0.91259999999999997</v>
      </c>
      <c r="BE156" s="224">
        <v>2116</v>
      </c>
      <c r="BF156" s="224">
        <v>0</v>
      </c>
      <c r="BG156" s="225">
        <v>3.026642140452307E-2</v>
      </c>
      <c r="BH156" s="224">
        <v>133</v>
      </c>
      <c r="BI156" s="224">
        <v>11.6</v>
      </c>
      <c r="BJ156" s="224">
        <v>106.4</v>
      </c>
      <c r="BK156" s="224">
        <v>0.89810000000000001</v>
      </c>
      <c r="BL156" s="224">
        <v>1784</v>
      </c>
      <c r="BM156" s="224">
        <v>0</v>
      </c>
      <c r="BN156" s="225">
        <v>2.5093173541444542E-2</v>
      </c>
      <c r="BO156" s="224">
        <v>133</v>
      </c>
      <c r="BP156" s="224">
        <v>86</v>
      </c>
      <c r="BQ156" s="224">
        <v>106.4</v>
      </c>
      <c r="BR156" s="224">
        <v>0.93240000000000001</v>
      </c>
      <c r="BS156" s="224">
        <v>12553</v>
      </c>
      <c r="BT156" s="311">
        <v>0</v>
      </c>
      <c r="BU156" s="225">
        <v>0.17007117040466541</v>
      </c>
      <c r="BV156" s="224">
        <v>133</v>
      </c>
      <c r="BW156" s="224">
        <v>93.6</v>
      </c>
      <c r="BX156" s="224">
        <v>106.4</v>
      </c>
      <c r="BY156" s="224">
        <v>0.96560000000000001</v>
      </c>
      <c r="BZ156" s="224">
        <v>25259</v>
      </c>
      <c r="CA156" s="311">
        <v>0</v>
      </c>
      <c r="CB156" s="225">
        <v>0.36585415763785134</v>
      </c>
      <c r="CC156" s="224">
        <v>133</v>
      </c>
      <c r="CD156" s="224"/>
      <c r="CE156" s="224">
        <v>133</v>
      </c>
      <c r="CF156" s="224">
        <v>0.96550000000000002</v>
      </c>
      <c r="CG156" s="224">
        <v>24562</v>
      </c>
      <c r="CH156" s="224">
        <v>0</v>
      </c>
      <c r="CI156" s="225">
        <v>0.25709099932805907</v>
      </c>
      <c r="CJ156" s="224">
        <v>133</v>
      </c>
      <c r="CK156" s="224"/>
      <c r="CL156" s="224">
        <v>133</v>
      </c>
      <c r="CM156" s="224">
        <v>0.91900000000000004</v>
      </c>
      <c r="CN156" s="224">
        <v>7653</v>
      </c>
      <c r="CO156" s="224">
        <v>0</v>
      </c>
      <c r="CP156" s="225">
        <v>8.6962509647350153E-2</v>
      </c>
      <c r="CQ156" s="224">
        <v>133</v>
      </c>
      <c r="CR156" s="224"/>
      <c r="CS156" s="224">
        <v>133</v>
      </c>
      <c r="CT156" s="224">
        <v>0.93479999999999996</v>
      </c>
      <c r="CU156" s="224">
        <v>10974</v>
      </c>
      <c r="CV156" s="311">
        <v>0</v>
      </c>
      <c r="CW156" s="225">
        <v>0.11863741510387006</v>
      </c>
      <c r="CX156" s="224">
        <v>133</v>
      </c>
      <c r="CY156" s="224"/>
      <c r="CZ156" s="224">
        <v>133</v>
      </c>
      <c r="DA156" s="224">
        <v>0.9516</v>
      </c>
      <c r="DB156" s="224">
        <v>15920</v>
      </c>
      <c r="DC156" s="224">
        <v>0</v>
      </c>
      <c r="DD156" s="225">
        <v>0.17470466133106341</v>
      </c>
      <c r="DE156" s="224">
        <v>133</v>
      </c>
      <c r="DF156" s="224"/>
      <c r="DG156" s="224">
        <v>133</v>
      </c>
      <c r="DH156" s="224">
        <v>0.89380000000000004</v>
      </c>
      <c r="DI156" s="224">
        <v>9460</v>
      </c>
      <c r="DJ156" s="224">
        <v>0</v>
      </c>
      <c r="DK156" s="225">
        <v>0.10696118594293573</v>
      </c>
      <c r="DL156" s="224">
        <v>133</v>
      </c>
      <c r="DM156" s="224"/>
      <c r="DN156" s="224">
        <v>133</v>
      </c>
      <c r="DO156" s="224">
        <v>0.93210000000000004</v>
      </c>
      <c r="DP156" s="224">
        <v>14152</v>
      </c>
      <c r="DQ156" s="311">
        <v>0</v>
      </c>
      <c r="DR156" s="225">
        <v>0.15343722499315623</v>
      </c>
      <c r="DS156" s="224">
        <v>133</v>
      </c>
      <c r="DT156" s="224"/>
      <c r="DU156" s="224">
        <v>133</v>
      </c>
      <c r="DV156" s="224">
        <v>0.88019999999999998</v>
      </c>
      <c r="DW156" s="224">
        <v>7788</v>
      </c>
      <c r="DX156" s="224">
        <v>0</v>
      </c>
      <c r="DY156" s="225">
        <v>9.2397546923432203E-2</v>
      </c>
    </row>
    <row r="157" spans="1:129" ht="17.25" customHeight="1">
      <c r="A157" s="466">
        <v>153</v>
      </c>
      <c r="B157" s="489">
        <v>311000000058</v>
      </c>
      <c r="C157" s="212" t="s">
        <v>684</v>
      </c>
      <c r="D157" s="224">
        <v>256</v>
      </c>
      <c r="E157" s="224">
        <v>78</v>
      </c>
      <c r="F157" s="224">
        <v>256</v>
      </c>
      <c r="G157" s="224">
        <v>0.99380000000000002</v>
      </c>
      <c r="H157" s="224">
        <v>32760</v>
      </c>
      <c r="I157" s="224">
        <v>0</v>
      </c>
      <c r="J157" s="225">
        <v>0.17884320285771788</v>
      </c>
      <c r="K157" s="224">
        <v>256</v>
      </c>
      <c r="L157" s="224">
        <v>78</v>
      </c>
      <c r="M157" s="224">
        <v>256</v>
      </c>
      <c r="N157" s="224">
        <v>0.99490000000000001</v>
      </c>
      <c r="O157" s="224">
        <v>24492</v>
      </c>
      <c r="P157" s="224">
        <v>0</v>
      </c>
      <c r="Q157" s="225">
        <v>0.12925040691397094</v>
      </c>
      <c r="R157" s="224">
        <v>256</v>
      </c>
      <c r="S157" s="224">
        <v>90</v>
      </c>
      <c r="T157" s="224">
        <v>256</v>
      </c>
      <c r="U157" s="224">
        <v>0.99270000000000003</v>
      </c>
      <c r="V157" s="224">
        <v>44958</v>
      </c>
      <c r="W157" s="224">
        <v>0</v>
      </c>
      <c r="X157" s="225">
        <v>0.24570641726268425</v>
      </c>
      <c r="Y157" s="224">
        <v>256</v>
      </c>
      <c r="Z157" s="224">
        <v>84</v>
      </c>
      <c r="AA157" s="224">
        <v>256</v>
      </c>
      <c r="AB157" s="224">
        <v>0.98729999999999996</v>
      </c>
      <c r="AC157" s="224">
        <v>29004</v>
      </c>
      <c r="AD157" s="224">
        <v>0</v>
      </c>
      <c r="AE157" s="225">
        <v>0.1542395887448009</v>
      </c>
      <c r="AF157" s="224">
        <v>256</v>
      </c>
      <c r="AG157" s="224">
        <v>72</v>
      </c>
      <c r="AH157" s="224">
        <v>256</v>
      </c>
      <c r="AI157" s="224">
        <v>0.98670000000000002</v>
      </c>
      <c r="AJ157" s="224">
        <v>28566</v>
      </c>
      <c r="AK157" s="224">
        <v>0</v>
      </c>
      <c r="AL157" s="225">
        <v>0.15200273516805773</v>
      </c>
      <c r="AM157" s="224">
        <v>256</v>
      </c>
      <c r="AN157" s="224">
        <v>90</v>
      </c>
      <c r="AO157" s="224">
        <v>256</v>
      </c>
      <c r="AP157" s="224">
        <v>0.99209999999999998</v>
      </c>
      <c r="AQ157" s="224">
        <v>33972</v>
      </c>
      <c r="AR157" s="224">
        <v>0</v>
      </c>
      <c r="AS157" s="225">
        <v>0.18577753838658737</v>
      </c>
      <c r="AT157" s="224">
        <v>256</v>
      </c>
      <c r="AU157" s="224">
        <v>78</v>
      </c>
      <c r="AV157" s="224">
        <v>256</v>
      </c>
      <c r="AW157" s="224">
        <v>0.98529999999999995</v>
      </c>
      <c r="AX157" s="224">
        <v>28470</v>
      </c>
      <c r="AY157" s="224">
        <v>0</v>
      </c>
      <c r="AZ157" s="225">
        <v>0.15170716181087798</v>
      </c>
      <c r="BA157" s="224">
        <v>256</v>
      </c>
      <c r="BB157" s="224">
        <v>60</v>
      </c>
      <c r="BC157" s="224">
        <v>256</v>
      </c>
      <c r="BD157" s="224">
        <v>0.99070000000000003</v>
      </c>
      <c r="BE157" s="224">
        <v>23724</v>
      </c>
      <c r="BF157" s="224">
        <v>0</v>
      </c>
      <c r="BG157" s="225">
        <v>0.12991918592914101</v>
      </c>
      <c r="BH157" s="224">
        <v>256</v>
      </c>
      <c r="BI157" s="224">
        <v>42</v>
      </c>
      <c r="BJ157" s="224">
        <v>256</v>
      </c>
      <c r="BK157" s="224">
        <v>0.96279999999999999</v>
      </c>
      <c r="BL157" s="224">
        <v>14460</v>
      </c>
      <c r="BM157" s="224">
        <v>0</v>
      </c>
      <c r="BN157" s="225">
        <v>7.8853197830253172E-2</v>
      </c>
      <c r="BO157" s="224">
        <v>256</v>
      </c>
      <c r="BP157" s="224">
        <v>48</v>
      </c>
      <c r="BQ157" s="224">
        <v>256</v>
      </c>
      <c r="BR157" s="224">
        <v>0.96240000000000003</v>
      </c>
      <c r="BS157" s="224">
        <v>25464</v>
      </c>
      <c r="BT157" s="311">
        <v>0</v>
      </c>
      <c r="BU157" s="225">
        <v>0.13891786829968092</v>
      </c>
      <c r="BV157" s="224">
        <v>256</v>
      </c>
      <c r="BW157" s="224">
        <v>48</v>
      </c>
      <c r="BX157" s="224">
        <v>256</v>
      </c>
      <c r="BY157" s="224">
        <v>0.9768</v>
      </c>
      <c r="BZ157" s="224">
        <v>13140</v>
      </c>
      <c r="CA157" s="311">
        <v>0</v>
      </c>
      <c r="CB157" s="225">
        <v>7.8195268624956113E-2</v>
      </c>
      <c r="CC157" s="224">
        <v>256</v>
      </c>
      <c r="CD157" s="224"/>
      <c r="CE157" s="224">
        <v>204.8</v>
      </c>
      <c r="CF157" s="224">
        <v>0.98799999999999999</v>
      </c>
      <c r="CG157" s="224">
        <v>35796</v>
      </c>
      <c r="CH157" s="224">
        <v>0</v>
      </c>
      <c r="CI157" s="225">
        <v>0.23777964097394541</v>
      </c>
      <c r="CJ157" s="224">
        <v>0</v>
      </c>
      <c r="CK157" s="224"/>
      <c r="CL157" s="224">
        <v>0</v>
      </c>
      <c r="CM157" s="224">
        <v>0</v>
      </c>
      <c r="CN157" s="224">
        <v>0</v>
      </c>
      <c r="CO157" s="224">
        <v>0</v>
      </c>
      <c r="CP157" s="225">
        <v>0</v>
      </c>
      <c r="CQ157" s="224">
        <v>256</v>
      </c>
      <c r="CR157" s="224"/>
      <c r="CS157" s="224">
        <v>204.8</v>
      </c>
      <c r="CT157" s="224">
        <v>0.98760000000000003</v>
      </c>
      <c r="CU157" s="224">
        <v>32976</v>
      </c>
      <c r="CV157" s="311">
        <v>0</v>
      </c>
      <c r="CW157" s="225">
        <v>0.21913613892917333</v>
      </c>
      <c r="CX157" s="224">
        <v>256</v>
      </c>
      <c r="CY157" s="224"/>
      <c r="CZ157" s="224">
        <v>204.8</v>
      </c>
      <c r="DA157" s="224">
        <v>0.98599999999999999</v>
      </c>
      <c r="DB157" s="224">
        <v>31587</v>
      </c>
      <c r="DC157" s="224">
        <v>0</v>
      </c>
      <c r="DD157" s="225">
        <v>0.21725461803794793</v>
      </c>
      <c r="DE157" s="224">
        <v>256</v>
      </c>
      <c r="DF157" s="224"/>
      <c r="DG157" s="224">
        <v>204.8</v>
      </c>
      <c r="DH157" s="224">
        <v>0.98499999999999999</v>
      </c>
      <c r="DI157" s="224">
        <v>32781</v>
      </c>
      <c r="DJ157" s="224">
        <v>0</v>
      </c>
      <c r="DK157" s="225">
        <v>0.21841531106721798</v>
      </c>
      <c r="DL157" s="224">
        <v>256</v>
      </c>
      <c r="DM157" s="224"/>
      <c r="DN157" s="224">
        <v>204.8</v>
      </c>
      <c r="DO157" s="224">
        <v>0.96699999999999997</v>
      </c>
      <c r="DP157" s="224">
        <v>34821</v>
      </c>
      <c r="DQ157" s="311">
        <v>0</v>
      </c>
      <c r="DR157" s="225">
        <v>0.23632620295351436</v>
      </c>
      <c r="DS157" s="224">
        <v>256</v>
      </c>
      <c r="DT157" s="224"/>
      <c r="DU157" s="224">
        <v>204.8</v>
      </c>
      <c r="DV157" s="224">
        <v>0.96289999999999998</v>
      </c>
      <c r="DW157" s="224">
        <v>33789</v>
      </c>
      <c r="DX157" s="224">
        <v>0</v>
      </c>
      <c r="DY157" s="225">
        <v>0.23797520159370997</v>
      </c>
    </row>
    <row r="158" spans="1:129" ht="17.25" customHeight="1">
      <c r="A158" s="466">
        <v>154</v>
      </c>
      <c r="B158" s="489">
        <v>342000000028</v>
      </c>
      <c r="C158" s="212" t="s">
        <v>325</v>
      </c>
      <c r="D158" s="224">
        <v>140</v>
      </c>
      <c r="E158" s="224">
        <v>9</v>
      </c>
      <c r="F158" s="224">
        <v>9</v>
      </c>
      <c r="G158" s="224">
        <v>0.97750000000000004</v>
      </c>
      <c r="H158" s="224">
        <v>7807</v>
      </c>
      <c r="I158" s="311">
        <v>4006.4800000000005</v>
      </c>
      <c r="J158" s="225">
        <v>1.2325155505036154</v>
      </c>
      <c r="K158" s="224">
        <v>140</v>
      </c>
      <c r="L158" s="224">
        <v>64</v>
      </c>
      <c r="M158" s="224">
        <v>64</v>
      </c>
      <c r="N158" s="224">
        <v>0.97389999999999999</v>
      </c>
      <c r="O158" s="224">
        <v>6976</v>
      </c>
      <c r="P158" s="224">
        <v>0</v>
      </c>
      <c r="Q158" s="225">
        <v>0.15043164220565358</v>
      </c>
      <c r="R158" s="224">
        <v>140</v>
      </c>
      <c r="S158" s="224">
        <v>54</v>
      </c>
      <c r="T158" s="224">
        <v>112</v>
      </c>
      <c r="U158" s="224">
        <v>0.96750000000000003</v>
      </c>
      <c r="V158" s="224">
        <v>4312</v>
      </c>
      <c r="W158" s="224">
        <v>0</v>
      </c>
      <c r="X158" s="225">
        <v>5.526844674131496E-2</v>
      </c>
      <c r="Y158" s="224">
        <v>140</v>
      </c>
      <c r="Z158" s="224">
        <v>52</v>
      </c>
      <c r="AA158" s="224">
        <v>112</v>
      </c>
      <c r="AB158" s="224">
        <v>0.99270000000000003</v>
      </c>
      <c r="AC158" s="224">
        <v>1498</v>
      </c>
      <c r="AD158" s="224">
        <v>0</v>
      </c>
      <c r="AE158" s="225">
        <v>1.8109348783755828E-2</v>
      </c>
      <c r="AF158" s="224">
        <v>140</v>
      </c>
      <c r="AG158" s="224">
        <v>80</v>
      </c>
      <c r="AH158" s="224">
        <v>112</v>
      </c>
      <c r="AI158" s="224">
        <v>0.96709999999999996</v>
      </c>
      <c r="AJ158" s="224">
        <v>4168</v>
      </c>
      <c r="AK158" s="224">
        <v>0</v>
      </c>
      <c r="AL158" s="225">
        <v>5.1720816077839571E-2</v>
      </c>
      <c r="AM158" s="224">
        <v>140</v>
      </c>
      <c r="AN158" s="224">
        <v>80</v>
      </c>
      <c r="AO158" s="224">
        <v>112</v>
      </c>
      <c r="AP158" s="224">
        <v>0.97309999999999997</v>
      </c>
      <c r="AQ158" s="224">
        <v>11394</v>
      </c>
      <c r="AR158" s="224">
        <v>0</v>
      </c>
      <c r="AS158" s="225">
        <v>0.14520053731080348</v>
      </c>
      <c r="AT158" s="224">
        <v>140</v>
      </c>
      <c r="AU158" s="224">
        <v>100</v>
      </c>
      <c r="AV158" s="224">
        <v>112</v>
      </c>
      <c r="AW158" s="224">
        <v>0.97240000000000004</v>
      </c>
      <c r="AX158" s="224">
        <v>16349</v>
      </c>
      <c r="AY158" s="224">
        <v>0</v>
      </c>
      <c r="AZ158" s="225">
        <v>0.20176939205639394</v>
      </c>
      <c r="BA158" s="224">
        <v>140</v>
      </c>
      <c r="BB158" s="224">
        <v>100</v>
      </c>
      <c r="BC158" s="224">
        <v>112</v>
      </c>
      <c r="BD158" s="224">
        <v>0.98019999999999996</v>
      </c>
      <c r="BE158" s="224">
        <v>12636</v>
      </c>
      <c r="BF158" s="224">
        <v>0</v>
      </c>
      <c r="BG158" s="225">
        <v>0.15986169003410383</v>
      </c>
      <c r="BH158" s="224">
        <v>140</v>
      </c>
      <c r="BI158" s="224">
        <v>120</v>
      </c>
      <c r="BJ158" s="224">
        <v>120</v>
      </c>
      <c r="BK158" s="224">
        <v>0.97609999999999997</v>
      </c>
      <c r="BL158" s="224">
        <v>11933</v>
      </c>
      <c r="BM158" s="224">
        <v>0</v>
      </c>
      <c r="BN158" s="225">
        <v>0.13693080024778589</v>
      </c>
      <c r="BO158" s="224">
        <v>140</v>
      </c>
      <c r="BP158" s="224">
        <v>120</v>
      </c>
      <c r="BQ158" s="224">
        <v>120</v>
      </c>
      <c r="BR158" s="224">
        <v>0.97809999999999997</v>
      </c>
      <c r="BS158" s="224">
        <v>11359</v>
      </c>
      <c r="BT158" s="311">
        <v>0</v>
      </c>
      <c r="BU158" s="225">
        <v>0.13007764303479169</v>
      </c>
      <c r="BV158" s="224">
        <v>140</v>
      </c>
      <c r="BW158" s="224">
        <v>120</v>
      </c>
      <c r="BX158" s="224">
        <v>120</v>
      </c>
      <c r="BY158" s="224">
        <v>0.97989999999999999</v>
      </c>
      <c r="BZ158" s="224">
        <v>11127</v>
      </c>
      <c r="CA158" s="311">
        <v>0</v>
      </c>
      <c r="CB158" s="225">
        <v>0.14081399219551072</v>
      </c>
      <c r="CC158" s="224">
        <v>140</v>
      </c>
      <c r="CD158" s="224"/>
      <c r="CE158" s="224">
        <v>112</v>
      </c>
      <c r="CF158" s="224">
        <v>0.97829999999999995</v>
      </c>
      <c r="CG158" s="224">
        <v>13987</v>
      </c>
      <c r="CH158" s="224">
        <v>0</v>
      </c>
      <c r="CI158" s="225">
        <v>0.17157798497754578</v>
      </c>
      <c r="CJ158" s="224">
        <v>140</v>
      </c>
      <c r="CK158" s="224"/>
      <c r="CL158" s="224">
        <v>112</v>
      </c>
      <c r="CM158" s="224">
        <v>0.97770000000000001</v>
      </c>
      <c r="CN158" s="224">
        <v>13883</v>
      </c>
      <c r="CO158" s="224">
        <v>0</v>
      </c>
      <c r="CP158" s="225">
        <v>0.1760869574040792</v>
      </c>
      <c r="CQ158" s="224">
        <v>140</v>
      </c>
      <c r="CR158" s="224"/>
      <c r="CS158" s="224">
        <v>112</v>
      </c>
      <c r="CT158" s="224">
        <v>0.92290000000000005</v>
      </c>
      <c r="CU158" s="224">
        <v>1510</v>
      </c>
      <c r="CV158" s="311">
        <v>0</v>
      </c>
      <c r="CW158" s="225">
        <v>1.9635019779200638E-2</v>
      </c>
      <c r="CX158" s="224">
        <v>140</v>
      </c>
      <c r="CY158" s="224"/>
      <c r="CZ158" s="224">
        <v>112</v>
      </c>
      <c r="DA158" s="224">
        <v>0.95989999999999998</v>
      </c>
      <c r="DB158" s="224">
        <v>5253</v>
      </c>
      <c r="DC158" s="224">
        <v>0</v>
      </c>
      <c r="DD158" s="225">
        <v>6.7862661785205808E-2</v>
      </c>
      <c r="DE158" s="224">
        <v>140</v>
      </c>
      <c r="DF158" s="224"/>
      <c r="DG158" s="224">
        <v>112</v>
      </c>
      <c r="DH158" s="224">
        <v>0.96079999999999999</v>
      </c>
      <c r="DI158" s="224">
        <v>12256</v>
      </c>
      <c r="DJ158" s="224">
        <v>0</v>
      </c>
      <c r="DK158" s="225">
        <v>0.15308223689680001</v>
      </c>
      <c r="DL158" s="224">
        <v>140</v>
      </c>
      <c r="DM158" s="224"/>
      <c r="DN158" s="224">
        <v>112</v>
      </c>
      <c r="DO158" s="224">
        <v>0.95399999999999996</v>
      </c>
      <c r="DP158" s="224">
        <v>12991</v>
      </c>
      <c r="DQ158" s="311">
        <v>0</v>
      </c>
      <c r="DR158" s="225">
        <v>0.16341926386433386</v>
      </c>
      <c r="DS158" s="224">
        <v>140</v>
      </c>
      <c r="DT158" s="224"/>
      <c r="DU158" s="224">
        <v>112</v>
      </c>
      <c r="DV158" s="224">
        <v>0.95140000000000002</v>
      </c>
      <c r="DW158" s="224">
        <v>12928</v>
      </c>
      <c r="DX158" s="224">
        <v>0</v>
      </c>
      <c r="DY158" s="225">
        <v>0.16850689543563202</v>
      </c>
    </row>
    <row r="159" spans="1:129" ht="17.25" customHeight="1">
      <c r="A159" s="466">
        <v>155</v>
      </c>
      <c r="B159" s="489">
        <v>311000000068</v>
      </c>
      <c r="C159" s="212" t="s">
        <v>779</v>
      </c>
      <c r="D159" s="224">
        <v>163.33000000000001</v>
      </c>
      <c r="E159" s="224">
        <v>6</v>
      </c>
      <c r="F159" s="224">
        <v>147</v>
      </c>
      <c r="G159" s="224">
        <v>0.67879999999999996</v>
      </c>
      <c r="H159" s="224">
        <v>744</v>
      </c>
      <c r="I159" s="224">
        <v>0</v>
      </c>
      <c r="J159" s="225">
        <v>1.0355743161534895E-2</v>
      </c>
      <c r="K159" s="224">
        <v>163.33000000000001</v>
      </c>
      <c r="L159" s="224">
        <v>76</v>
      </c>
      <c r="M159" s="224">
        <v>147</v>
      </c>
      <c r="N159" s="224">
        <v>0.77480000000000004</v>
      </c>
      <c r="O159" s="224">
        <v>1528</v>
      </c>
      <c r="P159" s="224">
        <v>0</v>
      </c>
      <c r="Q159" s="225">
        <v>1.8031982279036372E-2</v>
      </c>
      <c r="R159" s="224">
        <v>163.33000000000001</v>
      </c>
      <c r="S159" s="224">
        <v>82</v>
      </c>
      <c r="T159" s="224">
        <v>147</v>
      </c>
      <c r="U159" s="224">
        <v>0.88800000000000001</v>
      </c>
      <c r="V159" s="224">
        <v>12288</v>
      </c>
      <c r="W159" s="224">
        <v>0</v>
      </c>
      <c r="X159" s="225">
        <v>0.13074298788584504</v>
      </c>
      <c r="Y159" s="224">
        <v>163.33000000000001</v>
      </c>
      <c r="Z159" s="224">
        <v>74</v>
      </c>
      <c r="AA159" s="224">
        <v>147</v>
      </c>
      <c r="AB159" s="224">
        <v>0.88629999999999998</v>
      </c>
      <c r="AC159" s="224">
        <v>4474</v>
      </c>
      <c r="AD159" s="224">
        <v>0</v>
      </c>
      <c r="AE159" s="225">
        <v>4.6155659431167666E-2</v>
      </c>
      <c r="AF159" s="224">
        <v>163.33000000000001</v>
      </c>
      <c r="AG159" s="224">
        <v>80</v>
      </c>
      <c r="AH159" s="224">
        <v>147</v>
      </c>
      <c r="AI159" s="224">
        <v>0.83889999999999998</v>
      </c>
      <c r="AJ159" s="224">
        <v>3832</v>
      </c>
      <c r="AK159" s="224">
        <v>0</v>
      </c>
      <c r="AL159" s="225">
        <v>4.1766206916642568E-2</v>
      </c>
      <c r="AM159" s="224">
        <v>163.33000000000001</v>
      </c>
      <c r="AN159" s="224">
        <v>70</v>
      </c>
      <c r="AO159" s="224">
        <v>147</v>
      </c>
      <c r="AP159" s="224">
        <v>0.93769999999999998</v>
      </c>
      <c r="AQ159" s="224">
        <v>9814</v>
      </c>
      <c r="AR159" s="224">
        <v>0</v>
      </c>
      <c r="AS159" s="225">
        <v>9.8885430014789083E-2</v>
      </c>
      <c r="AT159" s="224">
        <v>163.33000000000001</v>
      </c>
      <c r="AU159" s="224">
        <v>84</v>
      </c>
      <c r="AV159" s="224">
        <v>147</v>
      </c>
      <c r="AW159" s="224">
        <v>0.90039999999999998</v>
      </c>
      <c r="AX159" s="224">
        <v>11172</v>
      </c>
      <c r="AY159" s="224">
        <v>0</v>
      </c>
      <c r="AZ159" s="225">
        <v>0.11345017507153331</v>
      </c>
      <c r="BA159" s="224">
        <v>163.33000000000001</v>
      </c>
      <c r="BB159" s="224">
        <v>70</v>
      </c>
      <c r="BC159" s="224">
        <v>147</v>
      </c>
      <c r="BD159" s="224">
        <v>0.92010000000000003</v>
      </c>
      <c r="BE159" s="224">
        <v>8792</v>
      </c>
      <c r="BF159" s="224">
        <v>0</v>
      </c>
      <c r="BG159" s="225">
        <v>9.0282342211480349E-2</v>
      </c>
      <c r="BH159" s="224">
        <v>147</v>
      </c>
      <c r="BI159" s="224">
        <v>76</v>
      </c>
      <c r="BJ159" s="224">
        <v>117.6</v>
      </c>
      <c r="BK159" s="224">
        <v>0.91810000000000003</v>
      </c>
      <c r="BL159" s="224">
        <v>8112</v>
      </c>
      <c r="BM159" s="224">
        <v>0</v>
      </c>
      <c r="BN159" s="225">
        <v>0.10098519241575153</v>
      </c>
      <c r="BO159" s="224">
        <v>147</v>
      </c>
      <c r="BP159" s="224">
        <v>66</v>
      </c>
      <c r="BQ159" s="224">
        <v>117.6</v>
      </c>
      <c r="BR159" s="224">
        <v>0.92810000000000004</v>
      </c>
      <c r="BS159" s="224">
        <v>11470</v>
      </c>
      <c r="BT159" s="311">
        <v>0</v>
      </c>
      <c r="BU159" s="225">
        <v>0.14124997770540892</v>
      </c>
      <c r="BV159" s="224">
        <v>147</v>
      </c>
      <c r="BW159" s="224">
        <v>56</v>
      </c>
      <c r="BX159" s="224">
        <v>117.6</v>
      </c>
      <c r="BY159" s="224">
        <v>0.94169999999999998</v>
      </c>
      <c r="BZ159" s="224">
        <v>5590</v>
      </c>
      <c r="CA159" s="311">
        <v>0</v>
      </c>
      <c r="CB159" s="225">
        <v>7.5114303168538579E-2</v>
      </c>
      <c r="CC159" s="224">
        <v>147</v>
      </c>
      <c r="CD159" s="224"/>
      <c r="CE159" s="224">
        <v>117.6</v>
      </c>
      <c r="CF159" s="224">
        <v>0.92279999999999995</v>
      </c>
      <c r="CG159" s="224">
        <v>12742</v>
      </c>
      <c r="CH159" s="224">
        <v>0</v>
      </c>
      <c r="CI159" s="225">
        <v>0.15781553706352808</v>
      </c>
      <c r="CJ159" s="224">
        <v>147</v>
      </c>
      <c r="CK159" s="224"/>
      <c r="CL159" s="224">
        <v>117.6</v>
      </c>
      <c r="CM159" s="224">
        <v>0.91449999999999998</v>
      </c>
      <c r="CN159" s="224">
        <v>10260</v>
      </c>
      <c r="CO159" s="224">
        <v>0</v>
      </c>
      <c r="CP159" s="225">
        <v>0.13250242688655561</v>
      </c>
      <c r="CQ159" s="224">
        <v>147</v>
      </c>
      <c r="CR159" s="224"/>
      <c r="CS159" s="224">
        <v>117.6</v>
      </c>
      <c r="CT159" s="224">
        <v>0.77049999999999996</v>
      </c>
      <c r="CU159" s="224">
        <v>1501</v>
      </c>
      <c r="CV159" s="311">
        <v>0</v>
      </c>
      <c r="CW159" s="225">
        <v>2.226526107571691E-2</v>
      </c>
      <c r="CX159" s="224">
        <v>147</v>
      </c>
      <c r="CY159" s="224"/>
      <c r="CZ159" s="224">
        <v>117.6</v>
      </c>
      <c r="DA159" s="224">
        <v>0.78900000000000003</v>
      </c>
      <c r="DB159" s="224">
        <v>3168</v>
      </c>
      <c r="DC159" s="224">
        <v>0</v>
      </c>
      <c r="DD159" s="225">
        <v>4.7420742695050137E-2</v>
      </c>
      <c r="DE159" s="224">
        <v>147</v>
      </c>
      <c r="DF159" s="224"/>
      <c r="DG159" s="224">
        <v>117.6</v>
      </c>
      <c r="DH159" s="224">
        <v>0.89100000000000001</v>
      </c>
      <c r="DI159" s="224">
        <v>9642</v>
      </c>
      <c r="DJ159" s="224">
        <v>0</v>
      </c>
      <c r="DK159" s="225">
        <v>0.12368275937144348</v>
      </c>
      <c r="DL159" s="224">
        <v>147</v>
      </c>
      <c r="DM159" s="224"/>
      <c r="DN159" s="224">
        <v>117.6</v>
      </c>
      <c r="DO159" s="224">
        <v>0.89780000000000004</v>
      </c>
      <c r="DP159" s="224">
        <v>11419</v>
      </c>
      <c r="DQ159" s="311">
        <v>0</v>
      </c>
      <c r="DR159" s="225">
        <v>0.14536779890876383</v>
      </c>
      <c r="DS159" s="224">
        <v>147</v>
      </c>
      <c r="DT159" s="224"/>
      <c r="DU159" s="224">
        <v>117.6</v>
      </c>
      <c r="DV159" s="224">
        <v>0.9123</v>
      </c>
      <c r="DW159" s="224">
        <v>11703</v>
      </c>
      <c r="DX159" s="224">
        <v>0</v>
      </c>
      <c r="DY159" s="225">
        <v>0.15150246952520641</v>
      </c>
    </row>
    <row r="160" spans="1:129" ht="17.25" customHeight="1">
      <c r="A160" s="466">
        <v>156</v>
      </c>
      <c r="B160" s="489">
        <v>343000000035</v>
      </c>
      <c r="C160" s="212" t="s">
        <v>347</v>
      </c>
      <c r="D160" s="224">
        <v>110</v>
      </c>
      <c r="E160" s="224">
        <v>1.2</v>
      </c>
      <c r="F160" s="224">
        <v>1.2</v>
      </c>
      <c r="G160" s="224">
        <v>0.9919</v>
      </c>
      <c r="H160" s="224">
        <v>369</v>
      </c>
      <c r="I160" s="224">
        <v>0</v>
      </c>
      <c r="J160" s="225">
        <v>0.43057095809389384</v>
      </c>
      <c r="K160" s="224">
        <v>110</v>
      </c>
      <c r="L160" s="224">
        <v>16.2</v>
      </c>
      <c r="M160" s="224">
        <v>16.2</v>
      </c>
      <c r="N160" s="224">
        <v>0.98950000000000005</v>
      </c>
      <c r="O160" s="224">
        <v>282</v>
      </c>
      <c r="P160" s="224">
        <v>0</v>
      </c>
      <c r="Q160" s="225">
        <v>2.3645328920611861E-2</v>
      </c>
      <c r="R160" s="224">
        <v>110</v>
      </c>
      <c r="S160" s="224">
        <v>3</v>
      </c>
      <c r="T160" s="224">
        <v>88</v>
      </c>
      <c r="U160" s="224">
        <v>1</v>
      </c>
      <c r="V160" s="224">
        <v>387</v>
      </c>
      <c r="W160" s="224">
        <v>0</v>
      </c>
      <c r="X160" s="225">
        <v>6.1079545454545458E-3</v>
      </c>
      <c r="Y160" s="224">
        <v>110</v>
      </c>
      <c r="Z160" s="224">
        <v>12</v>
      </c>
      <c r="AA160" s="224">
        <v>88</v>
      </c>
      <c r="AB160" s="224">
        <v>1</v>
      </c>
      <c r="AC160" s="224">
        <v>327</v>
      </c>
      <c r="AD160" s="224">
        <v>0</v>
      </c>
      <c r="AE160" s="225">
        <v>4.9945014662756597E-3</v>
      </c>
      <c r="AF160" s="224">
        <v>110</v>
      </c>
      <c r="AG160" s="224">
        <v>1.2</v>
      </c>
      <c r="AH160" s="224">
        <v>88</v>
      </c>
      <c r="AI160" s="224">
        <v>1</v>
      </c>
      <c r="AJ160" s="224">
        <v>303</v>
      </c>
      <c r="AK160" s="224">
        <v>0</v>
      </c>
      <c r="AL160" s="225">
        <v>4.6279325513196483E-3</v>
      </c>
      <c r="AM160" s="224">
        <v>110</v>
      </c>
      <c r="AN160" s="224">
        <v>0.6</v>
      </c>
      <c r="AO160" s="224">
        <v>88</v>
      </c>
      <c r="AP160" s="224">
        <v>1</v>
      </c>
      <c r="AQ160" s="224">
        <v>300</v>
      </c>
      <c r="AR160" s="224">
        <v>0</v>
      </c>
      <c r="AS160" s="225">
        <v>4.734848484848485E-3</v>
      </c>
      <c r="AT160" s="224">
        <v>110</v>
      </c>
      <c r="AU160" s="224">
        <v>1.2</v>
      </c>
      <c r="AV160" s="224">
        <v>88</v>
      </c>
      <c r="AW160" s="224">
        <v>1</v>
      </c>
      <c r="AX160" s="224">
        <v>291</v>
      </c>
      <c r="AY160" s="224">
        <v>0</v>
      </c>
      <c r="AZ160" s="225">
        <v>4.4446480938416426E-3</v>
      </c>
      <c r="BA160" s="224">
        <v>110</v>
      </c>
      <c r="BB160" s="224">
        <v>4.2</v>
      </c>
      <c r="BC160" s="224">
        <v>88</v>
      </c>
      <c r="BD160" s="224">
        <v>1</v>
      </c>
      <c r="BE160" s="224">
        <v>357</v>
      </c>
      <c r="BF160" s="224">
        <v>0</v>
      </c>
      <c r="BG160" s="225">
        <v>5.6344696969696968E-3</v>
      </c>
      <c r="BH160" s="224">
        <v>110</v>
      </c>
      <c r="BI160" s="224">
        <v>3</v>
      </c>
      <c r="BJ160" s="224">
        <v>88</v>
      </c>
      <c r="BK160" s="224">
        <v>1</v>
      </c>
      <c r="BL160" s="224">
        <v>258</v>
      </c>
      <c r="BM160" s="224">
        <v>0</v>
      </c>
      <c r="BN160" s="225">
        <v>3.9406158357771261E-3</v>
      </c>
      <c r="BO160" s="224">
        <v>110</v>
      </c>
      <c r="BP160" s="224">
        <v>1.2</v>
      </c>
      <c r="BQ160" s="224">
        <v>88</v>
      </c>
      <c r="BR160" s="224">
        <v>1</v>
      </c>
      <c r="BS160" s="224">
        <v>273</v>
      </c>
      <c r="BT160" s="311">
        <v>0</v>
      </c>
      <c r="BU160" s="225">
        <v>4.1697214076246332E-3</v>
      </c>
      <c r="BV160" s="224">
        <v>110</v>
      </c>
      <c r="BW160" s="224">
        <v>1.2</v>
      </c>
      <c r="BX160" s="224">
        <v>88</v>
      </c>
      <c r="BY160" s="224">
        <v>1</v>
      </c>
      <c r="BZ160" s="224">
        <v>282</v>
      </c>
      <c r="CA160" s="311">
        <v>0</v>
      </c>
      <c r="CB160" s="225">
        <v>4.768668831168831E-3</v>
      </c>
      <c r="CC160" s="224">
        <v>110</v>
      </c>
      <c r="CD160" s="224"/>
      <c r="CE160" s="224">
        <v>88</v>
      </c>
      <c r="CF160" s="224">
        <v>1</v>
      </c>
      <c r="CG160" s="224">
        <v>378</v>
      </c>
      <c r="CH160" s="224">
        <v>0</v>
      </c>
      <c r="CI160" s="225">
        <v>5.7734604105571848E-3</v>
      </c>
      <c r="CJ160" s="224">
        <v>110</v>
      </c>
      <c r="CK160" s="224"/>
      <c r="CL160" s="224">
        <v>88</v>
      </c>
      <c r="CM160" s="224">
        <v>1</v>
      </c>
      <c r="CN160" s="224">
        <v>360</v>
      </c>
      <c r="CO160" s="224">
        <v>0</v>
      </c>
      <c r="CP160" s="225">
        <v>5.681818181818182E-3</v>
      </c>
      <c r="CQ160" s="224">
        <v>110</v>
      </c>
      <c r="CR160" s="224"/>
      <c r="CS160" s="224">
        <v>88</v>
      </c>
      <c r="CT160" s="224">
        <v>1.0054000000000001</v>
      </c>
      <c r="CU160" s="224">
        <v>558</v>
      </c>
      <c r="CV160" s="311">
        <v>0</v>
      </c>
      <c r="CW160" s="225">
        <v>8.4769517333670892E-3</v>
      </c>
      <c r="CX160" s="224">
        <v>110</v>
      </c>
      <c r="CY160" s="224"/>
      <c r="CZ160" s="224">
        <v>88</v>
      </c>
      <c r="DA160" s="224">
        <v>0.99019999999999997</v>
      </c>
      <c r="DB160" s="224">
        <v>306</v>
      </c>
      <c r="DC160" s="224">
        <v>0</v>
      </c>
      <c r="DD160" s="225">
        <v>4.8773434200620643E-3</v>
      </c>
      <c r="DE160" s="224">
        <v>110</v>
      </c>
      <c r="DF160" s="224"/>
      <c r="DG160" s="224">
        <v>88</v>
      </c>
      <c r="DH160" s="224">
        <v>1.0051000000000001</v>
      </c>
      <c r="DI160" s="224">
        <v>591</v>
      </c>
      <c r="DJ160" s="224">
        <v>0</v>
      </c>
      <c r="DK160" s="225">
        <v>8.980956651867265E-3</v>
      </c>
      <c r="DL160" s="224">
        <v>110</v>
      </c>
      <c r="DM160" s="224"/>
      <c r="DN160" s="224">
        <v>88</v>
      </c>
      <c r="DO160" s="224">
        <v>0.995</v>
      </c>
      <c r="DP160" s="224">
        <v>603</v>
      </c>
      <c r="DQ160" s="311">
        <v>0</v>
      </c>
      <c r="DR160" s="225">
        <v>9.2563256163515524E-3</v>
      </c>
      <c r="DS160" s="224">
        <v>110</v>
      </c>
      <c r="DT160" s="224"/>
      <c r="DU160" s="224">
        <v>88</v>
      </c>
      <c r="DV160" s="224">
        <v>1</v>
      </c>
      <c r="DW160" s="224">
        <v>504</v>
      </c>
      <c r="DX160" s="224">
        <v>0</v>
      </c>
      <c r="DY160" s="225">
        <v>7.9545454545454537E-3</v>
      </c>
    </row>
    <row r="161" spans="1:129" ht="17.25" customHeight="1">
      <c r="A161" s="466">
        <v>157</v>
      </c>
      <c r="B161" s="489">
        <v>341000000012</v>
      </c>
      <c r="C161" s="212" t="s">
        <v>282</v>
      </c>
      <c r="D161" s="224">
        <v>122.22</v>
      </c>
      <c r="E161" s="224">
        <v>75.099999999999994</v>
      </c>
      <c r="F161" s="224">
        <v>110</v>
      </c>
      <c r="G161" s="224">
        <v>0.98939999999999995</v>
      </c>
      <c r="H161" s="224">
        <v>24772</v>
      </c>
      <c r="I161" s="224">
        <v>0</v>
      </c>
      <c r="J161" s="225">
        <v>0.31612874244772371</v>
      </c>
      <c r="K161" s="224">
        <v>122.22</v>
      </c>
      <c r="L161" s="224">
        <v>100.2</v>
      </c>
      <c r="M161" s="224">
        <v>110</v>
      </c>
      <c r="N161" s="224">
        <v>0.99150000000000005</v>
      </c>
      <c r="O161" s="224">
        <v>42009</v>
      </c>
      <c r="P161" s="224">
        <v>0</v>
      </c>
      <c r="Q161" s="225">
        <v>0.51770696077952916</v>
      </c>
      <c r="R161" s="224">
        <v>122.22</v>
      </c>
      <c r="S161" s="224">
        <v>93.4</v>
      </c>
      <c r="T161" s="224">
        <v>110</v>
      </c>
      <c r="U161" s="224">
        <v>0.99050000000000005</v>
      </c>
      <c r="V161" s="224">
        <v>38724</v>
      </c>
      <c r="W161" s="224">
        <v>0</v>
      </c>
      <c r="X161" s="225">
        <v>0.49362886818717205</v>
      </c>
      <c r="Y161" s="224">
        <v>122.22</v>
      </c>
      <c r="Z161" s="224">
        <v>101.8</v>
      </c>
      <c r="AA161" s="224">
        <v>110</v>
      </c>
      <c r="AB161" s="224">
        <v>0.99060000000000004</v>
      </c>
      <c r="AC161" s="224">
        <v>35485</v>
      </c>
      <c r="AD161" s="224">
        <v>0</v>
      </c>
      <c r="AE161" s="225">
        <v>0.43770435248718198</v>
      </c>
      <c r="AF161" s="224">
        <v>122.22</v>
      </c>
      <c r="AG161" s="224">
        <v>72.5</v>
      </c>
      <c r="AH161" s="224">
        <v>110</v>
      </c>
      <c r="AI161" s="224">
        <v>0.99250000000000005</v>
      </c>
      <c r="AJ161" s="224">
        <v>29896</v>
      </c>
      <c r="AK161" s="224">
        <v>0</v>
      </c>
      <c r="AL161" s="225">
        <v>0.36805858208312092</v>
      </c>
      <c r="AM161" s="224">
        <v>122.22</v>
      </c>
      <c r="AN161" s="224">
        <v>75.5</v>
      </c>
      <c r="AO161" s="224">
        <v>110</v>
      </c>
      <c r="AP161" s="224">
        <v>0.99139999999999995</v>
      </c>
      <c r="AQ161" s="224">
        <v>28373</v>
      </c>
      <c r="AR161" s="224">
        <v>0</v>
      </c>
      <c r="AS161" s="225">
        <v>0.36135258169754847</v>
      </c>
      <c r="AT161" s="224">
        <v>122.22</v>
      </c>
      <c r="AU161" s="224">
        <v>80.7</v>
      </c>
      <c r="AV161" s="224">
        <v>110</v>
      </c>
      <c r="AW161" s="224">
        <v>0.98760000000000003</v>
      </c>
      <c r="AX161" s="224">
        <v>22658</v>
      </c>
      <c r="AY161" s="224">
        <v>0</v>
      </c>
      <c r="AZ161" s="225">
        <v>0.28033341687165225</v>
      </c>
      <c r="BA161" s="224">
        <v>122.22</v>
      </c>
      <c r="BB161" s="224">
        <v>53.9</v>
      </c>
      <c r="BC161" s="224">
        <v>110</v>
      </c>
      <c r="BD161" s="224">
        <v>0.97870000000000001</v>
      </c>
      <c r="BE161" s="224">
        <v>20235</v>
      </c>
      <c r="BF161" s="224">
        <v>0</v>
      </c>
      <c r="BG161" s="225">
        <v>0.26105284994627997</v>
      </c>
      <c r="BH161" s="224">
        <v>122.22</v>
      </c>
      <c r="BI161" s="224">
        <v>62.4</v>
      </c>
      <c r="BJ161" s="224">
        <v>110</v>
      </c>
      <c r="BK161" s="224">
        <v>0.9788</v>
      </c>
      <c r="BL161" s="224">
        <v>16597</v>
      </c>
      <c r="BM161" s="224">
        <v>0</v>
      </c>
      <c r="BN161" s="225">
        <v>0.20719058307876742</v>
      </c>
      <c r="BO161" s="224">
        <v>110</v>
      </c>
      <c r="BP161" s="224">
        <v>67.599999999999994</v>
      </c>
      <c r="BQ161" s="224">
        <v>110</v>
      </c>
      <c r="BR161" s="224">
        <v>0.98380000000000001</v>
      </c>
      <c r="BS161" s="224">
        <v>17124</v>
      </c>
      <c r="BT161" s="311">
        <v>0</v>
      </c>
      <c r="BU161" s="225">
        <v>0.21268300127758843</v>
      </c>
      <c r="BV161" s="224">
        <v>110</v>
      </c>
      <c r="BW161" s="224">
        <v>36.299999999999997</v>
      </c>
      <c r="BX161" s="224">
        <v>110</v>
      </c>
      <c r="BY161" s="224">
        <v>0.99</v>
      </c>
      <c r="BZ161" s="224">
        <v>13480</v>
      </c>
      <c r="CA161" s="311">
        <v>0</v>
      </c>
      <c r="CB161" s="225">
        <v>0.18420132056495689</v>
      </c>
      <c r="CC161" s="224">
        <v>110</v>
      </c>
      <c r="CD161" s="224"/>
      <c r="CE161" s="224">
        <v>110</v>
      </c>
      <c r="CF161" s="224">
        <v>0.99450000000000005</v>
      </c>
      <c r="CG161" s="224">
        <v>19839</v>
      </c>
      <c r="CH161" s="224">
        <v>0</v>
      </c>
      <c r="CI161" s="225">
        <v>0.24375266310750177</v>
      </c>
      <c r="CJ161" s="224">
        <v>110</v>
      </c>
      <c r="CK161" s="224"/>
      <c r="CL161" s="224">
        <v>110</v>
      </c>
      <c r="CM161" s="224">
        <v>0.99029999999999996</v>
      </c>
      <c r="CN161" s="224">
        <v>24432</v>
      </c>
      <c r="CO161" s="224">
        <v>0</v>
      </c>
      <c r="CP161" s="225">
        <v>0.31150646115808189</v>
      </c>
      <c r="CQ161" s="224">
        <v>110</v>
      </c>
      <c r="CR161" s="224"/>
      <c r="CS161" s="224">
        <v>110</v>
      </c>
      <c r="CT161" s="224">
        <v>0.98929999999999996</v>
      </c>
      <c r="CU161" s="224">
        <v>24674</v>
      </c>
      <c r="CV161" s="311">
        <v>0</v>
      </c>
      <c r="CW161" s="225">
        <v>0.304751555228432</v>
      </c>
      <c r="CX161" s="224">
        <v>110</v>
      </c>
      <c r="CY161" s="224"/>
      <c r="CZ161" s="224">
        <v>110</v>
      </c>
      <c r="DA161" s="224">
        <v>0.98729999999999996</v>
      </c>
      <c r="DB161" s="224">
        <v>24852</v>
      </c>
      <c r="DC161" s="224">
        <v>0</v>
      </c>
      <c r="DD161" s="225">
        <v>0.31782424672123855</v>
      </c>
      <c r="DE161" s="224">
        <v>110</v>
      </c>
      <c r="DF161" s="224"/>
      <c r="DG161" s="224">
        <v>110</v>
      </c>
      <c r="DH161" s="224">
        <v>0.98650000000000004</v>
      </c>
      <c r="DI161" s="224">
        <v>27448</v>
      </c>
      <c r="DJ161" s="224">
        <v>0</v>
      </c>
      <c r="DK161" s="225">
        <v>0.33997579245523263</v>
      </c>
      <c r="DL161" s="224">
        <v>110</v>
      </c>
      <c r="DM161" s="224"/>
      <c r="DN161" s="224">
        <v>110</v>
      </c>
      <c r="DO161" s="224">
        <v>0.9889</v>
      </c>
      <c r="DP161" s="224">
        <v>29715</v>
      </c>
      <c r="DQ161" s="311">
        <v>0</v>
      </c>
      <c r="DR161" s="225">
        <v>0.36716200855893377</v>
      </c>
      <c r="DS161" s="224">
        <v>110</v>
      </c>
      <c r="DT161" s="224"/>
      <c r="DU161" s="224">
        <v>110</v>
      </c>
      <c r="DV161" s="224">
        <v>0.99129999999999996</v>
      </c>
      <c r="DW161" s="224">
        <v>27747</v>
      </c>
      <c r="DX161" s="224">
        <v>0</v>
      </c>
      <c r="DY161" s="225">
        <v>0.35341562502865848</v>
      </c>
    </row>
    <row r="162" spans="1:129" ht="17.25" customHeight="1">
      <c r="A162" s="466">
        <v>158</v>
      </c>
      <c r="B162" s="489">
        <v>341000000100</v>
      </c>
      <c r="C162" s="212" t="s">
        <v>789</v>
      </c>
      <c r="D162" s="224">
        <v>144</v>
      </c>
      <c r="E162" s="224">
        <v>50</v>
      </c>
      <c r="F162" s="224">
        <v>50</v>
      </c>
      <c r="G162" s="224">
        <v>0.85009999999999997</v>
      </c>
      <c r="H162" s="224">
        <v>5900</v>
      </c>
      <c r="I162" s="224">
        <v>0</v>
      </c>
      <c r="J162" s="225">
        <v>0.19278777660144558</v>
      </c>
      <c r="K162" s="224">
        <v>144</v>
      </c>
      <c r="L162" s="224">
        <v>68</v>
      </c>
      <c r="M162" s="224">
        <v>68</v>
      </c>
      <c r="N162" s="224">
        <v>0.68799999999999994</v>
      </c>
      <c r="O162" s="224">
        <v>9544</v>
      </c>
      <c r="P162" s="224">
        <v>0</v>
      </c>
      <c r="Q162" s="225">
        <v>0.27419538708206459</v>
      </c>
      <c r="R162" s="224">
        <v>144</v>
      </c>
      <c r="S162" s="224">
        <v>104</v>
      </c>
      <c r="T162" s="224">
        <v>115.2</v>
      </c>
      <c r="U162" s="224">
        <v>0.74550000000000005</v>
      </c>
      <c r="V162" s="224">
        <v>19674</v>
      </c>
      <c r="W162" s="224">
        <v>0</v>
      </c>
      <c r="X162" s="225">
        <v>0.31817059766003425</v>
      </c>
      <c r="Y162" s="224">
        <v>144</v>
      </c>
      <c r="Z162" s="224">
        <v>104</v>
      </c>
      <c r="AA162" s="224">
        <v>115.2</v>
      </c>
      <c r="AB162" s="224">
        <v>0.75090000000000001</v>
      </c>
      <c r="AC162" s="224">
        <v>28000</v>
      </c>
      <c r="AD162" s="224">
        <v>0</v>
      </c>
      <c r="AE162" s="225">
        <v>0.43506135926414391</v>
      </c>
      <c r="AF162" s="224">
        <v>144</v>
      </c>
      <c r="AG162" s="224">
        <v>106</v>
      </c>
      <c r="AH162" s="224">
        <v>115.2</v>
      </c>
      <c r="AI162" s="224">
        <v>0.76170000000000004</v>
      </c>
      <c r="AJ162" s="224">
        <v>33166</v>
      </c>
      <c r="AK162" s="224">
        <v>0</v>
      </c>
      <c r="AL162" s="225">
        <v>0.50802341105202475</v>
      </c>
      <c r="AM162" s="224">
        <v>144</v>
      </c>
      <c r="AN162" s="224">
        <v>60</v>
      </c>
      <c r="AO162" s="224">
        <v>115.2</v>
      </c>
      <c r="AP162" s="224">
        <v>0.76490000000000002</v>
      </c>
      <c r="AQ162" s="224">
        <v>14200</v>
      </c>
      <c r="AR162" s="224">
        <v>0</v>
      </c>
      <c r="AS162" s="225">
        <v>0.22381990545040178</v>
      </c>
      <c r="AT162" s="224">
        <v>144</v>
      </c>
      <c r="AU162" s="224">
        <v>72</v>
      </c>
      <c r="AV162" s="224">
        <v>115.2</v>
      </c>
      <c r="AW162" s="224">
        <v>0.76270000000000004</v>
      </c>
      <c r="AX162" s="224">
        <v>16342</v>
      </c>
      <c r="AY162" s="224">
        <v>0</v>
      </c>
      <c r="AZ162" s="225">
        <v>0.24999196207462041</v>
      </c>
      <c r="BA162" s="224">
        <v>144</v>
      </c>
      <c r="BB162" s="224">
        <v>82</v>
      </c>
      <c r="BC162" s="224">
        <v>115.2</v>
      </c>
      <c r="BD162" s="224">
        <v>0.69079999999999997</v>
      </c>
      <c r="BE162" s="224">
        <v>17674</v>
      </c>
      <c r="BF162" s="224">
        <v>0</v>
      </c>
      <c r="BG162" s="225">
        <v>0.30845907098229286</v>
      </c>
      <c r="BH162" s="224">
        <v>144</v>
      </c>
      <c r="BI162" s="224">
        <v>108</v>
      </c>
      <c r="BJ162" s="224">
        <v>115.2</v>
      </c>
      <c r="BK162" s="224">
        <v>0.71909999999999996</v>
      </c>
      <c r="BL162" s="224">
        <v>25426</v>
      </c>
      <c r="BM162" s="224">
        <v>0</v>
      </c>
      <c r="BN162" s="225">
        <v>0.41253741152612283</v>
      </c>
      <c r="BO162" s="224">
        <v>144</v>
      </c>
      <c r="BP162" s="224">
        <v>106</v>
      </c>
      <c r="BQ162" s="224">
        <v>115.2</v>
      </c>
      <c r="BR162" s="224">
        <v>0.72189999999999999</v>
      </c>
      <c r="BS162" s="224">
        <v>35674</v>
      </c>
      <c r="BT162" s="311">
        <v>0</v>
      </c>
      <c r="BU162" s="225">
        <v>0.57656642881033937</v>
      </c>
      <c r="BV162" s="224">
        <v>144</v>
      </c>
      <c r="BW162" s="224">
        <v>100</v>
      </c>
      <c r="BX162" s="224">
        <v>115.2</v>
      </c>
      <c r="BY162" s="224">
        <v>0.73850000000000005</v>
      </c>
      <c r="BZ162" s="224">
        <v>16188</v>
      </c>
      <c r="CA162" s="311">
        <v>0</v>
      </c>
      <c r="CB162" s="225">
        <v>0.28315285434869042</v>
      </c>
      <c r="CC162" s="224">
        <v>144</v>
      </c>
      <c r="CD162" s="224"/>
      <c r="CE162" s="224">
        <v>144</v>
      </c>
      <c r="CF162" s="224">
        <v>0.58230000000000004</v>
      </c>
      <c r="CG162" s="224">
        <v>1184</v>
      </c>
      <c r="CH162" s="224">
        <v>0</v>
      </c>
      <c r="CI162" s="225">
        <v>1.8978832139103143E-2</v>
      </c>
      <c r="CJ162" s="224">
        <v>144</v>
      </c>
      <c r="CK162" s="224"/>
      <c r="CL162" s="224">
        <v>144</v>
      </c>
      <c r="CM162" s="224">
        <v>0.82720000000000005</v>
      </c>
      <c r="CN162" s="224">
        <v>6224</v>
      </c>
      <c r="CO162" s="224">
        <v>0</v>
      </c>
      <c r="CP162" s="225">
        <v>7.2571160780380631E-2</v>
      </c>
      <c r="CQ162" s="224">
        <v>144</v>
      </c>
      <c r="CR162" s="224"/>
      <c r="CS162" s="224">
        <v>144</v>
      </c>
      <c r="CT162" s="224">
        <v>0.68920000000000003</v>
      </c>
      <c r="CU162" s="224">
        <v>3807</v>
      </c>
      <c r="CV162" s="311">
        <v>0</v>
      </c>
      <c r="CW162" s="225">
        <v>5.155872634002958E-2</v>
      </c>
      <c r="CX162" s="224">
        <v>144</v>
      </c>
      <c r="CY162" s="224"/>
      <c r="CZ162" s="224">
        <v>144</v>
      </c>
      <c r="DA162" s="224">
        <v>0.72699999999999998</v>
      </c>
      <c r="DB162" s="224">
        <v>3926</v>
      </c>
      <c r="DC162" s="224">
        <v>0</v>
      </c>
      <c r="DD162" s="225">
        <v>5.2085986720328763E-2</v>
      </c>
      <c r="DE162" s="224">
        <v>144</v>
      </c>
      <c r="DF162" s="224"/>
      <c r="DG162" s="224">
        <v>144</v>
      </c>
      <c r="DH162" s="224">
        <v>0.56100000000000005</v>
      </c>
      <c r="DI162" s="224">
        <v>1791</v>
      </c>
      <c r="DJ162" s="224">
        <v>0</v>
      </c>
      <c r="DK162" s="225">
        <v>2.979869856055814E-2</v>
      </c>
      <c r="DL162" s="224">
        <v>144</v>
      </c>
      <c r="DM162" s="224"/>
      <c r="DN162" s="224">
        <v>144</v>
      </c>
      <c r="DO162" s="224">
        <v>0.59640000000000004</v>
      </c>
      <c r="DP162" s="224">
        <v>1794</v>
      </c>
      <c r="DQ162" s="311">
        <v>0</v>
      </c>
      <c r="DR162" s="225">
        <v>2.8076914293406793E-2</v>
      </c>
      <c r="DS162" s="224">
        <v>144</v>
      </c>
      <c r="DT162" s="224"/>
      <c r="DU162" s="224">
        <v>144</v>
      </c>
      <c r="DV162" s="224">
        <v>0.71950000000000003</v>
      </c>
      <c r="DW162" s="224">
        <v>6608</v>
      </c>
      <c r="DX162" s="224">
        <v>0</v>
      </c>
      <c r="DY162" s="225">
        <v>8.8581748299144628E-2</v>
      </c>
    </row>
    <row r="163" spans="1:129" ht="17.25" customHeight="1">
      <c r="A163" s="466">
        <v>159</v>
      </c>
      <c r="B163" s="489">
        <v>291000000013</v>
      </c>
      <c r="C163" s="212" t="s">
        <v>683</v>
      </c>
      <c r="D163" s="224">
        <v>278</v>
      </c>
      <c r="E163" s="224">
        <v>189</v>
      </c>
      <c r="F163" s="224">
        <v>189</v>
      </c>
      <c r="G163" s="224">
        <v>0.28570000000000001</v>
      </c>
      <c r="H163" s="224">
        <v>1620</v>
      </c>
      <c r="I163" s="224">
        <v>0</v>
      </c>
      <c r="J163" s="225">
        <v>4.166875010417187E-2</v>
      </c>
      <c r="K163" s="224">
        <v>278</v>
      </c>
      <c r="L163" s="224">
        <v>243</v>
      </c>
      <c r="M163" s="224">
        <v>243</v>
      </c>
      <c r="N163" s="224">
        <v>0.3886</v>
      </c>
      <c r="O163" s="224">
        <v>6120</v>
      </c>
      <c r="P163" s="224">
        <v>0</v>
      </c>
      <c r="Q163" s="225">
        <v>8.7110281411301338E-2</v>
      </c>
      <c r="R163" s="224">
        <v>278</v>
      </c>
      <c r="S163" s="224">
        <v>225</v>
      </c>
      <c r="T163" s="224">
        <v>225</v>
      </c>
      <c r="U163" s="224">
        <v>0.42299999999999999</v>
      </c>
      <c r="V163" s="224">
        <v>4968</v>
      </c>
      <c r="W163" s="224">
        <v>0</v>
      </c>
      <c r="X163" s="225">
        <v>7.2498029944838449E-2</v>
      </c>
      <c r="Y163" s="224">
        <v>278</v>
      </c>
      <c r="Z163" s="224">
        <v>198</v>
      </c>
      <c r="AA163" s="224">
        <v>222.4</v>
      </c>
      <c r="AB163" s="224">
        <v>0.4284</v>
      </c>
      <c r="AC163" s="224">
        <v>4041</v>
      </c>
      <c r="AD163" s="224">
        <v>0</v>
      </c>
      <c r="AE163" s="225">
        <v>5.7007457194992173E-2</v>
      </c>
      <c r="AF163" s="224">
        <v>278</v>
      </c>
      <c r="AG163" s="224">
        <v>126</v>
      </c>
      <c r="AH163" s="224">
        <v>222.4</v>
      </c>
      <c r="AI163" s="224">
        <v>0.31809999999999999</v>
      </c>
      <c r="AJ163" s="224">
        <v>1251</v>
      </c>
      <c r="AK163" s="224">
        <v>0</v>
      </c>
      <c r="AL163" s="225">
        <v>2.3767632414233707E-2</v>
      </c>
      <c r="AM163" s="224">
        <v>278</v>
      </c>
      <c r="AN163" s="224">
        <v>207</v>
      </c>
      <c r="AO163" s="224">
        <v>222.4</v>
      </c>
      <c r="AP163" s="224">
        <v>0.46400000000000002</v>
      </c>
      <c r="AQ163" s="224">
        <v>3771</v>
      </c>
      <c r="AR163" s="224">
        <v>0</v>
      </c>
      <c r="AS163" s="225">
        <v>5.0754116534358712E-2</v>
      </c>
      <c r="AT163" s="224">
        <v>278</v>
      </c>
      <c r="AU163" s="224">
        <v>207</v>
      </c>
      <c r="AV163" s="224">
        <v>222.4</v>
      </c>
      <c r="AW163" s="224">
        <v>0.40810000000000002</v>
      </c>
      <c r="AX163" s="224">
        <v>1899</v>
      </c>
      <c r="AY163" s="224">
        <v>0</v>
      </c>
      <c r="AZ163" s="225">
        <v>2.8122287998501451E-2</v>
      </c>
      <c r="BA163" s="224">
        <v>278</v>
      </c>
      <c r="BB163" s="224">
        <v>0</v>
      </c>
      <c r="BC163" s="224">
        <v>222.4</v>
      </c>
      <c r="BD163" s="224">
        <v>0</v>
      </c>
      <c r="BE163" s="224">
        <v>0</v>
      </c>
      <c r="BF163" s="224">
        <v>0</v>
      </c>
      <c r="BG163" s="225">
        <v>0</v>
      </c>
      <c r="BH163" s="224">
        <v>278</v>
      </c>
      <c r="BI163" s="224">
        <v>0</v>
      </c>
      <c r="BJ163" s="224">
        <v>222.4</v>
      </c>
      <c r="BK163" s="224">
        <v>0</v>
      </c>
      <c r="BL163" s="224">
        <v>0</v>
      </c>
      <c r="BM163" s="224">
        <v>0</v>
      </c>
      <c r="BN163" s="225">
        <v>0</v>
      </c>
      <c r="BO163" s="224">
        <v>278</v>
      </c>
      <c r="BP163" s="224">
        <v>0</v>
      </c>
      <c r="BQ163" s="224">
        <v>222.4</v>
      </c>
      <c r="BR163" s="224">
        <v>0</v>
      </c>
      <c r="BS163" s="224">
        <v>0</v>
      </c>
      <c r="BT163" s="311">
        <v>0</v>
      </c>
      <c r="BU163" s="225">
        <v>0</v>
      </c>
      <c r="BV163" s="224">
        <v>278</v>
      </c>
      <c r="BW163" s="224">
        <v>0</v>
      </c>
      <c r="BX163" s="224">
        <v>222.4</v>
      </c>
      <c r="BY163" s="224">
        <v>0</v>
      </c>
      <c r="BZ163" s="224">
        <v>0</v>
      </c>
      <c r="CA163" s="311">
        <v>0</v>
      </c>
      <c r="CB163" s="225">
        <v>0</v>
      </c>
      <c r="CC163" s="224">
        <v>278</v>
      </c>
      <c r="CD163" s="224"/>
      <c r="CE163" s="224">
        <v>222.4</v>
      </c>
      <c r="CF163" s="224">
        <v>0</v>
      </c>
      <c r="CG163" s="224">
        <v>0</v>
      </c>
      <c r="CH163" s="224">
        <v>0</v>
      </c>
      <c r="CI163" s="225">
        <v>0</v>
      </c>
      <c r="CJ163" s="224">
        <v>278</v>
      </c>
      <c r="CK163" s="224"/>
      <c r="CL163" s="224">
        <v>222.4</v>
      </c>
      <c r="CM163" s="224">
        <v>0</v>
      </c>
      <c r="CN163" s="224">
        <v>0</v>
      </c>
      <c r="CO163" s="224">
        <v>0</v>
      </c>
      <c r="CP163" s="225">
        <v>0</v>
      </c>
      <c r="CQ163" s="224">
        <v>278</v>
      </c>
      <c r="CR163" s="224"/>
      <c r="CS163" s="224">
        <v>222.4</v>
      </c>
      <c r="CT163" s="224">
        <v>0</v>
      </c>
      <c r="CU163" s="224">
        <v>0</v>
      </c>
      <c r="CV163" s="311">
        <v>0</v>
      </c>
      <c r="CW163" s="225">
        <v>0</v>
      </c>
      <c r="CX163" s="224">
        <v>278</v>
      </c>
      <c r="CY163" s="224"/>
      <c r="CZ163" s="224">
        <v>222.4</v>
      </c>
      <c r="DA163" s="224">
        <v>0</v>
      </c>
      <c r="DB163" s="224">
        <v>0</v>
      </c>
      <c r="DC163" s="224">
        <v>0</v>
      </c>
      <c r="DD163" s="225">
        <v>0</v>
      </c>
      <c r="DE163" s="224">
        <v>278</v>
      </c>
      <c r="DF163" s="224"/>
      <c r="DG163" s="224">
        <v>222.4</v>
      </c>
      <c r="DH163" s="224">
        <v>0</v>
      </c>
      <c r="DI163" s="224">
        <v>0</v>
      </c>
      <c r="DJ163" s="224">
        <v>0</v>
      </c>
      <c r="DK163" s="225">
        <v>0</v>
      </c>
      <c r="DL163" s="224">
        <v>278</v>
      </c>
      <c r="DM163" s="224"/>
      <c r="DN163" s="224">
        <v>222.4</v>
      </c>
      <c r="DO163" s="224">
        <v>0</v>
      </c>
      <c r="DP163" s="224">
        <v>0</v>
      </c>
      <c r="DQ163" s="311">
        <v>0</v>
      </c>
      <c r="DR163" s="225">
        <v>0</v>
      </c>
      <c r="DS163" s="224">
        <v>278</v>
      </c>
      <c r="DT163" s="224"/>
      <c r="DU163" s="224">
        <v>222.4</v>
      </c>
      <c r="DV163" s="224">
        <v>0</v>
      </c>
      <c r="DW163" s="224">
        <v>0</v>
      </c>
      <c r="DX163" s="224">
        <v>0</v>
      </c>
      <c r="DY163" s="225">
        <v>0</v>
      </c>
    </row>
    <row r="164" spans="1:129" ht="17.25" customHeight="1">
      <c r="A164" s="466">
        <v>160</v>
      </c>
      <c r="B164" s="489">
        <v>712000000015</v>
      </c>
      <c r="C164" s="212" t="s">
        <v>402</v>
      </c>
      <c r="D164" s="224">
        <v>278</v>
      </c>
      <c r="E164" s="224">
        <v>252</v>
      </c>
      <c r="F164" s="224">
        <v>252</v>
      </c>
      <c r="G164" s="224">
        <v>0.97399999999999998</v>
      </c>
      <c r="H164" s="224">
        <v>45000</v>
      </c>
      <c r="I164" s="224">
        <v>0</v>
      </c>
      <c r="J164" s="225">
        <v>0.2546364199341612</v>
      </c>
      <c r="K164" s="224">
        <v>278</v>
      </c>
      <c r="L164" s="224">
        <v>252</v>
      </c>
      <c r="M164" s="224">
        <v>252</v>
      </c>
      <c r="N164" s="224">
        <v>0.9677</v>
      </c>
      <c r="O164" s="224">
        <v>36000</v>
      </c>
      <c r="P164" s="224">
        <v>0</v>
      </c>
      <c r="Q164" s="225">
        <v>0.19842129666888741</v>
      </c>
      <c r="R164" s="224">
        <v>278</v>
      </c>
      <c r="S164" s="224">
        <v>252</v>
      </c>
      <c r="T164" s="224">
        <v>252</v>
      </c>
      <c r="U164" s="224">
        <v>0.94740000000000002</v>
      </c>
      <c r="V164" s="224">
        <v>32400</v>
      </c>
      <c r="W164" s="224">
        <v>0</v>
      </c>
      <c r="X164" s="225">
        <v>0.18848578063270904</v>
      </c>
      <c r="Y164" s="224">
        <v>278</v>
      </c>
      <c r="Z164" s="224">
        <v>246</v>
      </c>
      <c r="AA164" s="224">
        <v>246</v>
      </c>
      <c r="AB164" s="224">
        <v>0.95830000000000004</v>
      </c>
      <c r="AC164" s="224">
        <v>41400</v>
      </c>
      <c r="AD164" s="224">
        <v>0</v>
      </c>
      <c r="AE164" s="225">
        <v>0.2360428285960427</v>
      </c>
      <c r="AF164" s="224">
        <v>278</v>
      </c>
      <c r="AG164" s="224">
        <v>276</v>
      </c>
      <c r="AH164" s="224">
        <v>276</v>
      </c>
      <c r="AI164" s="224">
        <v>0.97529999999999994</v>
      </c>
      <c r="AJ164" s="224">
        <v>47400</v>
      </c>
      <c r="AK164" s="224">
        <v>0</v>
      </c>
      <c r="AL164" s="225">
        <v>0.23667811397813993</v>
      </c>
      <c r="AM164" s="224">
        <v>278</v>
      </c>
      <c r="AN164" s="224">
        <v>300</v>
      </c>
      <c r="AO164" s="224">
        <v>300</v>
      </c>
      <c r="AP164" s="224">
        <v>0.97399999999999998</v>
      </c>
      <c r="AQ164" s="224">
        <v>45000</v>
      </c>
      <c r="AR164" s="224">
        <v>0</v>
      </c>
      <c r="AS164" s="225">
        <v>0.21389459274469544</v>
      </c>
      <c r="AT164" s="224">
        <v>278</v>
      </c>
      <c r="AU164" s="224">
        <v>222</v>
      </c>
      <c r="AV164" s="224">
        <v>222.4</v>
      </c>
      <c r="AW164" s="224">
        <v>0.97060000000000002</v>
      </c>
      <c r="AX164" s="224">
        <v>39600</v>
      </c>
      <c r="AY164" s="224">
        <v>0</v>
      </c>
      <c r="AZ164" s="225">
        <v>0.24657394322771545</v>
      </c>
      <c r="BA164" s="224">
        <v>278</v>
      </c>
      <c r="BB164" s="224">
        <v>216</v>
      </c>
      <c r="BC164" s="224">
        <v>222.4</v>
      </c>
      <c r="BD164" s="224">
        <v>0.97140000000000004</v>
      </c>
      <c r="BE164" s="224">
        <v>40800</v>
      </c>
      <c r="BF164" s="224">
        <v>0</v>
      </c>
      <c r="BG164" s="225">
        <v>0.26229788250931063</v>
      </c>
      <c r="BH164" s="224">
        <v>278</v>
      </c>
      <c r="BI164" s="224">
        <v>216</v>
      </c>
      <c r="BJ164" s="224">
        <v>222.4</v>
      </c>
      <c r="BK164" s="224">
        <v>0.96340000000000003</v>
      </c>
      <c r="BL164" s="224">
        <v>47400</v>
      </c>
      <c r="BM164" s="224">
        <v>0</v>
      </c>
      <c r="BN164" s="225">
        <v>0.29734728761219464</v>
      </c>
      <c r="BO164" s="224">
        <v>278</v>
      </c>
      <c r="BP164" s="224">
        <v>228</v>
      </c>
      <c r="BQ164" s="224">
        <v>228</v>
      </c>
      <c r="BR164" s="224">
        <v>0.95789999999999997</v>
      </c>
      <c r="BS164" s="224">
        <v>54600</v>
      </c>
      <c r="BT164" s="311">
        <v>0</v>
      </c>
      <c r="BU164" s="225">
        <v>0.33601965911448084</v>
      </c>
      <c r="BV164" s="224">
        <v>278</v>
      </c>
      <c r="BW164" s="224">
        <v>246</v>
      </c>
      <c r="BX164" s="224">
        <v>246</v>
      </c>
      <c r="BY164" s="224">
        <v>1</v>
      </c>
      <c r="BZ164" s="224">
        <v>45600</v>
      </c>
      <c r="CA164" s="311">
        <v>0</v>
      </c>
      <c r="CB164" s="225">
        <v>0.27584204413472707</v>
      </c>
      <c r="CC164" s="224">
        <v>278</v>
      </c>
      <c r="CD164" s="224"/>
      <c r="CE164" s="224">
        <v>286.32</v>
      </c>
      <c r="CF164" s="224">
        <v>0.9446</v>
      </c>
      <c r="CG164" s="224">
        <v>49128</v>
      </c>
      <c r="CH164" s="224">
        <v>0</v>
      </c>
      <c r="CI164" s="225">
        <v>0.24414988395869699</v>
      </c>
      <c r="CJ164" s="224">
        <v>278</v>
      </c>
      <c r="CK164" s="224"/>
      <c r="CL164" s="224">
        <v>268.08</v>
      </c>
      <c r="CM164" s="224">
        <v>0.97</v>
      </c>
      <c r="CN164" s="224">
        <v>44151</v>
      </c>
      <c r="CO164" s="224">
        <v>0</v>
      </c>
      <c r="CP164" s="225">
        <v>0.23581525646034782</v>
      </c>
      <c r="CQ164" s="224">
        <v>278</v>
      </c>
      <c r="CR164" s="224"/>
      <c r="CS164" s="224">
        <v>240</v>
      </c>
      <c r="CT164" s="224">
        <v>0.95169999999999999</v>
      </c>
      <c r="CU164" s="224">
        <v>46521</v>
      </c>
      <c r="CV164" s="311">
        <v>0</v>
      </c>
      <c r="CW164" s="225">
        <v>0.27375672396085782</v>
      </c>
      <c r="CX164" s="224">
        <v>278</v>
      </c>
      <c r="CY164" s="224"/>
      <c r="CZ164" s="224">
        <v>253.68</v>
      </c>
      <c r="DA164" s="224">
        <v>0.94989999999999997</v>
      </c>
      <c r="DB164" s="224">
        <v>46701</v>
      </c>
      <c r="DC164" s="224">
        <v>0</v>
      </c>
      <c r="DD164" s="225">
        <v>0.26917180513515854</v>
      </c>
      <c r="DE164" s="224">
        <v>278</v>
      </c>
      <c r="DF164" s="224"/>
      <c r="DG164" s="224">
        <v>251.28</v>
      </c>
      <c r="DH164" s="224">
        <v>0.95520000000000005</v>
      </c>
      <c r="DI164" s="224">
        <v>38997</v>
      </c>
      <c r="DJ164" s="224">
        <v>0</v>
      </c>
      <c r="DK164" s="225">
        <v>0.21837656267183858</v>
      </c>
      <c r="DL164" s="224">
        <v>278</v>
      </c>
      <c r="DM164" s="224"/>
      <c r="DN164" s="224">
        <v>279</v>
      </c>
      <c r="DO164" s="224">
        <v>0.96289999999999998</v>
      </c>
      <c r="DP164" s="224">
        <v>45717</v>
      </c>
      <c r="DQ164" s="311">
        <v>0</v>
      </c>
      <c r="DR164" s="225">
        <v>0.22872803461899294</v>
      </c>
      <c r="DS164" s="224">
        <v>278</v>
      </c>
      <c r="DT164" s="224"/>
      <c r="DU164" s="224">
        <v>222.4</v>
      </c>
      <c r="DV164" s="224">
        <v>0.94869999999999999</v>
      </c>
      <c r="DW164" s="224">
        <v>52185</v>
      </c>
      <c r="DX164" s="224">
        <v>0</v>
      </c>
      <c r="DY164" s="225">
        <v>0.34351800735020716</v>
      </c>
    </row>
    <row r="165" spans="1:129" ht="17.25" customHeight="1">
      <c r="A165" s="466">
        <v>161</v>
      </c>
      <c r="B165" s="489">
        <v>312000000025</v>
      </c>
      <c r="C165" s="212" t="s">
        <v>924</v>
      </c>
      <c r="D165" s="224">
        <v>0</v>
      </c>
      <c r="E165" s="224">
        <v>0</v>
      </c>
      <c r="F165" s="224">
        <v>0</v>
      </c>
      <c r="G165" s="224">
        <v>0</v>
      </c>
      <c r="H165" s="224">
        <v>0</v>
      </c>
      <c r="I165" s="224">
        <v>0</v>
      </c>
      <c r="J165" s="225"/>
      <c r="K165" s="224">
        <v>0</v>
      </c>
      <c r="L165" s="224">
        <v>0</v>
      </c>
      <c r="M165" s="224">
        <v>0</v>
      </c>
      <c r="N165" s="224">
        <v>0</v>
      </c>
      <c r="O165" s="224">
        <v>0</v>
      </c>
      <c r="P165" s="224">
        <v>0</v>
      </c>
      <c r="Q165" s="225">
        <v>0</v>
      </c>
      <c r="R165" s="224">
        <v>0</v>
      </c>
      <c r="S165" s="224">
        <v>0</v>
      </c>
      <c r="T165" s="224">
        <v>0</v>
      </c>
      <c r="U165" s="224">
        <v>0</v>
      </c>
      <c r="V165" s="224">
        <v>0</v>
      </c>
      <c r="W165" s="224">
        <v>0</v>
      </c>
      <c r="X165" s="225">
        <v>0</v>
      </c>
      <c r="Y165" s="224">
        <v>0</v>
      </c>
      <c r="Z165" s="224">
        <v>0</v>
      </c>
      <c r="AA165" s="224">
        <v>0</v>
      </c>
      <c r="AB165" s="224">
        <v>0</v>
      </c>
      <c r="AC165" s="224">
        <v>0</v>
      </c>
      <c r="AD165" s="224">
        <v>0</v>
      </c>
      <c r="AE165" s="225">
        <v>0</v>
      </c>
      <c r="AF165" s="224">
        <v>0</v>
      </c>
      <c r="AG165" s="224">
        <v>0</v>
      </c>
      <c r="AH165" s="224">
        <v>0</v>
      </c>
      <c r="AI165" s="224">
        <v>0</v>
      </c>
      <c r="AJ165" s="224">
        <v>0</v>
      </c>
      <c r="AK165" s="224">
        <v>0</v>
      </c>
      <c r="AL165" s="225">
        <v>0</v>
      </c>
      <c r="AM165" s="224">
        <v>0</v>
      </c>
      <c r="AN165" s="224">
        <v>0</v>
      </c>
      <c r="AO165" s="224">
        <v>0</v>
      </c>
      <c r="AP165" s="224">
        <v>0</v>
      </c>
      <c r="AQ165" s="224">
        <v>0</v>
      </c>
      <c r="AR165" s="224">
        <v>0</v>
      </c>
      <c r="AS165" s="225">
        <v>0</v>
      </c>
      <c r="AT165" s="224">
        <v>0</v>
      </c>
      <c r="AU165" s="224">
        <v>0</v>
      </c>
      <c r="AV165" s="224">
        <v>0</v>
      </c>
      <c r="AW165" s="224">
        <v>0</v>
      </c>
      <c r="AX165" s="224">
        <v>0</v>
      </c>
      <c r="AY165" s="224">
        <v>0</v>
      </c>
      <c r="AZ165" s="225">
        <v>0</v>
      </c>
      <c r="BA165" s="224">
        <v>0</v>
      </c>
      <c r="BB165" s="224">
        <v>0</v>
      </c>
      <c r="BC165" s="224">
        <v>0</v>
      </c>
      <c r="BD165" s="224">
        <v>0</v>
      </c>
      <c r="BE165" s="224">
        <v>0</v>
      </c>
      <c r="BF165" s="224">
        <v>0</v>
      </c>
      <c r="BG165" s="225">
        <v>0</v>
      </c>
      <c r="BH165" s="224">
        <v>0</v>
      </c>
      <c r="BI165" s="224">
        <v>0</v>
      </c>
      <c r="BJ165" s="224">
        <v>0</v>
      </c>
      <c r="BK165" s="224">
        <v>0</v>
      </c>
      <c r="BL165" s="224">
        <v>0</v>
      </c>
      <c r="BM165" s="224">
        <v>0</v>
      </c>
      <c r="BN165" s="225">
        <v>0</v>
      </c>
      <c r="BO165" s="224">
        <v>0</v>
      </c>
      <c r="BP165" s="224">
        <v>0</v>
      </c>
      <c r="BQ165" s="224">
        <v>0</v>
      </c>
      <c r="BR165" s="224">
        <v>0</v>
      </c>
      <c r="BS165" s="224">
        <v>0</v>
      </c>
      <c r="BT165" s="311">
        <v>0</v>
      </c>
      <c r="BU165" s="225">
        <v>0</v>
      </c>
      <c r="BV165" s="224">
        <v>0</v>
      </c>
      <c r="BW165" s="224">
        <v>0</v>
      </c>
      <c r="BX165" s="224">
        <v>0</v>
      </c>
      <c r="BY165" s="224">
        <v>0</v>
      </c>
      <c r="BZ165" s="224">
        <v>0</v>
      </c>
      <c r="CA165" s="311">
        <v>0</v>
      </c>
      <c r="CB165" s="225">
        <v>0</v>
      </c>
      <c r="CC165" s="224">
        <v>189</v>
      </c>
      <c r="CD165" s="224"/>
      <c r="CE165" s="224">
        <v>0</v>
      </c>
      <c r="CF165" s="224">
        <v>0</v>
      </c>
      <c r="CG165" s="224">
        <v>0</v>
      </c>
      <c r="CH165" s="224">
        <v>0</v>
      </c>
      <c r="CI165" s="225">
        <v>0</v>
      </c>
      <c r="CJ165" s="224">
        <v>189</v>
      </c>
      <c r="CK165" s="224"/>
      <c r="CL165" s="224">
        <v>151.19999999999999</v>
      </c>
      <c r="CM165" s="224">
        <v>0.79620000000000002</v>
      </c>
      <c r="CN165" s="224">
        <v>2118</v>
      </c>
      <c r="CO165" s="224">
        <v>0</v>
      </c>
      <c r="CP165" s="225">
        <v>2.4435402376455719E-2</v>
      </c>
      <c r="CQ165" s="224">
        <v>189</v>
      </c>
      <c r="CR165" s="224"/>
      <c r="CS165" s="224">
        <v>151.19999999999999</v>
      </c>
      <c r="CT165" s="224">
        <v>0.7883</v>
      </c>
      <c r="CU165" s="224">
        <v>3992</v>
      </c>
      <c r="CV165" s="311">
        <v>0</v>
      </c>
      <c r="CW165" s="225">
        <v>4.5016764676192415E-2</v>
      </c>
      <c r="CX165" s="224">
        <v>189</v>
      </c>
      <c r="CY165" s="224"/>
      <c r="CZ165" s="224">
        <v>176.28</v>
      </c>
      <c r="DA165" s="224">
        <v>0.79249999999999998</v>
      </c>
      <c r="DB165" s="224">
        <v>5973</v>
      </c>
      <c r="DC165" s="224">
        <v>0</v>
      </c>
      <c r="DD165" s="225">
        <v>5.9382394465167146E-2</v>
      </c>
      <c r="DE165" s="224">
        <v>189</v>
      </c>
      <c r="DF165" s="224"/>
      <c r="DG165" s="224">
        <v>151.19999999999999</v>
      </c>
      <c r="DH165" s="224">
        <v>0.79120000000000001</v>
      </c>
      <c r="DI165" s="224">
        <v>6278</v>
      </c>
      <c r="DJ165" s="224">
        <v>0</v>
      </c>
      <c r="DK165" s="225">
        <v>7.0535915264760524E-2</v>
      </c>
      <c r="DL165" s="224">
        <v>189</v>
      </c>
      <c r="DM165" s="224"/>
      <c r="DN165" s="224">
        <v>151.19999999999999</v>
      </c>
      <c r="DO165" s="224">
        <v>0.84289999999999998</v>
      </c>
      <c r="DP165" s="224">
        <v>8161</v>
      </c>
      <c r="DQ165" s="311">
        <v>0</v>
      </c>
      <c r="DR165" s="225">
        <v>8.606817560991388E-2</v>
      </c>
      <c r="DS165" s="224">
        <v>189</v>
      </c>
      <c r="DT165" s="224"/>
      <c r="DU165" s="224">
        <v>151.19999999999999</v>
      </c>
      <c r="DV165" s="224">
        <v>0.83189999999999997</v>
      </c>
      <c r="DW165" s="224">
        <v>7872</v>
      </c>
      <c r="DX165" s="224">
        <v>0</v>
      </c>
      <c r="DY165" s="225">
        <v>8.6921992599758358E-2</v>
      </c>
    </row>
    <row r="166" spans="1:129" ht="17.25" customHeight="1">
      <c r="A166" s="466">
        <v>162</v>
      </c>
      <c r="B166" s="489">
        <v>211000000021</v>
      </c>
      <c r="C166" s="212" t="s">
        <v>674</v>
      </c>
      <c r="D166" s="224">
        <v>234</v>
      </c>
      <c r="E166" s="224">
        <v>12</v>
      </c>
      <c r="F166" s="224">
        <v>12</v>
      </c>
      <c r="G166" s="224">
        <v>0.25750000000000001</v>
      </c>
      <c r="H166" s="224">
        <v>1128</v>
      </c>
      <c r="I166" s="224">
        <v>0</v>
      </c>
      <c r="J166" s="225">
        <v>0.50701186623516725</v>
      </c>
      <c r="K166" s="224">
        <v>234</v>
      </c>
      <c r="L166" s="224">
        <v>12</v>
      </c>
      <c r="M166" s="224">
        <v>12</v>
      </c>
      <c r="N166" s="224">
        <v>0.19689999999999999</v>
      </c>
      <c r="O166" s="224">
        <v>900</v>
      </c>
      <c r="P166" s="224">
        <v>0</v>
      </c>
      <c r="Q166" s="225">
        <v>0.5119677583184522</v>
      </c>
      <c r="R166" s="224">
        <v>234</v>
      </c>
      <c r="S166" s="224">
        <v>9.6</v>
      </c>
      <c r="T166" s="224">
        <v>187.2</v>
      </c>
      <c r="U166" s="224">
        <v>0.20069999999999999</v>
      </c>
      <c r="V166" s="224">
        <v>1026</v>
      </c>
      <c r="W166" s="224">
        <v>0</v>
      </c>
      <c r="X166" s="225">
        <v>3.7928148914696001E-2</v>
      </c>
      <c r="Y166" s="224">
        <v>234</v>
      </c>
      <c r="Z166" s="224">
        <v>72</v>
      </c>
      <c r="AA166" s="224">
        <v>187.2</v>
      </c>
      <c r="AB166" s="224">
        <v>0.68979999999999997</v>
      </c>
      <c r="AC166" s="224">
        <v>6150</v>
      </c>
      <c r="AD166" s="224">
        <v>0</v>
      </c>
      <c r="AE166" s="225">
        <v>6.4013731778581814E-2</v>
      </c>
      <c r="AF166" s="224">
        <v>234</v>
      </c>
      <c r="AG166" s="224">
        <v>84.48</v>
      </c>
      <c r="AH166" s="224">
        <v>187.2</v>
      </c>
      <c r="AI166" s="224">
        <v>0.74160000000000004</v>
      </c>
      <c r="AJ166" s="224">
        <v>7146</v>
      </c>
      <c r="AK166" s="224">
        <v>0</v>
      </c>
      <c r="AL166" s="225">
        <v>6.9185408697622922E-2</v>
      </c>
      <c r="AM166" s="224">
        <v>234</v>
      </c>
      <c r="AN166" s="224">
        <v>85.92</v>
      </c>
      <c r="AO166" s="224">
        <v>187.2</v>
      </c>
      <c r="AP166" s="224">
        <v>0.78779999999999994</v>
      </c>
      <c r="AQ166" s="224">
        <v>10512</v>
      </c>
      <c r="AR166" s="224">
        <v>0</v>
      </c>
      <c r="AS166" s="225">
        <v>9.8999051778945149E-2</v>
      </c>
      <c r="AT166" s="224">
        <v>234</v>
      </c>
      <c r="AU166" s="224">
        <v>90.72</v>
      </c>
      <c r="AV166" s="224">
        <v>187.2</v>
      </c>
      <c r="AW166" s="224">
        <v>0.79500000000000004</v>
      </c>
      <c r="AX166" s="224">
        <v>9006</v>
      </c>
      <c r="AY166" s="224">
        <v>0</v>
      </c>
      <c r="AZ166" s="225">
        <v>8.1336603704223909E-2</v>
      </c>
      <c r="BA166" s="224">
        <v>234</v>
      </c>
      <c r="BB166" s="224">
        <v>99.84</v>
      </c>
      <c r="BC166" s="224">
        <v>187.2</v>
      </c>
      <c r="BD166" s="224">
        <v>0.87170000000000003</v>
      </c>
      <c r="BE166" s="224">
        <v>14148</v>
      </c>
      <c r="BF166" s="224">
        <v>0</v>
      </c>
      <c r="BG166" s="225">
        <v>0.12041751602380259</v>
      </c>
      <c r="BH166" s="224">
        <v>234</v>
      </c>
      <c r="BI166" s="224">
        <v>122.88</v>
      </c>
      <c r="BJ166" s="224">
        <v>187.2</v>
      </c>
      <c r="BK166" s="224">
        <v>0.86750000000000005</v>
      </c>
      <c r="BL166" s="224">
        <v>12960</v>
      </c>
      <c r="BM166" s="224">
        <v>0</v>
      </c>
      <c r="BN166" s="225">
        <v>0.10726467917134461</v>
      </c>
      <c r="BO166" s="224">
        <v>234</v>
      </c>
      <c r="BP166" s="224">
        <v>97.92</v>
      </c>
      <c r="BQ166" s="224">
        <v>187.2</v>
      </c>
      <c r="BR166" s="224">
        <v>0.81859999999999999</v>
      </c>
      <c r="BS166" s="224">
        <v>8556</v>
      </c>
      <c r="BT166" s="311">
        <v>0</v>
      </c>
      <c r="BU166" s="225">
        <v>7.5044739716129891E-2</v>
      </c>
      <c r="BV166" s="224">
        <v>234</v>
      </c>
      <c r="BW166" s="224">
        <v>153.12</v>
      </c>
      <c r="BX166" s="224">
        <v>187.2</v>
      </c>
      <c r="BY166" s="224">
        <v>0.8508</v>
      </c>
      <c r="BZ166" s="224">
        <v>10980</v>
      </c>
      <c r="CA166" s="311">
        <v>0</v>
      </c>
      <c r="CB166" s="225">
        <v>0.10258875077281285</v>
      </c>
      <c r="CC166" s="224">
        <v>234</v>
      </c>
      <c r="CD166" s="224"/>
      <c r="CE166" s="224">
        <v>187.2</v>
      </c>
      <c r="CF166" s="224">
        <v>0.79420000000000002</v>
      </c>
      <c r="CG166" s="224">
        <v>13152</v>
      </c>
      <c r="CH166" s="224">
        <v>0</v>
      </c>
      <c r="CI166" s="225">
        <v>0.11890035122990177</v>
      </c>
      <c r="CJ166" s="224">
        <v>234</v>
      </c>
      <c r="CK166" s="224"/>
      <c r="CL166" s="224">
        <v>187.2</v>
      </c>
      <c r="CM166" s="224">
        <v>0.77639999999999998</v>
      </c>
      <c r="CN166" s="224">
        <v>10692</v>
      </c>
      <c r="CO166" s="224">
        <v>0</v>
      </c>
      <c r="CP166" s="225">
        <v>0.10217274997027705</v>
      </c>
      <c r="CQ166" s="224">
        <v>234</v>
      </c>
      <c r="CR166" s="224"/>
      <c r="CS166" s="224">
        <v>187.2</v>
      </c>
      <c r="CT166" s="224">
        <v>0.78739999999999999</v>
      </c>
      <c r="CU166" s="224">
        <v>10356</v>
      </c>
      <c r="CV166" s="311">
        <v>0</v>
      </c>
      <c r="CW166" s="225">
        <v>9.4431709403810321E-2</v>
      </c>
      <c r="CX166" s="224">
        <v>234</v>
      </c>
      <c r="CY166" s="224"/>
      <c r="CZ166" s="224">
        <v>187.2</v>
      </c>
      <c r="DA166" s="224">
        <v>0.76949999999999996</v>
      </c>
      <c r="DB166" s="224">
        <v>10536</v>
      </c>
      <c r="DC166" s="224">
        <v>0</v>
      </c>
      <c r="DD166" s="225">
        <v>0.10158481568488066</v>
      </c>
      <c r="DE166" s="224">
        <v>234</v>
      </c>
      <c r="DF166" s="224"/>
      <c r="DG166" s="224">
        <v>187.2</v>
      </c>
      <c r="DH166" s="224">
        <v>0.73919999999999997</v>
      </c>
      <c r="DI166" s="224">
        <v>5358</v>
      </c>
      <c r="DJ166" s="224">
        <v>0</v>
      </c>
      <c r="DK166" s="225">
        <v>5.2042957788925544E-2</v>
      </c>
      <c r="DL166" s="224">
        <v>234</v>
      </c>
      <c r="DM166" s="224"/>
      <c r="DN166" s="224">
        <v>187.2</v>
      </c>
      <c r="DO166" s="224">
        <v>0.86760000000000004</v>
      </c>
      <c r="DP166" s="224">
        <v>5940</v>
      </c>
      <c r="DQ166" s="311">
        <v>0</v>
      </c>
      <c r="DR166" s="225">
        <v>4.9157311404667857E-2</v>
      </c>
      <c r="DS166" s="224">
        <v>234</v>
      </c>
      <c r="DT166" s="224"/>
      <c r="DU166" s="224">
        <v>187.2</v>
      </c>
      <c r="DV166" s="224">
        <v>0.9</v>
      </c>
      <c r="DW166" s="224">
        <v>11460</v>
      </c>
      <c r="DX166" s="224">
        <v>0</v>
      </c>
      <c r="DY166" s="225">
        <v>9.4472143083254204E-2</v>
      </c>
    </row>
    <row r="167" spans="1:129" ht="17.25" customHeight="1">
      <c r="A167" s="466">
        <v>163</v>
      </c>
      <c r="B167" s="489">
        <v>343000000007</v>
      </c>
      <c r="C167" s="212" t="s">
        <v>791</v>
      </c>
      <c r="D167" s="224">
        <v>110</v>
      </c>
      <c r="E167" s="224">
        <v>6</v>
      </c>
      <c r="F167" s="224">
        <v>6</v>
      </c>
      <c r="G167" s="224">
        <v>0.67090000000000005</v>
      </c>
      <c r="H167" s="224">
        <v>960</v>
      </c>
      <c r="I167" s="224">
        <v>0</v>
      </c>
      <c r="J167" s="225">
        <v>0.33123002268925655</v>
      </c>
      <c r="K167" s="224">
        <v>110</v>
      </c>
      <c r="L167" s="224">
        <v>30</v>
      </c>
      <c r="M167" s="224">
        <v>30</v>
      </c>
      <c r="N167" s="224">
        <v>0.72340000000000004</v>
      </c>
      <c r="O167" s="224">
        <v>1083</v>
      </c>
      <c r="P167" s="224">
        <v>0</v>
      </c>
      <c r="Q167" s="225">
        <v>6.7074240221653411E-2</v>
      </c>
      <c r="R167" s="224">
        <v>110</v>
      </c>
      <c r="S167" s="224">
        <v>6</v>
      </c>
      <c r="T167" s="224">
        <v>88</v>
      </c>
      <c r="U167" s="224">
        <v>0.75770000000000004</v>
      </c>
      <c r="V167" s="224">
        <v>1107</v>
      </c>
      <c r="W167" s="224">
        <v>0</v>
      </c>
      <c r="X167" s="225">
        <v>2.3058718370187289E-2</v>
      </c>
      <c r="Y167" s="224">
        <v>110</v>
      </c>
      <c r="Z167" s="224">
        <v>6</v>
      </c>
      <c r="AA167" s="224">
        <v>88</v>
      </c>
      <c r="AB167" s="224">
        <v>0.83850000000000002</v>
      </c>
      <c r="AC167" s="224">
        <v>1059</v>
      </c>
      <c r="AD167" s="224">
        <v>0</v>
      </c>
      <c r="AE167" s="225">
        <v>1.9290224654065616E-2</v>
      </c>
      <c r="AF167" s="224">
        <v>110</v>
      </c>
      <c r="AG167" s="224">
        <v>3</v>
      </c>
      <c r="AH167" s="224">
        <v>88</v>
      </c>
      <c r="AI167" s="224">
        <v>0.93120000000000003</v>
      </c>
      <c r="AJ167" s="224">
        <v>1056</v>
      </c>
      <c r="AK167" s="224">
        <v>0</v>
      </c>
      <c r="AL167" s="225">
        <v>1.7320696153419801E-2</v>
      </c>
      <c r="AM167" s="224">
        <v>110</v>
      </c>
      <c r="AN167" s="224">
        <v>3</v>
      </c>
      <c r="AO167" s="224">
        <v>88</v>
      </c>
      <c r="AP167" s="224">
        <v>0.93730000000000002</v>
      </c>
      <c r="AQ167" s="224">
        <v>1032</v>
      </c>
      <c r="AR167" s="224">
        <v>0</v>
      </c>
      <c r="AS167" s="225">
        <v>1.7377444561910579E-2</v>
      </c>
      <c r="AT167" s="224">
        <v>110</v>
      </c>
      <c r="AU167" s="224">
        <v>12</v>
      </c>
      <c r="AV167" s="224">
        <v>88</v>
      </c>
      <c r="AW167" s="224">
        <v>0.92</v>
      </c>
      <c r="AX167" s="224">
        <v>1035</v>
      </c>
      <c r="AY167" s="224">
        <v>0</v>
      </c>
      <c r="AZ167" s="225">
        <v>1.7182917888563048E-2</v>
      </c>
      <c r="BA167" s="224">
        <v>110</v>
      </c>
      <c r="BB167" s="224">
        <v>33</v>
      </c>
      <c r="BC167" s="224">
        <v>88</v>
      </c>
      <c r="BD167" s="224">
        <v>0.6179</v>
      </c>
      <c r="BE167" s="224">
        <v>1344</v>
      </c>
      <c r="BF167" s="224">
        <v>0</v>
      </c>
      <c r="BG167" s="225">
        <v>3.4329375646740913E-2</v>
      </c>
      <c r="BH167" s="224">
        <v>110</v>
      </c>
      <c r="BI167" s="224">
        <v>3</v>
      </c>
      <c r="BJ167" s="224">
        <v>88</v>
      </c>
      <c r="BK167" s="224">
        <v>0.94340000000000002</v>
      </c>
      <c r="BL167" s="224">
        <v>1200</v>
      </c>
      <c r="BM167" s="224">
        <v>0</v>
      </c>
      <c r="BN167" s="225">
        <v>1.9428074780369502E-2</v>
      </c>
      <c r="BO167" s="224">
        <v>110</v>
      </c>
      <c r="BP167" s="224">
        <v>3</v>
      </c>
      <c r="BQ167" s="224">
        <v>88</v>
      </c>
      <c r="BR167" s="224">
        <v>0.93630000000000002</v>
      </c>
      <c r="BS167" s="224">
        <v>1323</v>
      </c>
      <c r="BT167" s="311">
        <v>0</v>
      </c>
      <c r="BU167" s="225">
        <v>2.1581877001976019E-2</v>
      </c>
      <c r="BV167" s="224">
        <v>110</v>
      </c>
      <c r="BW167" s="224">
        <v>15</v>
      </c>
      <c r="BX167" s="224">
        <v>88</v>
      </c>
      <c r="BY167" s="224">
        <v>0.92079999999999995</v>
      </c>
      <c r="BZ167" s="224">
        <v>1047</v>
      </c>
      <c r="CA167" s="311">
        <v>0</v>
      </c>
      <c r="CB167" s="225">
        <v>1.9227792461665179E-2</v>
      </c>
      <c r="CC167" s="224">
        <v>110</v>
      </c>
      <c r="CD167" s="224"/>
      <c r="CE167" s="224">
        <v>88</v>
      </c>
      <c r="CF167" s="224">
        <v>0.93240000000000001</v>
      </c>
      <c r="CG167" s="224">
        <v>1325</v>
      </c>
      <c r="CH167" s="224">
        <v>0</v>
      </c>
      <c r="CI167" s="225">
        <v>2.1704910817814043E-2</v>
      </c>
      <c r="CJ167" s="224">
        <v>110</v>
      </c>
      <c r="CK167" s="224"/>
      <c r="CL167" s="224">
        <v>88</v>
      </c>
      <c r="CM167" s="224">
        <v>0.85019999999999996</v>
      </c>
      <c r="CN167" s="224">
        <v>1016</v>
      </c>
      <c r="CO167" s="224">
        <v>0</v>
      </c>
      <c r="CP167" s="225">
        <v>1.8860683998298676E-2</v>
      </c>
      <c r="CQ167" s="224">
        <v>110</v>
      </c>
      <c r="CR167" s="224"/>
      <c r="CS167" s="224">
        <v>88</v>
      </c>
      <c r="CT167" s="224">
        <v>0.6784</v>
      </c>
      <c r="CU167" s="224">
        <v>1015</v>
      </c>
      <c r="CV167" s="311">
        <v>0</v>
      </c>
      <c r="CW167" s="225">
        <v>2.2852019990685923E-2</v>
      </c>
      <c r="CX167" s="224">
        <v>110</v>
      </c>
      <c r="CY167" s="224"/>
      <c r="CZ167" s="224">
        <v>88</v>
      </c>
      <c r="DA167" s="224">
        <v>0.70879999999999999</v>
      </c>
      <c r="DB167" s="224">
        <v>1332</v>
      </c>
      <c r="DC167" s="224">
        <v>0</v>
      </c>
      <c r="DD167" s="225">
        <v>2.965960394007798E-2</v>
      </c>
      <c r="DE167" s="224">
        <v>110</v>
      </c>
      <c r="DF167" s="224"/>
      <c r="DG167" s="224">
        <v>88</v>
      </c>
      <c r="DH167" s="224">
        <v>0.70289999999999997</v>
      </c>
      <c r="DI167" s="224">
        <v>1290</v>
      </c>
      <c r="DJ167" s="224">
        <v>0</v>
      </c>
      <c r="DK167" s="225">
        <v>2.8031127015059939E-2</v>
      </c>
      <c r="DL167" s="224">
        <v>110</v>
      </c>
      <c r="DM167" s="224"/>
      <c r="DN167" s="224">
        <v>88</v>
      </c>
      <c r="DO167" s="224">
        <v>0.74070000000000003</v>
      </c>
      <c r="DP167" s="224">
        <v>1629</v>
      </c>
      <c r="DQ167" s="311">
        <v>0</v>
      </c>
      <c r="DR167" s="225">
        <v>3.3591015394409736E-2</v>
      </c>
      <c r="DS167" s="224">
        <v>110</v>
      </c>
      <c r="DT167" s="224"/>
      <c r="DU167" s="224">
        <v>88</v>
      </c>
      <c r="DV167" s="224">
        <v>0.71250000000000002</v>
      </c>
      <c r="DW167" s="224">
        <v>1492</v>
      </c>
      <c r="DX167" s="224">
        <v>0</v>
      </c>
      <c r="DY167" s="225">
        <v>3.3049796207690947E-2</v>
      </c>
    </row>
    <row r="168" spans="1:129" ht="17.25" customHeight="1">
      <c r="A168" s="466">
        <v>164</v>
      </c>
      <c r="B168" s="489">
        <v>311000000023</v>
      </c>
      <c r="C168" s="212" t="s">
        <v>256</v>
      </c>
      <c r="D168" s="224">
        <v>207</v>
      </c>
      <c r="E168" s="224">
        <v>138</v>
      </c>
      <c r="F168" s="224">
        <v>138</v>
      </c>
      <c r="G168" s="224">
        <v>0.47360000000000002</v>
      </c>
      <c r="H168" s="224">
        <v>2934</v>
      </c>
      <c r="I168" s="224">
        <v>0</v>
      </c>
      <c r="J168" s="225">
        <v>6.235005385820603E-2</v>
      </c>
      <c r="K168" s="224">
        <v>207</v>
      </c>
      <c r="L168" s="224">
        <v>144</v>
      </c>
      <c r="M168" s="224">
        <v>144</v>
      </c>
      <c r="N168" s="224">
        <v>0.54959999999999998</v>
      </c>
      <c r="O168" s="224">
        <v>14307</v>
      </c>
      <c r="P168" s="224">
        <v>0</v>
      </c>
      <c r="Q168" s="225">
        <v>0.24297770486714357</v>
      </c>
      <c r="R168" s="224">
        <v>207</v>
      </c>
      <c r="S168" s="224">
        <v>150</v>
      </c>
      <c r="T168" s="224">
        <v>165.6</v>
      </c>
      <c r="U168" s="224">
        <v>0.58169999999999999</v>
      </c>
      <c r="V168" s="224">
        <v>7272</v>
      </c>
      <c r="W168" s="224">
        <v>0</v>
      </c>
      <c r="X168" s="225">
        <v>0.10484844105939695</v>
      </c>
      <c r="Y168" s="224">
        <v>207</v>
      </c>
      <c r="Z168" s="224">
        <v>147</v>
      </c>
      <c r="AA168" s="224">
        <v>165.6</v>
      </c>
      <c r="AB168" s="224">
        <v>0.49969999999999998</v>
      </c>
      <c r="AC168" s="224">
        <v>8424</v>
      </c>
      <c r="AD168" s="224">
        <v>0</v>
      </c>
      <c r="AE168" s="225">
        <v>0.13682824000150443</v>
      </c>
      <c r="AF168" s="224">
        <v>207</v>
      </c>
      <c r="AG168" s="224">
        <v>162</v>
      </c>
      <c r="AH168" s="224">
        <v>165.6</v>
      </c>
      <c r="AI168" s="224">
        <v>0.43</v>
      </c>
      <c r="AJ168" s="224">
        <v>2508</v>
      </c>
      <c r="AK168" s="224">
        <v>0</v>
      </c>
      <c r="AL168" s="225">
        <v>4.7339733484095661E-2</v>
      </c>
      <c r="AM168" s="224">
        <v>207</v>
      </c>
      <c r="AN168" s="224">
        <v>147</v>
      </c>
      <c r="AO168" s="224">
        <v>165.6</v>
      </c>
      <c r="AP168" s="224">
        <v>0.52539999999999998</v>
      </c>
      <c r="AQ168" s="224">
        <v>7770</v>
      </c>
      <c r="AR168" s="224">
        <v>0</v>
      </c>
      <c r="AS168" s="225">
        <v>0.1240332494159806</v>
      </c>
      <c r="AT168" s="224">
        <v>207</v>
      </c>
      <c r="AU168" s="224">
        <v>153</v>
      </c>
      <c r="AV168" s="224">
        <v>165.6</v>
      </c>
      <c r="AW168" s="224">
        <v>0.53779999999999994</v>
      </c>
      <c r="AX168" s="224">
        <v>4629</v>
      </c>
      <c r="AY168" s="224">
        <v>0</v>
      </c>
      <c r="AZ168" s="225">
        <v>6.9860729272195748E-2</v>
      </c>
      <c r="BA168" s="224">
        <v>207</v>
      </c>
      <c r="BB168" s="224">
        <v>147</v>
      </c>
      <c r="BC168" s="224">
        <v>165.6</v>
      </c>
      <c r="BD168" s="224">
        <v>0.38090000000000002</v>
      </c>
      <c r="BE168" s="224">
        <v>3834</v>
      </c>
      <c r="BF168" s="224">
        <v>0</v>
      </c>
      <c r="BG168" s="225">
        <v>8.4420575220397143E-2</v>
      </c>
      <c r="BH168" s="224">
        <v>207</v>
      </c>
      <c r="BI168" s="224">
        <v>12</v>
      </c>
      <c r="BJ168" s="224">
        <v>165.6</v>
      </c>
      <c r="BK168" s="224">
        <v>0.41439999999999999</v>
      </c>
      <c r="BL168" s="224">
        <v>1641</v>
      </c>
      <c r="BM168" s="224">
        <v>0</v>
      </c>
      <c r="BN168" s="225">
        <v>3.2140717405443914E-2</v>
      </c>
      <c r="BO168" s="224">
        <v>207</v>
      </c>
      <c r="BP168" s="224">
        <v>33</v>
      </c>
      <c r="BQ168" s="224">
        <v>165.6</v>
      </c>
      <c r="BR168" s="224">
        <v>0.32169999999999999</v>
      </c>
      <c r="BS168" s="224">
        <v>2304</v>
      </c>
      <c r="BT168" s="311">
        <v>0</v>
      </c>
      <c r="BU168" s="225">
        <v>5.8129708597224043E-2</v>
      </c>
      <c r="BV168" s="224">
        <v>207</v>
      </c>
      <c r="BW168" s="224">
        <v>18</v>
      </c>
      <c r="BX168" s="224">
        <v>165.6</v>
      </c>
      <c r="BY168" s="224">
        <v>0.32690000000000002</v>
      </c>
      <c r="BZ168" s="224">
        <v>1782</v>
      </c>
      <c r="CA168" s="311">
        <v>0</v>
      </c>
      <c r="CB168" s="225">
        <v>4.8985006906589086E-2</v>
      </c>
      <c r="CC168" s="224">
        <v>207</v>
      </c>
      <c r="CD168" s="224"/>
      <c r="CE168" s="224">
        <v>165.6</v>
      </c>
      <c r="CF168" s="224">
        <v>0.3216</v>
      </c>
      <c r="CG168" s="224">
        <v>1788</v>
      </c>
      <c r="CH168" s="224">
        <v>0</v>
      </c>
      <c r="CI168" s="225">
        <v>4.5125103018490216E-2</v>
      </c>
      <c r="CJ168" s="224">
        <v>207</v>
      </c>
      <c r="CK168" s="224"/>
      <c r="CL168" s="224">
        <v>165.6</v>
      </c>
      <c r="CM168" s="224">
        <v>0.4153</v>
      </c>
      <c r="CN168" s="224">
        <v>1635</v>
      </c>
      <c r="CO168" s="224">
        <v>0</v>
      </c>
      <c r="CP168" s="225">
        <v>3.3018930110084749E-2</v>
      </c>
      <c r="CQ168" s="224">
        <v>207</v>
      </c>
      <c r="CR168" s="224"/>
      <c r="CS168" s="224">
        <v>165.6</v>
      </c>
      <c r="CT168" s="224">
        <v>0.443</v>
      </c>
      <c r="CU168" s="224">
        <v>2415</v>
      </c>
      <c r="CV168" s="311">
        <v>0</v>
      </c>
      <c r="CW168" s="225">
        <v>4.4246624108999412E-2</v>
      </c>
      <c r="CX168" s="224">
        <v>207</v>
      </c>
      <c r="CY168" s="224"/>
      <c r="CZ168" s="224">
        <v>165.6</v>
      </c>
      <c r="DA168" s="224">
        <v>0.42199999999999999</v>
      </c>
      <c r="DB168" s="224">
        <v>2046</v>
      </c>
      <c r="DC168" s="224">
        <v>0</v>
      </c>
      <c r="DD168" s="225">
        <v>4.066308736100617E-2</v>
      </c>
      <c r="DE168" s="224">
        <v>207</v>
      </c>
      <c r="DF168" s="224"/>
      <c r="DG168" s="224">
        <v>165.6</v>
      </c>
      <c r="DH168" s="224">
        <v>0.36059999999999998</v>
      </c>
      <c r="DI168" s="224">
        <v>1518</v>
      </c>
      <c r="DJ168" s="224">
        <v>0</v>
      </c>
      <c r="DK168" s="225">
        <v>3.4167466806616614E-2</v>
      </c>
      <c r="DL168" s="224">
        <v>207</v>
      </c>
      <c r="DM168" s="224"/>
      <c r="DN168" s="224">
        <v>165.6</v>
      </c>
      <c r="DO168" s="224">
        <v>0.32690000000000002</v>
      </c>
      <c r="DP168" s="224">
        <v>1284</v>
      </c>
      <c r="DQ168" s="311">
        <v>0</v>
      </c>
      <c r="DR168" s="225">
        <v>3.1879891537339174E-2</v>
      </c>
      <c r="DS168" s="224">
        <v>207</v>
      </c>
      <c r="DT168" s="224"/>
      <c r="DU168" s="224">
        <v>165.6</v>
      </c>
      <c r="DV168" s="224">
        <v>0.3337</v>
      </c>
      <c r="DW168" s="224">
        <v>1539</v>
      </c>
      <c r="DX168" s="224">
        <v>0</v>
      </c>
      <c r="DY168" s="225">
        <v>3.8680277781396988E-2</v>
      </c>
    </row>
    <row r="169" spans="1:129" ht="17.25" customHeight="1">
      <c r="A169" s="466">
        <v>165</v>
      </c>
      <c r="B169" s="489">
        <v>712000000033</v>
      </c>
      <c r="C169" s="212" t="s">
        <v>925</v>
      </c>
      <c r="D169" s="224">
        <v>0</v>
      </c>
      <c r="E169" s="224">
        <v>0</v>
      </c>
      <c r="F169" s="224">
        <v>0</v>
      </c>
      <c r="G169" s="224">
        <v>0</v>
      </c>
      <c r="H169" s="224">
        <v>0</v>
      </c>
      <c r="I169" s="224">
        <v>0</v>
      </c>
      <c r="J169" s="225"/>
      <c r="K169" s="224">
        <v>0</v>
      </c>
      <c r="L169" s="224">
        <v>0</v>
      </c>
      <c r="M169" s="224">
        <v>0</v>
      </c>
      <c r="N169" s="224">
        <v>0</v>
      </c>
      <c r="O169" s="224">
        <v>0</v>
      </c>
      <c r="P169" s="224">
        <v>0</v>
      </c>
      <c r="Q169" s="225">
        <v>0</v>
      </c>
      <c r="R169" s="224">
        <v>0</v>
      </c>
      <c r="S169" s="224">
        <v>0</v>
      </c>
      <c r="T169" s="224">
        <v>0</v>
      </c>
      <c r="U169" s="224">
        <v>0</v>
      </c>
      <c r="V169" s="224">
        <v>0</v>
      </c>
      <c r="W169" s="224">
        <v>0</v>
      </c>
      <c r="X169" s="225">
        <v>0</v>
      </c>
      <c r="Y169" s="224">
        <v>0</v>
      </c>
      <c r="Z169" s="224">
        <v>0</v>
      </c>
      <c r="AA169" s="224">
        <v>0</v>
      </c>
      <c r="AB169" s="224">
        <v>0</v>
      </c>
      <c r="AC169" s="224">
        <v>0</v>
      </c>
      <c r="AD169" s="224">
        <v>0</v>
      </c>
      <c r="AE169" s="225">
        <v>0</v>
      </c>
      <c r="AF169" s="224">
        <v>0</v>
      </c>
      <c r="AG169" s="224">
        <v>0</v>
      </c>
      <c r="AH169" s="224">
        <v>0</v>
      </c>
      <c r="AI169" s="224">
        <v>0</v>
      </c>
      <c r="AJ169" s="224">
        <v>0</v>
      </c>
      <c r="AK169" s="224">
        <v>0</v>
      </c>
      <c r="AL169" s="225">
        <v>0</v>
      </c>
      <c r="AM169" s="224">
        <v>0</v>
      </c>
      <c r="AN169" s="224">
        <v>0</v>
      </c>
      <c r="AO169" s="224">
        <v>0</v>
      </c>
      <c r="AP169" s="224">
        <v>0</v>
      </c>
      <c r="AQ169" s="224">
        <v>0</v>
      </c>
      <c r="AR169" s="224">
        <v>0</v>
      </c>
      <c r="AS169" s="225">
        <v>0</v>
      </c>
      <c r="AT169" s="224">
        <v>0</v>
      </c>
      <c r="AU169" s="224">
        <v>0</v>
      </c>
      <c r="AV169" s="224">
        <v>0</v>
      </c>
      <c r="AW169" s="224">
        <v>0</v>
      </c>
      <c r="AX169" s="224">
        <v>0</v>
      </c>
      <c r="AY169" s="224">
        <v>0</v>
      </c>
      <c r="AZ169" s="225">
        <v>0</v>
      </c>
      <c r="BA169" s="224">
        <v>0</v>
      </c>
      <c r="BB169" s="224">
        <v>0</v>
      </c>
      <c r="BC169" s="224">
        <v>0</v>
      </c>
      <c r="BD169" s="224">
        <v>0</v>
      </c>
      <c r="BE169" s="224">
        <v>0</v>
      </c>
      <c r="BF169" s="224">
        <v>0</v>
      </c>
      <c r="BG169" s="225">
        <v>0</v>
      </c>
      <c r="BH169" s="224">
        <v>0</v>
      </c>
      <c r="BI169" s="224">
        <v>0</v>
      </c>
      <c r="BJ169" s="224">
        <v>0</v>
      </c>
      <c r="BK169" s="224">
        <v>0</v>
      </c>
      <c r="BL169" s="224">
        <v>0</v>
      </c>
      <c r="BM169" s="224">
        <v>0</v>
      </c>
      <c r="BN169" s="225">
        <v>0</v>
      </c>
      <c r="BO169" s="224">
        <v>0</v>
      </c>
      <c r="BP169" s="224">
        <v>0</v>
      </c>
      <c r="BQ169" s="224">
        <v>0</v>
      </c>
      <c r="BR169" s="224">
        <v>0</v>
      </c>
      <c r="BS169" s="224">
        <v>0</v>
      </c>
      <c r="BT169" s="311">
        <v>0</v>
      </c>
      <c r="BU169" s="225">
        <v>0</v>
      </c>
      <c r="BV169" s="224">
        <v>0</v>
      </c>
      <c r="BW169" s="224">
        <v>0</v>
      </c>
      <c r="BX169" s="224">
        <v>0</v>
      </c>
      <c r="BY169" s="224">
        <v>0</v>
      </c>
      <c r="BZ169" s="224">
        <v>0</v>
      </c>
      <c r="CA169" s="311">
        <v>0</v>
      </c>
      <c r="CB169" s="225">
        <v>0</v>
      </c>
      <c r="CC169" s="224">
        <v>133</v>
      </c>
      <c r="CD169" s="224"/>
      <c r="CE169" s="224">
        <v>0</v>
      </c>
      <c r="CF169" s="224">
        <v>0</v>
      </c>
      <c r="CG169" s="224">
        <v>12626</v>
      </c>
      <c r="CH169" s="224">
        <v>0</v>
      </c>
      <c r="CI169" s="225">
        <v>0</v>
      </c>
      <c r="CJ169" s="224">
        <v>133</v>
      </c>
      <c r="CK169" s="224"/>
      <c r="CL169" s="224">
        <v>103.333</v>
      </c>
      <c r="CM169" s="224">
        <v>0.89990000000000003</v>
      </c>
      <c r="CN169" s="224">
        <v>8262</v>
      </c>
      <c r="CO169" s="224">
        <v>0</v>
      </c>
      <c r="CP169" s="225">
        <v>0.12340120604348626</v>
      </c>
      <c r="CQ169" s="224">
        <v>133</v>
      </c>
      <c r="CR169" s="224"/>
      <c r="CS169" s="224">
        <v>119.2</v>
      </c>
      <c r="CT169" s="224">
        <v>0.90849999999999997</v>
      </c>
      <c r="CU169" s="224">
        <v>5254</v>
      </c>
      <c r="CV169" s="311">
        <v>0</v>
      </c>
      <c r="CW169" s="225">
        <v>6.5210262112387923E-2</v>
      </c>
      <c r="CX169" s="224">
        <v>133</v>
      </c>
      <c r="CY169" s="224"/>
      <c r="CZ169" s="224">
        <v>140.4</v>
      </c>
      <c r="DA169" s="224">
        <v>0.96240000000000003</v>
      </c>
      <c r="DB169" s="224">
        <v>23197</v>
      </c>
      <c r="DC169" s="224">
        <v>0</v>
      </c>
      <c r="DD169" s="225">
        <v>0.23843862236884308</v>
      </c>
      <c r="DE169" s="224">
        <v>133</v>
      </c>
      <c r="DF169" s="224"/>
      <c r="DG169" s="224">
        <v>146.80000000000001</v>
      </c>
      <c r="DH169" s="224">
        <v>0.97009999999999996</v>
      </c>
      <c r="DI169" s="224">
        <v>35016</v>
      </c>
      <c r="DJ169" s="224">
        <v>0</v>
      </c>
      <c r="DK169" s="225">
        <v>0.33048445614494826</v>
      </c>
      <c r="DL169" s="224">
        <v>133</v>
      </c>
      <c r="DM169" s="224"/>
      <c r="DN169" s="224">
        <v>146.80000000000001</v>
      </c>
      <c r="DO169" s="224">
        <v>0.9698</v>
      </c>
      <c r="DP169" s="224">
        <v>37296</v>
      </c>
      <c r="DQ169" s="311">
        <v>0</v>
      </c>
      <c r="DR169" s="225">
        <v>0.35211221012215016</v>
      </c>
      <c r="DS169" s="224">
        <v>133</v>
      </c>
      <c r="DT169" s="224"/>
      <c r="DU169" s="224">
        <v>146.4</v>
      </c>
      <c r="DV169" s="224">
        <v>0.97089999999999999</v>
      </c>
      <c r="DW169" s="224">
        <v>34918</v>
      </c>
      <c r="DX169" s="224">
        <v>0</v>
      </c>
      <c r="DY169" s="225">
        <v>0.34119392225104517</v>
      </c>
    </row>
    <row r="170" spans="1:129" ht="17.25" customHeight="1">
      <c r="A170" s="466">
        <v>166</v>
      </c>
      <c r="B170" s="489">
        <v>293000000014</v>
      </c>
      <c r="C170" s="212" t="s">
        <v>245</v>
      </c>
      <c r="D170" s="224">
        <v>123</v>
      </c>
      <c r="E170" s="224">
        <v>29.2</v>
      </c>
      <c r="F170" s="224">
        <v>32.200000000000003</v>
      </c>
      <c r="G170" s="224">
        <v>1</v>
      </c>
      <c r="H170" s="224">
        <v>6783</v>
      </c>
      <c r="I170" s="224">
        <v>0</v>
      </c>
      <c r="J170" s="225">
        <v>0.29257246376811591</v>
      </c>
      <c r="K170" s="224">
        <v>123</v>
      </c>
      <c r="L170" s="224">
        <v>35.200000000000003</v>
      </c>
      <c r="M170" s="224">
        <v>38.200000000000003</v>
      </c>
      <c r="N170" s="224">
        <v>0.97360000000000002</v>
      </c>
      <c r="O170" s="224">
        <v>6819</v>
      </c>
      <c r="P170" s="224">
        <v>0</v>
      </c>
      <c r="Q170" s="225">
        <v>0.24643581603132003</v>
      </c>
      <c r="R170" s="224">
        <v>123</v>
      </c>
      <c r="S170" s="224">
        <v>26.4</v>
      </c>
      <c r="T170" s="224">
        <v>98.4</v>
      </c>
      <c r="U170" s="224">
        <v>0.95889999999999997</v>
      </c>
      <c r="V170" s="224">
        <v>5230</v>
      </c>
      <c r="W170" s="224">
        <v>0</v>
      </c>
      <c r="X170" s="225">
        <v>7.6984053637943139E-2</v>
      </c>
      <c r="Y170" s="224">
        <v>123</v>
      </c>
      <c r="Z170" s="224">
        <v>21.2</v>
      </c>
      <c r="AA170" s="224">
        <v>98.4</v>
      </c>
      <c r="AB170" s="224">
        <v>0.99560000000000004</v>
      </c>
      <c r="AC170" s="224">
        <v>4441</v>
      </c>
      <c r="AD170" s="224">
        <v>0</v>
      </c>
      <c r="AE170" s="225">
        <v>6.092953325430038E-2</v>
      </c>
      <c r="AF170" s="224">
        <v>123</v>
      </c>
      <c r="AG170" s="224">
        <v>16</v>
      </c>
      <c r="AH170" s="224">
        <v>98.4</v>
      </c>
      <c r="AI170" s="224">
        <v>0.94969999999999999</v>
      </c>
      <c r="AJ170" s="224">
        <v>3187</v>
      </c>
      <c r="AK170" s="224">
        <v>0</v>
      </c>
      <c r="AL170" s="225">
        <v>4.5838203833063612E-2</v>
      </c>
      <c r="AM170" s="224">
        <v>123</v>
      </c>
      <c r="AN170" s="224">
        <v>18.8</v>
      </c>
      <c r="AO170" s="224">
        <v>98.4</v>
      </c>
      <c r="AP170" s="224">
        <v>0.96899999999999997</v>
      </c>
      <c r="AQ170" s="224">
        <v>3257</v>
      </c>
      <c r="AR170" s="224">
        <v>0</v>
      </c>
      <c r="AS170" s="225">
        <v>4.7442371138537665E-2</v>
      </c>
      <c r="AT170" s="224">
        <v>123</v>
      </c>
      <c r="AU170" s="224">
        <v>18.8</v>
      </c>
      <c r="AV170" s="224">
        <v>98.4</v>
      </c>
      <c r="AW170" s="224">
        <v>0.94989999999999997</v>
      </c>
      <c r="AX170" s="224">
        <v>2628</v>
      </c>
      <c r="AY170" s="224">
        <v>0</v>
      </c>
      <c r="AZ170" s="225">
        <v>3.779022165486963E-2</v>
      </c>
      <c r="BA170" s="224">
        <v>123</v>
      </c>
      <c r="BB170" s="224">
        <v>14.4</v>
      </c>
      <c r="BC170" s="224">
        <v>98.4</v>
      </c>
      <c r="BD170" s="224">
        <v>0.93300000000000005</v>
      </c>
      <c r="BE170" s="224">
        <v>2732</v>
      </c>
      <c r="BF170" s="224">
        <v>0</v>
      </c>
      <c r="BG170" s="225">
        <v>4.1330575863815083E-2</v>
      </c>
      <c r="BH170" s="224">
        <v>123</v>
      </c>
      <c r="BI170" s="224">
        <v>7.6</v>
      </c>
      <c r="BJ170" s="224">
        <v>98.4</v>
      </c>
      <c r="BK170" s="224">
        <v>0.91439999999999999</v>
      </c>
      <c r="BL170" s="224">
        <v>2400</v>
      </c>
      <c r="BM170" s="224">
        <v>0</v>
      </c>
      <c r="BN170" s="225">
        <v>3.5851471883612242E-2</v>
      </c>
      <c r="BO170" s="224">
        <v>123</v>
      </c>
      <c r="BP170" s="224">
        <v>8.4</v>
      </c>
      <c r="BQ170" s="224">
        <v>98.4</v>
      </c>
      <c r="BR170" s="224">
        <v>0.9546</v>
      </c>
      <c r="BS170" s="224">
        <v>2287</v>
      </c>
      <c r="BT170" s="311">
        <v>0</v>
      </c>
      <c r="BU170" s="225">
        <v>3.2724777363680992E-2</v>
      </c>
      <c r="BV170" s="224">
        <v>123</v>
      </c>
      <c r="BW170" s="224">
        <v>80</v>
      </c>
      <c r="BX170" s="224">
        <v>98.4</v>
      </c>
      <c r="BY170" s="224">
        <v>0.96040000000000003</v>
      </c>
      <c r="BZ170" s="224">
        <v>1684</v>
      </c>
      <c r="CA170" s="311">
        <v>0</v>
      </c>
      <c r="CB170" s="225">
        <v>2.651707178403372E-2</v>
      </c>
      <c r="CC170" s="224">
        <v>123</v>
      </c>
      <c r="CD170" s="224"/>
      <c r="CE170" s="224">
        <v>98.4</v>
      </c>
      <c r="CF170" s="224">
        <v>0.98909999999999998</v>
      </c>
      <c r="CG170" s="224">
        <v>3844</v>
      </c>
      <c r="CH170" s="224">
        <v>0</v>
      </c>
      <c r="CI170" s="225">
        <v>5.3085405993075187E-2</v>
      </c>
      <c r="CJ170" s="224">
        <v>123</v>
      </c>
      <c r="CK170" s="224"/>
      <c r="CL170" s="224">
        <v>98.4</v>
      </c>
      <c r="CM170" s="224">
        <v>0.99350000000000005</v>
      </c>
      <c r="CN170" s="224">
        <v>5249</v>
      </c>
      <c r="CO170" s="224">
        <v>0</v>
      </c>
      <c r="CP170" s="225">
        <v>7.4572912731308158E-2</v>
      </c>
      <c r="CQ170" s="224">
        <v>123</v>
      </c>
      <c r="CR170" s="224"/>
      <c r="CS170" s="224">
        <v>98.4</v>
      </c>
      <c r="CT170" s="224">
        <v>0.9929</v>
      </c>
      <c r="CU170" s="224">
        <v>4065</v>
      </c>
      <c r="CV170" s="311">
        <v>0</v>
      </c>
      <c r="CW170" s="225">
        <v>5.5922554992267809E-2</v>
      </c>
      <c r="CX170" s="224">
        <v>123</v>
      </c>
      <c r="CY170" s="224"/>
      <c r="CZ170" s="224">
        <v>98.4</v>
      </c>
      <c r="DA170" s="224">
        <v>0.99490000000000001</v>
      </c>
      <c r="DB170" s="224">
        <v>4512</v>
      </c>
      <c r="DC170" s="224">
        <v>0</v>
      </c>
      <c r="DD170" s="225">
        <v>6.401209855901957E-2</v>
      </c>
      <c r="DE170" s="224">
        <v>123</v>
      </c>
      <c r="DF170" s="224"/>
      <c r="DG170" s="224">
        <v>98.4</v>
      </c>
      <c r="DH170" s="224">
        <v>0.98939999999999995</v>
      </c>
      <c r="DI170" s="224">
        <v>4871</v>
      </c>
      <c r="DJ170" s="224">
        <v>0</v>
      </c>
      <c r="DK170" s="225">
        <v>6.7247816804804586E-2</v>
      </c>
      <c r="DL170" s="224">
        <v>123</v>
      </c>
      <c r="DM170" s="224"/>
      <c r="DN170" s="224">
        <v>98.4</v>
      </c>
      <c r="DO170" s="224">
        <v>0.99150000000000005</v>
      </c>
      <c r="DP170" s="224">
        <v>5042</v>
      </c>
      <c r="DQ170" s="311">
        <v>0</v>
      </c>
      <c r="DR170" s="225">
        <v>6.9461169128959027E-2</v>
      </c>
      <c r="DS170" s="224">
        <v>123</v>
      </c>
      <c r="DT170" s="224"/>
      <c r="DU170" s="224">
        <v>98.4</v>
      </c>
      <c r="DV170" s="224">
        <v>0.98660000000000003</v>
      </c>
      <c r="DW170" s="224">
        <v>4956</v>
      </c>
      <c r="DX170" s="224">
        <v>0</v>
      </c>
      <c r="DY170" s="225">
        <v>7.0902670307870716E-2</v>
      </c>
    </row>
    <row r="171" spans="1:129" ht="17.25" customHeight="1">
      <c r="A171" s="466">
        <v>167</v>
      </c>
      <c r="B171" s="489">
        <v>341000000019</v>
      </c>
      <c r="C171" s="212" t="s">
        <v>286</v>
      </c>
      <c r="D171" s="224">
        <v>379</v>
      </c>
      <c r="E171" s="224">
        <v>114</v>
      </c>
      <c r="F171" s="224">
        <v>114</v>
      </c>
      <c r="G171" s="224">
        <v>0.82310000000000005</v>
      </c>
      <c r="H171" s="224">
        <v>17346</v>
      </c>
      <c r="I171" s="224">
        <v>0</v>
      </c>
      <c r="J171" s="225">
        <v>0.25674937353508093</v>
      </c>
      <c r="K171" s="224">
        <v>379</v>
      </c>
      <c r="L171" s="224">
        <v>129</v>
      </c>
      <c r="M171" s="224">
        <v>129</v>
      </c>
      <c r="N171" s="224">
        <v>0.85580000000000001</v>
      </c>
      <c r="O171" s="224">
        <v>31080</v>
      </c>
      <c r="P171" s="224">
        <v>0</v>
      </c>
      <c r="Q171" s="225">
        <v>0.37839560380864085</v>
      </c>
      <c r="R171" s="224">
        <v>379</v>
      </c>
      <c r="S171" s="224">
        <v>138</v>
      </c>
      <c r="T171" s="224">
        <v>303.2</v>
      </c>
      <c r="U171" s="224">
        <v>0.8629</v>
      </c>
      <c r="V171" s="224">
        <v>27291</v>
      </c>
      <c r="W171" s="224">
        <v>0</v>
      </c>
      <c r="X171" s="225">
        <v>0.14487628033875258</v>
      </c>
      <c r="Y171" s="224">
        <v>379</v>
      </c>
      <c r="Z171" s="224">
        <v>138</v>
      </c>
      <c r="AA171" s="224">
        <v>303.2</v>
      </c>
      <c r="AB171" s="224">
        <v>0.93149999999999999</v>
      </c>
      <c r="AC171" s="224">
        <v>20364</v>
      </c>
      <c r="AD171" s="224">
        <v>0</v>
      </c>
      <c r="AE171" s="225">
        <v>9.6912120568774671E-2</v>
      </c>
      <c r="AF171" s="224">
        <v>379</v>
      </c>
      <c r="AG171" s="224">
        <v>156.9</v>
      </c>
      <c r="AH171" s="224">
        <v>303.2</v>
      </c>
      <c r="AI171" s="224">
        <v>0.97330000000000005</v>
      </c>
      <c r="AJ171" s="224">
        <v>27249</v>
      </c>
      <c r="AK171" s="224">
        <v>0</v>
      </c>
      <c r="AL171" s="225">
        <v>0.12410855325312492</v>
      </c>
      <c r="AM171" s="224">
        <v>379</v>
      </c>
      <c r="AN171" s="224">
        <v>0</v>
      </c>
      <c r="AO171" s="224">
        <v>303.2</v>
      </c>
      <c r="AP171" s="224">
        <v>0.97330000000000005</v>
      </c>
      <c r="AQ171" s="224">
        <v>27249</v>
      </c>
      <c r="AR171" s="224">
        <v>0</v>
      </c>
      <c r="AS171" s="225">
        <v>0.1282455050282291</v>
      </c>
      <c r="AT171" s="224">
        <v>379</v>
      </c>
      <c r="AU171" s="224">
        <v>0</v>
      </c>
      <c r="AV171" s="224">
        <v>303.2</v>
      </c>
      <c r="AW171" s="224">
        <v>0.97330000000000005</v>
      </c>
      <c r="AX171" s="224">
        <v>27249</v>
      </c>
      <c r="AY171" s="224">
        <v>0</v>
      </c>
      <c r="AZ171" s="225">
        <v>0.12410855325312492</v>
      </c>
      <c r="BA171" s="224">
        <v>379</v>
      </c>
      <c r="BB171" s="224">
        <v>0</v>
      </c>
      <c r="BC171" s="224">
        <v>303.2</v>
      </c>
      <c r="BD171" s="224">
        <v>0.97570000000000001</v>
      </c>
      <c r="BE171" s="224">
        <v>15426</v>
      </c>
      <c r="BF171" s="224">
        <v>0</v>
      </c>
      <c r="BG171" s="225">
        <v>7.2422802869626365E-2</v>
      </c>
      <c r="BH171" s="224">
        <v>379</v>
      </c>
      <c r="BI171" s="224">
        <v>54</v>
      </c>
      <c r="BJ171" s="224">
        <v>303.2</v>
      </c>
      <c r="BK171" s="224">
        <v>0.96909999999999996</v>
      </c>
      <c r="BL171" s="224">
        <v>16368</v>
      </c>
      <c r="BM171" s="224">
        <v>0</v>
      </c>
      <c r="BN171" s="225">
        <v>7.4872940619768263E-2</v>
      </c>
      <c r="BO171" s="224">
        <v>379</v>
      </c>
      <c r="BP171" s="224">
        <v>60</v>
      </c>
      <c r="BQ171" s="224">
        <v>303.2</v>
      </c>
      <c r="BR171" s="224">
        <v>0.82709999999999995</v>
      </c>
      <c r="BS171" s="224">
        <v>17772</v>
      </c>
      <c r="BT171" s="311">
        <v>0</v>
      </c>
      <c r="BU171" s="225">
        <v>9.5252449167504666E-2</v>
      </c>
      <c r="BV171" s="224">
        <v>379</v>
      </c>
      <c r="BW171" s="224">
        <v>72</v>
      </c>
      <c r="BX171" s="224">
        <v>303.2</v>
      </c>
      <c r="BY171" s="224">
        <v>0.97840000000000005</v>
      </c>
      <c r="BZ171" s="224">
        <v>19008</v>
      </c>
      <c r="CA171" s="311">
        <v>0</v>
      </c>
      <c r="CB171" s="225">
        <v>9.5350178248971601E-2</v>
      </c>
      <c r="CC171" s="224">
        <v>379</v>
      </c>
      <c r="CD171" s="224"/>
      <c r="CE171" s="224">
        <v>303.2</v>
      </c>
      <c r="CF171" s="224">
        <v>0.98170000000000002</v>
      </c>
      <c r="CG171" s="224">
        <v>27480</v>
      </c>
      <c r="CH171" s="224">
        <v>0</v>
      </c>
      <c r="CI171" s="225">
        <v>0.12408972007986169</v>
      </c>
      <c r="CJ171" s="224">
        <v>379</v>
      </c>
      <c r="CK171" s="224"/>
      <c r="CL171" s="224">
        <v>303.2</v>
      </c>
      <c r="CM171" s="224">
        <v>0.98060000000000003</v>
      </c>
      <c r="CN171" s="224">
        <v>27084</v>
      </c>
      <c r="CO171" s="224">
        <v>0</v>
      </c>
      <c r="CP171" s="225">
        <v>0.12652001153064257</v>
      </c>
      <c r="CQ171" s="224">
        <v>379</v>
      </c>
      <c r="CR171" s="224"/>
      <c r="CS171" s="224">
        <v>303.2</v>
      </c>
      <c r="CT171" s="224">
        <v>0.97</v>
      </c>
      <c r="CU171" s="224">
        <v>24486</v>
      </c>
      <c r="CV171" s="311">
        <v>0</v>
      </c>
      <c r="CW171" s="225">
        <v>0.11190357942285942</v>
      </c>
      <c r="CX171" s="224">
        <v>379</v>
      </c>
      <c r="CY171" s="224"/>
      <c r="CZ171" s="224">
        <v>303.2</v>
      </c>
      <c r="DA171" s="224">
        <v>0.97619999999999996</v>
      </c>
      <c r="DB171" s="224">
        <v>26676</v>
      </c>
      <c r="DC171" s="224">
        <v>0</v>
      </c>
      <c r="DD171" s="225">
        <v>0.12517575283839821</v>
      </c>
      <c r="DE171" s="224">
        <v>379</v>
      </c>
      <c r="DF171" s="224"/>
      <c r="DG171" s="224">
        <v>303.2</v>
      </c>
      <c r="DH171" s="224">
        <v>0.98140000000000005</v>
      </c>
      <c r="DI171" s="224">
        <v>28920</v>
      </c>
      <c r="DJ171" s="224">
        <v>0</v>
      </c>
      <c r="DK171" s="225">
        <v>0.13063215834957481</v>
      </c>
      <c r="DL171" s="224">
        <v>379</v>
      </c>
      <c r="DM171" s="224"/>
      <c r="DN171" s="224">
        <v>303.2</v>
      </c>
      <c r="DO171" s="224">
        <v>0.97550000000000003</v>
      </c>
      <c r="DP171" s="224">
        <v>26562</v>
      </c>
      <c r="DQ171" s="311">
        <v>0</v>
      </c>
      <c r="DR171" s="225">
        <v>0.12070669700277448</v>
      </c>
      <c r="DS171" s="224">
        <v>379</v>
      </c>
      <c r="DT171" s="224"/>
      <c r="DU171" s="224">
        <v>303.2</v>
      </c>
      <c r="DV171" s="224">
        <v>0.94389999999999996</v>
      </c>
      <c r="DW171" s="224">
        <v>25317</v>
      </c>
      <c r="DX171" s="224">
        <v>0</v>
      </c>
      <c r="DY171" s="225">
        <v>0.12286397507003029</v>
      </c>
    </row>
    <row r="172" spans="1:129" ht="17.25" customHeight="1">
      <c r="A172" s="466">
        <v>168</v>
      </c>
      <c r="B172" s="489">
        <v>211000000044</v>
      </c>
      <c r="C172" s="212" t="s">
        <v>821</v>
      </c>
      <c r="D172" s="224">
        <v>0</v>
      </c>
      <c r="E172" s="224">
        <v>0</v>
      </c>
      <c r="F172" s="224">
        <v>0</v>
      </c>
      <c r="G172" s="224">
        <v>0</v>
      </c>
      <c r="H172" s="224">
        <v>0</v>
      </c>
      <c r="I172" s="224">
        <v>0</v>
      </c>
      <c r="J172" s="225"/>
      <c r="K172" s="224">
        <v>0</v>
      </c>
      <c r="L172" s="224">
        <v>0</v>
      </c>
      <c r="M172" s="224">
        <v>0</v>
      </c>
      <c r="N172" s="224">
        <v>0</v>
      </c>
      <c r="O172" s="224">
        <v>0</v>
      </c>
      <c r="P172" s="224">
        <v>0</v>
      </c>
      <c r="Q172" s="225">
        <v>0</v>
      </c>
      <c r="R172" s="224">
        <v>0</v>
      </c>
      <c r="S172" s="224">
        <v>0</v>
      </c>
      <c r="T172" s="224">
        <v>0</v>
      </c>
      <c r="U172" s="224">
        <v>0</v>
      </c>
      <c r="V172" s="224">
        <v>0</v>
      </c>
      <c r="W172" s="224">
        <v>0</v>
      </c>
      <c r="X172" s="225">
        <v>0</v>
      </c>
      <c r="Y172" s="224">
        <v>0</v>
      </c>
      <c r="Z172" s="224">
        <v>0</v>
      </c>
      <c r="AA172" s="224">
        <v>0</v>
      </c>
      <c r="AB172" s="224">
        <v>0</v>
      </c>
      <c r="AC172" s="224">
        <v>0</v>
      </c>
      <c r="AD172" s="224">
        <v>0</v>
      </c>
      <c r="AE172" s="225">
        <v>0</v>
      </c>
      <c r="AF172" s="224">
        <v>0</v>
      </c>
      <c r="AG172" s="224">
        <v>0</v>
      </c>
      <c r="AH172" s="224">
        <v>0</v>
      </c>
      <c r="AI172" s="224">
        <v>0</v>
      </c>
      <c r="AJ172" s="224">
        <v>0</v>
      </c>
      <c r="AK172" s="224">
        <v>0</v>
      </c>
      <c r="AL172" s="225">
        <v>0</v>
      </c>
      <c r="AM172" s="224">
        <v>118</v>
      </c>
      <c r="AN172" s="224">
        <v>57.12</v>
      </c>
      <c r="AO172" s="224">
        <v>40.909999999999997</v>
      </c>
      <c r="AP172" s="224">
        <v>0.83130000000000004</v>
      </c>
      <c r="AQ172" s="224">
        <v>6692</v>
      </c>
      <c r="AR172" s="224">
        <v>0</v>
      </c>
      <c r="AS172" s="225">
        <v>0.27329782526449192</v>
      </c>
      <c r="AT172" s="224">
        <v>118</v>
      </c>
      <c r="AU172" s="224">
        <v>52.96</v>
      </c>
      <c r="AV172" s="224">
        <v>94.4</v>
      </c>
      <c r="AW172" s="224">
        <v>0.7833</v>
      </c>
      <c r="AX172" s="224">
        <v>10588</v>
      </c>
      <c r="AY172" s="224">
        <v>0</v>
      </c>
      <c r="AZ172" s="225">
        <v>0.19246017495108325</v>
      </c>
      <c r="BA172" s="224">
        <v>118</v>
      </c>
      <c r="BB172" s="224">
        <v>12</v>
      </c>
      <c r="BC172" s="224">
        <v>94.4</v>
      </c>
      <c r="BD172" s="224">
        <v>0.33939999999999998</v>
      </c>
      <c r="BE172" s="224">
        <v>1110</v>
      </c>
      <c r="BF172" s="224">
        <v>0</v>
      </c>
      <c r="BG172" s="225">
        <v>4.8117898318401693E-2</v>
      </c>
      <c r="BH172" s="224">
        <v>118</v>
      </c>
      <c r="BI172" s="224">
        <v>25.76</v>
      </c>
      <c r="BJ172" s="224">
        <v>94.4</v>
      </c>
      <c r="BK172" s="224">
        <v>0.4123</v>
      </c>
      <c r="BL172" s="224">
        <v>1924</v>
      </c>
      <c r="BM172" s="224">
        <v>0</v>
      </c>
      <c r="BN172" s="225">
        <v>6.6442628202280501E-2</v>
      </c>
      <c r="BO172" s="224">
        <v>118</v>
      </c>
      <c r="BP172" s="224">
        <v>18.399999999999999</v>
      </c>
      <c r="BQ172" s="224">
        <v>94.4</v>
      </c>
      <c r="BR172" s="224">
        <v>0.2044</v>
      </c>
      <c r="BS172" s="224">
        <v>690</v>
      </c>
      <c r="BT172" s="311">
        <v>0</v>
      </c>
      <c r="BU172" s="225">
        <v>4.8064371685146559E-2</v>
      </c>
      <c r="BV172" s="224">
        <v>118</v>
      </c>
      <c r="BW172" s="224">
        <v>10.72</v>
      </c>
      <c r="BX172" s="224">
        <v>94.4</v>
      </c>
      <c r="BY172" s="224">
        <v>0.33510000000000001</v>
      </c>
      <c r="BZ172" s="224">
        <v>772</v>
      </c>
      <c r="CA172" s="311">
        <v>0</v>
      </c>
      <c r="CB172" s="225">
        <v>3.6316300845229722E-2</v>
      </c>
      <c r="CC172" s="224">
        <v>118</v>
      </c>
      <c r="CD172" s="224"/>
      <c r="CE172" s="224">
        <v>118</v>
      </c>
      <c r="CF172" s="224">
        <v>0.75680000000000003</v>
      </c>
      <c r="CG172" s="224">
        <v>10028</v>
      </c>
      <c r="CH172" s="224">
        <v>0</v>
      </c>
      <c r="CI172" s="225">
        <v>0.15093093381203546</v>
      </c>
      <c r="CJ172" s="224">
        <v>118</v>
      </c>
      <c r="CK172" s="224"/>
      <c r="CL172" s="224">
        <v>118</v>
      </c>
      <c r="CM172" s="224">
        <v>0.77500000000000002</v>
      </c>
      <c r="CN172" s="224">
        <v>18038</v>
      </c>
      <c r="CO172" s="224">
        <v>0</v>
      </c>
      <c r="CP172" s="225">
        <v>0.27395054978433875</v>
      </c>
      <c r="CQ172" s="224">
        <v>118</v>
      </c>
      <c r="CR172" s="224"/>
      <c r="CS172" s="224">
        <v>142.4</v>
      </c>
      <c r="CT172" s="224">
        <v>0.7762</v>
      </c>
      <c r="CU172" s="224">
        <v>29986</v>
      </c>
      <c r="CV172" s="311">
        <v>0</v>
      </c>
      <c r="CW172" s="225">
        <v>0.36463803998357941</v>
      </c>
      <c r="CX172" s="224">
        <v>118</v>
      </c>
      <c r="CY172" s="224"/>
      <c r="CZ172" s="224">
        <v>157.12</v>
      </c>
      <c r="DA172" s="224">
        <v>0.79039999999999999</v>
      </c>
      <c r="DB172" s="224">
        <v>42100</v>
      </c>
      <c r="DC172" s="224">
        <v>0</v>
      </c>
      <c r="DD172" s="225">
        <v>0.47083766512932285</v>
      </c>
      <c r="DE172" s="224">
        <v>118</v>
      </c>
      <c r="DF172" s="224"/>
      <c r="DG172" s="224">
        <v>183.04</v>
      </c>
      <c r="DH172" s="224">
        <v>0.81420000000000003</v>
      </c>
      <c r="DI172" s="224">
        <v>49176</v>
      </c>
      <c r="DJ172" s="224">
        <v>0</v>
      </c>
      <c r="DK172" s="225">
        <v>0.44350973746343036</v>
      </c>
      <c r="DL172" s="224">
        <v>118</v>
      </c>
      <c r="DM172" s="224"/>
      <c r="DN172" s="224">
        <v>210</v>
      </c>
      <c r="DO172" s="224">
        <v>0.82769999999999999</v>
      </c>
      <c r="DP172" s="224">
        <v>46172</v>
      </c>
      <c r="DQ172" s="311">
        <v>0</v>
      </c>
      <c r="DR172" s="225">
        <v>0.35703722757236772</v>
      </c>
      <c r="DS172" s="224">
        <v>118</v>
      </c>
      <c r="DT172" s="224"/>
      <c r="DU172" s="224">
        <v>197.2</v>
      </c>
      <c r="DV172" s="224">
        <v>0.78649999999999998</v>
      </c>
      <c r="DW172" s="224">
        <v>11116</v>
      </c>
      <c r="DX172" s="224">
        <v>0</v>
      </c>
      <c r="DY172" s="225">
        <v>9.9542926391534184E-2</v>
      </c>
    </row>
    <row r="173" spans="1:129" ht="17.25" customHeight="1">
      <c r="A173" s="466">
        <v>169</v>
      </c>
      <c r="B173" s="489">
        <v>714000000018</v>
      </c>
      <c r="C173" s="212" t="s">
        <v>421</v>
      </c>
      <c r="D173" s="224">
        <v>112</v>
      </c>
      <c r="E173" s="224">
        <v>109.8</v>
      </c>
      <c r="F173" s="224">
        <v>109.8</v>
      </c>
      <c r="G173" s="224">
        <v>0.55620000000000003</v>
      </c>
      <c r="H173" s="224">
        <v>2158</v>
      </c>
      <c r="I173" s="224">
        <v>0</v>
      </c>
      <c r="J173" s="225">
        <v>4.9077860210389103E-2</v>
      </c>
      <c r="K173" s="224">
        <v>112</v>
      </c>
      <c r="L173" s="224">
        <v>109.2</v>
      </c>
      <c r="M173" s="224">
        <v>109.2</v>
      </c>
      <c r="N173" s="224">
        <v>0.47299999999999998</v>
      </c>
      <c r="O173" s="224">
        <v>1488</v>
      </c>
      <c r="P173" s="224">
        <v>0</v>
      </c>
      <c r="Q173" s="225">
        <v>3.8720968953527092E-2</v>
      </c>
      <c r="R173" s="224">
        <v>112</v>
      </c>
      <c r="S173" s="224">
        <v>11.4</v>
      </c>
      <c r="T173" s="224">
        <v>89.6</v>
      </c>
      <c r="U173" s="224">
        <v>0.33329999999999999</v>
      </c>
      <c r="V173" s="224">
        <v>854</v>
      </c>
      <c r="W173" s="224">
        <v>0</v>
      </c>
      <c r="X173" s="225">
        <v>3.9717513418008471E-2</v>
      </c>
      <c r="Y173" s="224">
        <v>112</v>
      </c>
      <c r="Z173" s="224">
        <v>11.4</v>
      </c>
      <c r="AA173" s="224">
        <v>89.6</v>
      </c>
      <c r="AB173" s="224">
        <v>0.59919999999999995</v>
      </c>
      <c r="AC173" s="224">
        <v>2990</v>
      </c>
      <c r="AD173" s="224">
        <v>0</v>
      </c>
      <c r="AE173" s="225">
        <v>7.4854590426764622E-2</v>
      </c>
      <c r="AF173" s="224">
        <v>112</v>
      </c>
      <c r="AG173" s="224">
        <v>104.2</v>
      </c>
      <c r="AH173" s="224">
        <v>104.2</v>
      </c>
      <c r="AI173" s="224">
        <v>0.60660000000000003</v>
      </c>
      <c r="AJ173" s="224">
        <v>4466</v>
      </c>
      <c r="AK173" s="224">
        <v>0</v>
      </c>
      <c r="AL173" s="225">
        <v>9.496764275064834E-2</v>
      </c>
      <c r="AM173" s="224">
        <v>112</v>
      </c>
      <c r="AN173" s="224">
        <v>95</v>
      </c>
      <c r="AO173" s="224">
        <v>95</v>
      </c>
      <c r="AP173" s="224">
        <v>0.45569999999999999</v>
      </c>
      <c r="AQ173" s="224">
        <v>3336</v>
      </c>
      <c r="AR173" s="224">
        <v>0</v>
      </c>
      <c r="AS173" s="225">
        <v>0.10702639856168839</v>
      </c>
      <c r="AT173" s="224">
        <v>112</v>
      </c>
      <c r="AU173" s="224">
        <v>80</v>
      </c>
      <c r="AV173" s="224">
        <v>89.6</v>
      </c>
      <c r="AW173" s="224">
        <v>0.72929999999999995</v>
      </c>
      <c r="AX173" s="224">
        <v>1870</v>
      </c>
      <c r="AY173" s="224">
        <v>0</v>
      </c>
      <c r="AZ173" s="225">
        <v>3.8464000157548549E-2</v>
      </c>
      <c r="BA173" s="224">
        <v>112</v>
      </c>
      <c r="BB173" s="224">
        <v>123.6</v>
      </c>
      <c r="BC173" s="224">
        <v>123.6</v>
      </c>
      <c r="BD173" s="224">
        <v>0.62819999999999998</v>
      </c>
      <c r="BE173" s="224">
        <v>2288</v>
      </c>
      <c r="BF173" s="224">
        <v>0</v>
      </c>
      <c r="BG173" s="225">
        <v>4.0926737019441405E-2</v>
      </c>
      <c r="BH173" s="224">
        <v>112</v>
      </c>
      <c r="BI173" s="224">
        <v>92.6</v>
      </c>
      <c r="BJ173" s="224">
        <v>92.6</v>
      </c>
      <c r="BK173" s="224">
        <v>0.65600000000000003</v>
      </c>
      <c r="BL173" s="224">
        <v>4276</v>
      </c>
      <c r="BM173" s="224">
        <v>0</v>
      </c>
      <c r="BN173" s="225">
        <v>9.4612808630699E-2</v>
      </c>
      <c r="BO173" s="224">
        <v>112</v>
      </c>
      <c r="BP173" s="224">
        <v>100.4</v>
      </c>
      <c r="BQ173" s="224">
        <v>100.4</v>
      </c>
      <c r="BR173" s="224">
        <v>0.61040000000000005</v>
      </c>
      <c r="BS173" s="224">
        <v>3732</v>
      </c>
      <c r="BT173" s="311">
        <v>0</v>
      </c>
      <c r="BU173" s="225">
        <v>8.1850335098956464E-2</v>
      </c>
      <c r="BV173" s="224">
        <v>112</v>
      </c>
      <c r="BW173" s="224">
        <v>93.6</v>
      </c>
      <c r="BX173" s="224">
        <v>93.6</v>
      </c>
      <c r="BY173" s="224">
        <v>0.54790000000000005</v>
      </c>
      <c r="BZ173" s="224">
        <v>1886</v>
      </c>
      <c r="CA173" s="311">
        <v>0</v>
      </c>
      <c r="CB173" s="225">
        <v>5.4726196586025018E-2</v>
      </c>
      <c r="CC173" s="224">
        <v>112</v>
      </c>
      <c r="CD173" s="224"/>
      <c r="CE173" s="224">
        <v>89.6</v>
      </c>
      <c r="CF173" s="224">
        <v>0</v>
      </c>
      <c r="CG173" s="224">
        <v>0</v>
      </c>
      <c r="CH173" s="224">
        <v>0</v>
      </c>
      <c r="CI173" s="225">
        <v>0</v>
      </c>
      <c r="CJ173" s="224">
        <v>112</v>
      </c>
      <c r="CK173" s="224"/>
      <c r="CL173" s="224">
        <v>97.82</v>
      </c>
      <c r="CM173" s="224">
        <v>0.62629999999999997</v>
      </c>
      <c r="CN173" s="224">
        <v>4482</v>
      </c>
      <c r="CO173" s="224">
        <v>0</v>
      </c>
      <c r="CP173" s="225">
        <v>0.10160832346658025</v>
      </c>
      <c r="CQ173" s="224">
        <v>112</v>
      </c>
      <c r="CR173" s="224"/>
      <c r="CS173" s="224">
        <v>89.6</v>
      </c>
      <c r="CT173" s="224">
        <v>0.45590000000000003</v>
      </c>
      <c r="CU173" s="224">
        <v>1066</v>
      </c>
      <c r="CV173" s="311">
        <v>0</v>
      </c>
      <c r="CW173" s="225">
        <v>3.5075725872996774E-2</v>
      </c>
      <c r="CX173" s="224">
        <v>112</v>
      </c>
      <c r="CY173" s="224"/>
      <c r="CZ173" s="224">
        <v>89.6</v>
      </c>
      <c r="DA173" s="224">
        <v>0.52890000000000004</v>
      </c>
      <c r="DB173" s="224">
        <v>1810</v>
      </c>
      <c r="DC173" s="224">
        <v>0</v>
      </c>
      <c r="DD173" s="225">
        <v>5.3047448733069831E-2</v>
      </c>
      <c r="DE173" s="224">
        <v>112</v>
      </c>
      <c r="DF173" s="224"/>
      <c r="DG173" s="224">
        <v>89.6</v>
      </c>
      <c r="DH173" s="224">
        <v>0</v>
      </c>
      <c r="DI173" s="224">
        <v>0</v>
      </c>
      <c r="DJ173" s="224">
        <v>0</v>
      </c>
      <c r="DK173" s="225">
        <v>0</v>
      </c>
      <c r="DL173" s="224">
        <v>112</v>
      </c>
      <c r="DM173" s="224"/>
      <c r="DN173" s="224">
        <v>89.6</v>
      </c>
      <c r="DO173" s="224">
        <v>0</v>
      </c>
      <c r="DP173" s="224">
        <v>0</v>
      </c>
      <c r="DQ173" s="311">
        <v>0</v>
      </c>
      <c r="DR173" s="225">
        <v>0</v>
      </c>
      <c r="DS173" s="224">
        <v>112</v>
      </c>
      <c r="DT173" s="224"/>
      <c r="DU173" s="224">
        <v>89.6</v>
      </c>
      <c r="DV173" s="224">
        <v>0</v>
      </c>
      <c r="DW173" s="224">
        <v>0</v>
      </c>
      <c r="DX173" s="224">
        <v>0</v>
      </c>
      <c r="DY173" s="225">
        <v>0</v>
      </c>
    </row>
    <row r="174" spans="1:129" ht="17.25" customHeight="1">
      <c r="A174" s="466">
        <v>170</v>
      </c>
      <c r="B174" s="489">
        <v>211000000042</v>
      </c>
      <c r="C174" s="212" t="s">
        <v>819</v>
      </c>
      <c r="D174" s="224">
        <v>0</v>
      </c>
      <c r="E174" s="224">
        <v>0</v>
      </c>
      <c r="F174" s="224">
        <v>0</v>
      </c>
      <c r="G174" s="224">
        <v>0</v>
      </c>
      <c r="H174" s="224">
        <v>0</v>
      </c>
      <c r="I174" s="224">
        <v>0</v>
      </c>
      <c r="J174" s="225"/>
      <c r="K174" s="224">
        <v>0</v>
      </c>
      <c r="L174" s="224">
        <v>0</v>
      </c>
      <c r="M174" s="224">
        <v>0</v>
      </c>
      <c r="N174" s="224">
        <v>0</v>
      </c>
      <c r="O174" s="224">
        <v>0</v>
      </c>
      <c r="P174" s="224">
        <v>0</v>
      </c>
      <c r="Q174" s="225">
        <v>0</v>
      </c>
      <c r="R174" s="224">
        <v>0</v>
      </c>
      <c r="S174" s="224">
        <v>0</v>
      </c>
      <c r="T174" s="224">
        <v>0</v>
      </c>
      <c r="U174" s="224">
        <v>0</v>
      </c>
      <c r="V174" s="224">
        <v>0</v>
      </c>
      <c r="W174" s="224">
        <v>0</v>
      </c>
      <c r="X174" s="225">
        <v>0</v>
      </c>
      <c r="Y174" s="224">
        <v>0</v>
      </c>
      <c r="Z174" s="224">
        <v>0</v>
      </c>
      <c r="AA174" s="224">
        <v>0</v>
      </c>
      <c r="AB174" s="224">
        <v>0</v>
      </c>
      <c r="AC174" s="224">
        <v>0</v>
      </c>
      <c r="AD174" s="224">
        <v>0</v>
      </c>
      <c r="AE174" s="225">
        <v>0</v>
      </c>
      <c r="AF174" s="224">
        <v>200</v>
      </c>
      <c r="AG174" s="224">
        <v>206.08</v>
      </c>
      <c r="AH174" s="224">
        <v>86.42</v>
      </c>
      <c r="AI174" s="224">
        <v>0.46329999999999999</v>
      </c>
      <c r="AJ174" s="224">
        <v>3284</v>
      </c>
      <c r="AK174" s="224">
        <v>0</v>
      </c>
      <c r="AL174" s="225">
        <v>0.11024366703052554</v>
      </c>
      <c r="AM174" s="224">
        <v>200</v>
      </c>
      <c r="AN174" s="224">
        <v>257.27999999999997</v>
      </c>
      <c r="AO174" s="224">
        <v>257.27999999999997</v>
      </c>
      <c r="AP174" s="224">
        <v>0.53549999999999998</v>
      </c>
      <c r="AQ174" s="224">
        <v>17936</v>
      </c>
      <c r="AR174" s="224">
        <v>0</v>
      </c>
      <c r="AS174" s="225">
        <v>0.18081214427912315</v>
      </c>
      <c r="AT174" s="224">
        <v>200</v>
      </c>
      <c r="AU174" s="224">
        <v>349.6</v>
      </c>
      <c r="AV174" s="224">
        <v>349.6</v>
      </c>
      <c r="AW174" s="224">
        <v>0.24249999999999999</v>
      </c>
      <c r="AX174" s="224">
        <v>20576</v>
      </c>
      <c r="AY174" s="224">
        <v>0</v>
      </c>
      <c r="AZ174" s="225">
        <v>0.32621569249681076</v>
      </c>
      <c r="BA174" s="224">
        <v>200</v>
      </c>
      <c r="BB174" s="224">
        <v>125.76</v>
      </c>
      <c r="BC174" s="224">
        <v>160</v>
      </c>
      <c r="BD174" s="224">
        <v>0.74080000000000001</v>
      </c>
      <c r="BE174" s="224">
        <v>9580</v>
      </c>
      <c r="BF174" s="224">
        <v>0</v>
      </c>
      <c r="BG174" s="225">
        <v>0.11225664446844252</v>
      </c>
      <c r="BH174" s="224">
        <v>200</v>
      </c>
      <c r="BI174" s="224">
        <v>139.52000000000001</v>
      </c>
      <c r="BJ174" s="224">
        <v>160</v>
      </c>
      <c r="BK174" s="224">
        <v>0.83989999999999998</v>
      </c>
      <c r="BL174" s="224">
        <v>15464</v>
      </c>
      <c r="BM174" s="224">
        <v>0</v>
      </c>
      <c r="BN174" s="225">
        <v>0.15466831048755167</v>
      </c>
      <c r="BO174" s="224">
        <v>200</v>
      </c>
      <c r="BP174" s="224">
        <v>140.80000000000001</v>
      </c>
      <c r="BQ174" s="224">
        <v>160</v>
      </c>
      <c r="BR174" s="224">
        <v>0.83620000000000005</v>
      </c>
      <c r="BS174" s="224">
        <v>18620</v>
      </c>
      <c r="BT174" s="311">
        <v>0</v>
      </c>
      <c r="BU174" s="225">
        <v>0.18705813292596052</v>
      </c>
      <c r="BV174" s="224">
        <v>200</v>
      </c>
      <c r="BW174" s="224">
        <v>144</v>
      </c>
      <c r="BX174" s="224">
        <v>160</v>
      </c>
      <c r="BY174" s="224">
        <v>0.83879999999999999</v>
      </c>
      <c r="BZ174" s="224">
        <v>21840</v>
      </c>
      <c r="CA174" s="311">
        <v>0</v>
      </c>
      <c r="CB174" s="225">
        <v>0.24216142107773006</v>
      </c>
      <c r="CC174" s="224">
        <v>200</v>
      </c>
      <c r="CD174" s="224"/>
      <c r="CE174" s="224">
        <v>160</v>
      </c>
      <c r="CF174" s="224">
        <v>0.83789999999999998</v>
      </c>
      <c r="CG174" s="224">
        <v>20856</v>
      </c>
      <c r="CH174" s="224">
        <v>0</v>
      </c>
      <c r="CI174" s="225">
        <v>0.20909608891660794</v>
      </c>
      <c r="CJ174" s="224">
        <v>200</v>
      </c>
      <c r="CK174" s="224"/>
      <c r="CL174" s="224">
        <v>160</v>
      </c>
      <c r="CM174" s="224">
        <v>0.83909999999999996</v>
      </c>
      <c r="CN174" s="224">
        <v>18592</v>
      </c>
      <c r="CO174" s="224">
        <v>0</v>
      </c>
      <c r="CP174" s="225">
        <v>0.19233570359777008</v>
      </c>
      <c r="CQ174" s="224">
        <v>200</v>
      </c>
      <c r="CR174" s="224"/>
      <c r="CS174" s="224">
        <v>160</v>
      </c>
      <c r="CT174" s="224">
        <v>0.78959999999999997</v>
      </c>
      <c r="CU174" s="224">
        <v>6314</v>
      </c>
      <c r="CV174" s="311">
        <v>0</v>
      </c>
      <c r="CW174" s="225">
        <v>6.7174511934721265E-2</v>
      </c>
      <c r="CX174" s="224">
        <v>200</v>
      </c>
      <c r="CY174" s="224"/>
      <c r="CZ174" s="224">
        <v>160</v>
      </c>
      <c r="DA174" s="224">
        <v>0.85470000000000002</v>
      </c>
      <c r="DB174" s="224">
        <v>6698</v>
      </c>
      <c r="DC174" s="224">
        <v>0</v>
      </c>
      <c r="DD174" s="225">
        <v>6.8026630526630522E-2</v>
      </c>
      <c r="DE174" s="224">
        <v>200</v>
      </c>
      <c r="DF174" s="224"/>
      <c r="DG174" s="224">
        <v>160</v>
      </c>
      <c r="DH174" s="224">
        <v>0.92559999999999998</v>
      </c>
      <c r="DI174" s="224">
        <v>14074</v>
      </c>
      <c r="DJ174" s="224">
        <v>0</v>
      </c>
      <c r="DK174" s="225">
        <v>0.12773246182656295</v>
      </c>
      <c r="DL174" s="224">
        <v>200</v>
      </c>
      <c r="DM174" s="224"/>
      <c r="DN174" s="224">
        <v>160</v>
      </c>
      <c r="DO174" s="224">
        <v>0.9657</v>
      </c>
      <c r="DP174" s="224">
        <v>19398</v>
      </c>
      <c r="DQ174" s="311">
        <v>0</v>
      </c>
      <c r="DR174" s="225">
        <v>0.16874146114969252</v>
      </c>
      <c r="DS174" s="224">
        <v>200</v>
      </c>
      <c r="DT174" s="224"/>
      <c r="DU174" s="224">
        <v>160</v>
      </c>
      <c r="DV174" s="224">
        <v>0.99019999999999997</v>
      </c>
      <c r="DW174" s="224">
        <v>17094</v>
      </c>
      <c r="DX174" s="224">
        <v>0</v>
      </c>
      <c r="DY174" s="225">
        <v>0.14985398572678921</v>
      </c>
    </row>
    <row r="175" spans="1:129" ht="17.25" customHeight="1">
      <c r="A175" s="466">
        <v>171</v>
      </c>
      <c r="B175" s="489">
        <v>293000000010</v>
      </c>
      <c r="C175" s="212" t="s">
        <v>241</v>
      </c>
      <c r="D175" s="224">
        <v>125</v>
      </c>
      <c r="E175" s="224">
        <v>150.4</v>
      </c>
      <c r="F175" s="224">
        <v>150.4</v>
      </c>
      <c r="G175" s="224">
        <v>0</v>
      </c>
      <c r="H175" s="224">
        <v>65044</v>
      </c>
      <c r="I175" s="224">
        <v>0</v>
      </c>
      <c r="J175" s="225"/>
      <c r="K175" s="224">
        <v>125</v>
      </c>
      <c r="L175" s="224">
        <v>129.19999999999999</v>
      </c>
      <c r="M175" s="224">
        <v>129.19999999999999</v>
      </c>
      <c r="N175" s="224">
        <v>0.88270000000000004</v>
      </c>
      <c r="O175" s="224">
        <v>33370</v>
      </c>
      <c r="P175" s="224">
        <v>0</v>
      </c>
      <c r="Q175" s="225">
        <v>0.39328522480836847</v>
      </c>
      <c r="R175" s="224">
        <v>167</v>
      </c>
      <c r="S175" s="224">
        <v>129.19999999999999</v>
      </c>
      <c r="T175" s="224">
        <v>133.6</v>
      </c>
      <c r="U175" s="224">
        <v>0.85740000000000005</v>
      </c>
      <c r="V175" s="224">
        <v>32616</v>
      </c>
      <c r="W175" s="224">
        <v>0</v>
      </c>
      <c r="X175" s="225">
        <v>0.39546519277749603</v>
      </c>
      <c r="Y175" s="224">
        <v>167</v>
      </c>
      <c r="Z175" s="224">
        <v>125.6</v>
      </c>
      <c r="AA175" s="224">
        <v>133.6</v>
      </c>
      <c r="AB175" s="224">
        <v>0.87450000000000006</v>
      </c>
      <c r="AC175" s="224">
        <v>21488</v>
      </c>
      <c r="AD175" s="224">
        <v>0</v>
      </c>
      <c r="AE175" s="225">
        <v>0.24720473658264538</v>
      </c>
      <c r="AF175" s="224">
        <v>167</v>
      </c>
      <c r="AG175" s="224">
        <v>144.80000000000001</v>
      </c>
      <c r="AH175" s="224">
        <v>144.80000000000001</v>
      </c>
      <c r="AI175" s="224">
        <v>0.68840000000000001</v>
      </c>
      <c r="AJ175" s="224">
        <v>28564</v>
      </c>
      <c r="AK175" s="224">
        <v>0</v>
      </c>
      <c r="AL175" s="225">
        <v>0.38515599787680821</v>
      </c>
      <c r="AM175" s="224">
        <v>167</v>
      </c>
      <c r="AN175" s="224">
        <v>0</v>
      </c>
      <c r="AO175" s="224">
        <v>144.80000000000001</v>
      </c>
      <c r="AP175" s="224">
        <v>0.68840000000000001</v>
      </c>
      <c r="AQ175" s="224">
        <v>28564</v>
      </c>
      <c r="AR175" s="224">
        <v>0</v>
      </c>
      <c r="AS175" s="225">
        <v>0.3979945311393685</v>
      </c>
      <c r="AT175" s="224">
        <v>167</v>
      </c>
      <c r="AU175" s="224">
        <v>66.400000000000006</v>
      </c>
      <c r="AV175" s="224">
        <v>133.6</v>
      </c>
      <c r="AW175" s="224">
        <v>0</v>
      </c>
      <c r="AX175" s="224">
        <v>19500</v>
      </c>
      <c r="AY175" s="224">
        <v>0</v>
      </c>
      <c r="AZ175" s="225">
        <v>0</v>
      </c>
      <c r="BA175" s="224">
        <v>167</v>
      </c>
      <c r="BB175" s="224">
        <v>16</v>
      </c>
      <c r="BC175" s="224">
        <v>133.6</v>
      </c>
      <c r="BD175" s="224">
        <v>0.37509999999999999</v>
      </c>
      <c r="BE175" s="224">
        <v>1804</v>
      </c>
      <c r="BF175" s="224">
        <v>0</v>
      </c>
      <c r="BG175" s="225">
        <v>4.9997756198258428E-2</v>
      </c>
      <c r="BH175" s="224">
        <v>167</v>
      </c>
      <c r="BI175" s="224">
        <v>168</v>
      </c>
      <c r="BJ175" s="224">
        <v>168</v>
      </c>
      <c r="BK175" s="224">
        <v>0.70640000000000003</v>
      </c>
      <c r="BL175" s="224">
        <v>26450</v>
      </c>
      <c r="BM175" s="224">
        <v>0</v>
      </c>
      <c r="BN175" s="225">
        <v>0.29956617110244776</v>
      </c>
      <c r="BO175" s="224">
        <v>167</v>
      </c>
      <c r="BP175" s="224">
        <v>152.80000000000001</v>
      </c>
      <c r="BQ175" s="224">
        <v>152.80000000000001</v>
      </c>
      <c r="BR175" s="224">
        <v>0.71309999999999996</v>
      </c>
      <c r="BS175" s="224">
        <v>39496</v>
      </c>
      <c r="BT175" s="311">
        <v>0</v>
      </c>
      <c r="BU175" s="225">
        <v>0.48719899973436842</v>
      </c>
      <c r="BV175" s="224">
        <v>167</v>
      </c>
      <c r="BW175" s="224">
        <v>159.6</v>
      </c>
      <c r="BX175" s="224">
        <v>159.6</v>
      </c>
      <c r="BY175" s="224">
        <v>0.72299999999999998</v>
      </c>
      <c r="BZ175" s="224">
        <v>26896</v>
      </c>
      <c r="CA175" s="311">
        <v>0</v>
      </c>
      <c r="CB175" s="225">
        <v>0.34685442447586395</v>
      </c>
      <c r="CC175" s="224">
        <v>167</v>
      </c>
      <c r="CD175" s="224"/>
      <c r="CE175" s="224">
        <v>155.6</v>
      </c>
      <c r="CF175" s="224">
        <v>0.73280000000000001</v>
      </c>
      <c r="CG175" s="224">
        <v>20366</v>
      </c>
      <c r="CH175" s="224">
        <v>0</v>
      </c>
      <c r="CI175" s="225">
        <v>0.24006992156347259</v>
      </c>
      <c r="CJ175" s="224">
        <v>167</v>
      </c>
      <c r="CK175" s="224"/>
      <c r="CL175" s="224">
        <v>133.6</v>
      </c>
      <c r="CM175" s="224">
        <v>0.74060000000000004</v>
      </c>
      <c r="CN175" s="224">
        <v>13932</v>
      </c>
      <c r="CO175" s="224">
        <v>0</v>
      </c>
      <c r="CP175" s="225">
        <v>0.19556485193264567</v>
      </c>
      <c r="CQ175" s="224">
        <v>167</v>
      </c>
      <c r="CR175" s="224"/>
      <c r="CS175" s="224">
        <v>171.2</v>
      </c>
      <c r="CT175" s="224">
        <v>0.71950000000000003</v>
      </c>
      <c r="CU175" s="224">
        <v>21562</v>
      </c>
      <c r="CV175" s="311">
        <v>0</v>
      </c>
      <c r="CW175" s="225">
        <v>0.23527812340230858</v>
      </c>
      <c r="CX175" s="224">
        <v>167</v>
      </c>
      <c r="CY175" s="224"/>
      <c r="CZ175" s="224">
        <v>158.80000000000001</v>
      </c>
      <c r="DA175" s="224">
        <v>0.7026</v>
      </c>
      <c r="DB175" s="224">
        <v>27722</v>
      </c>
      <c r="DC175" s="224">
        <v>0</v>
      </c>
      <c r="DD175" s="225">
        <v>0.34509083011729885</v>
      </c>
      <c r="DE175" s="224">
        <v>167</v>
      </c>
      <c r="DF175" s="224"/>
      <c r="DG175" s="224">
        <v>145.6</v>
      </c>
      <c r="DH175" s="224">
        <v>0.70850000000000002</v>
      </c>
      <c r="DI175" s="224">
        <v>17836</v>
      </c>
      <c r="DJ175" s="224">
        <v>0</v>
      </c>
      <c r="DK175" s="225">
        <v>0.23239313709867127</v>
      </c>
      <c r="DL175" s="224">
        <v>167</v>
      </c>
      <c r="DM175" s="224"/>
      <c r="DN175" s="224">
        <v>151.6</v>
      </c>
      <c r="DO175" s="224">
        <v>0.6986</v>
      </c>
      <c r="DP175" s="224">
        <v>30062</v>
      </c>
      <c r="DQ175" s="311">
        <v>0</v>
      </c>
      <c r="DR175" s="225">
        <v>0.38151986198645527</v>
      </c>
      <c r="DS175" s="224">
        <v>167</v>
      </c>
      <c r="DT175" s="224"/>
      <c r="DU175" s="224">
        <v>156.4</v>
      </c>
      <c r="DV175" s="224">
        <v>0.69910000000000005</v>
      </c>
      <c r="DW175" s="224">
        <v>28548</v>
      </c>
      <c r="DX175" s="224">
        <v>0</v>
      </c>
      <c r="DY175" s="225">
        <v>0.36263284800589424</v>
      </c>
    </row>
    <row r="176" spans="1:129" ht="17.25" customHeight="1">
      <c r="A176" s="466">
        <v>172</v>
      </c>
      <c r="B176" s="489">
        <v>341000000037</v>
      </c>
      <c r="C176" s="212" t="s">
        <v>297</v>
      </c>
      <c r="D176" s="224">
        <v>200</v>
      </c>
      <c r="E176" s="224">
        <v>22</v>
      </c>
      <c r="F176" s="224">
        <v>22</v>
      </c>
      <c r="G176" s="224">
        <v>0.35010000000000002</v>
      </c>
      <c r="H176" s="224">
        <v>1938</v>
      </c>
      <c r="I176" s="224">
        <v>0</v>
      </c>
      <c r="J176" s="225">
        <v>0.34946725178087645</v>
      </c>
      <c r="K176" s="224">
        <v>200</v>
      </c>
      <c r="L176" s="224">
        <v>117</v>
      </c>
      <c r="M176" s="224">
        <v>117</v>
      </c>
      <c r="N176" s="224">
        <v>0.40699999999999997</v>
      </c>
      <c r="O176" s="224">
        <v>3086</v>
      </c>
      <c r="P176" s="224">
        <v>0</v>
      </c>
      <c r="Q176" s="225">
        <v>8.7104925814603232E-2</v>
      </c>
      <c r="R176" s="224">
        <v>200</v>
      </c>
      <c r="S176" s="224">
        <v>25.4</v>
      </c>
      <c r="T176" s="224">
        <v>160</v>
      </c>
      <c r="U176" s="224">
        <v>0.54069999999999996</v>
      </c>
      <c r="V176" s="224">
        <v>3684</v>
      </c>
      <c r="W176" s="224">
        <v>0</v>
      </c>
      <c r="X176" s="225">
        <v>5.9144010850132545E-2</v>
      </c>
      <c r="Y176" s="224">
        <v>200</v>
      </c>
      <c r="Z176" s="224">
        <v>23</v>
      </c>
      <c r="AA176" s="224">
        <v>160</v>
      </c>
      <c r="AB176" s="224">
        <v>0.51759999999999995</v>
      </c>
      <c r="AC176" s="224">
        <v>3550</v>
      </c>
      <c r="AD176" s="224">
        <v>0</v>
      </c>
      <c r="AE176" s="225">
        <v>5.761574304897709E-2</v>
      </c>
      <c r="AF176" s="224">
        <v>200</v>
      </c>
      <c r="AG176" s="224">
        <v>28</v>
      </c>
      <c r="AH176" s="224">
        <v>160</v>
      </c>
      <c r="AI176" s="224">
        <v>0.53600000000000003</v>
      </c>
      <c r="AJ176" s="224">
        <v>4586</v>
      </c>
      <c r="AK176" s="224">
        <v>0</v>
      </c>
      <c r="AL176" s="225">
        <v>7.1874749237682542E-2</v>
      </c>
      <c r="AM176" s="224">
        <v>200</v>
      </c>
      <c r="AN176" s="224">
        <v>30</v>
      </c>
      <c r="AO176" s="224">
        <v>160</v>
      </c>
      <c r="AP176" s="224">
        <v>0.58050000000000002</v>
      </c>
      <c r="AQ176" s="224">
        <v>3958</v>
      </c>
      <c r="AR176" s="224">
        <v>0</v>
      </c>
      <c r="AS176" s="225">
        <v>5.9186285768973113E-2</v>
      </c>
      <c r="AT176" s="224">
        <v>200</v>
      </c>
      <c r="AU176" s="224">
        <v>30</v>
      </c>
      <c r="AV176" s="224">
        <v>160</v>
      </c>
      <c r="AW176" s="224">
        <v>0.51429999999999998</v>
      </c>
      <c r="AX176" s="224">
        <v>4714</v>
      </c>
      <c r="AY176" s="224">
        <v>0</v>
      </c>
      <c r="AZ176" s="225">
        <v>7.6998122513323261E-2</v>
      </c>
      <c r="BA176" s="224">
        <v>200</v>
      </c>
      <c r="BB176" s="224">
        <v>32</v>
      </c>
      <c r="BC176" s="224">
        <v>160</v>
      </c>
      <c r="BD176" s="224">
        <v>0.50560000000000005</v>
      </c>
      <c r="BE176" s="224">
        <v>4894</v>
      </c>
      <c r="BF176" s="224">
        <v>0</v>
      </c>
      <c r="BG176" s="225">
        <v>8.4024206663150483E-2</v>
      </c>
      <c r="BH176" s="224">
        <v>200</v>
      </c>
      <c r="BI176" s="224">
        <v>38</v>
      </c>
      <c r="BJ176" s="224">
        <v>160</v>
      </c>
      <c r="BK176" s="224">
        <v>0.48780000000000001</v>
      </c>
      <c r="BL176" s="224">
        <v>6294</v>
      </c>
      <c r="BM176" s="224">
        <v>0</v>
      </c>
      <c r="BN176" s="225">
        <v>0.10839070084249229</v>
      </c>
      <c r="BO176" s="224">
        <v>200</v>
      </c>
      <c r="BP176" s="224">
        <v>38</v>
      </c>
      <c r="BQ176" s="224">
        <v>160</v>
      </c>
      <c r="BR176" s="224">
        <v>0.51390000000000002</v>
      </c>
      <c r="BS176" s="224">
        <v>5292</v>
      </c>
      <c r="BT176" s="311">
        <v>0</v>
      </c>
      <c r="BU176" s="225">
        <v>8.6506412067114846E-2</v>
      </c>
      <c r="BV176" s="224">
        <v>200</v>
      </c>
      <c r="BW176" s="224">
        <v>40</v>
      </c>
      <c r="BX176" s="224">
        <v>160</v>
      </c>
      <c r="BY176" s="224">
        <v>0.6371</v>
      </c>
      <c r="BZ176" s="224">
        <v>8742</v>
      </c>
      <c r="CA176" s="311">
        <v>0</v>
      </c>
      <c r="CB176" s="225">
        <v>0.12761858981545846</v>
      </c>
      <c r="CC176" s="224">
        <v>200</v>
      </c>
      <c r="CD176" s="224"/>
      <c r="CE176" s="224">
        <v>160</v>
      </c>
      <c r="CF176" s="224">
        <v>0.7742</v>
      </c>
      <c r="CG176" s="224">
        <v>12360</v>
      </c>
      <c r="CH176" s="224">
        <v>0</v>
      </c>
      <c r="CI176" s="225">
        <v>0.13411346572111899</v>
      </c>
      <c r="CJ176" s="224">
        <v>200</v>
      </c>
      <c r="CK176" s="224"/>
      <c r="CL176" s="224">
        <v>160</v>
      </c>
      <c r="CM176" s="224">
        <v>0.76139999999999997</v>
      </c>
      <c r="CN176" s="224">
        <v>8664</v>
      </c>
      <c r="CO176" s="224">
        <v>0</v>
      </c>
      <c r="CP176" s="225">
        <v>9.8776376849662909E-2</v>
      </c>
      <c r="CQ176" s="224">
        <v>200</v>
      </c>
      <c r="CR176" s="224"/>
      <c r="CS176" s="224">
        <v>160</v>
      </c>
      <c r="CT176" s="224">
        <v>0.41120000000000001</v>
      </c>
      <c r="CU176" s="224">
        <v>2496</v>
      </c>
      <c r="CV176" s="311">
        <v>0</v>
      </c>
      <c r="CW176" s="225">
        <v>5.0991590310028867E-2</v>
      </c>
      <c r="CX176" s="224">
        <v>200</v>
      </c>
      <c r="CY176" s="224"/>
      <c r="CZ176" s="224">
        <v>160</v>
      </c>
      <c r="DA176" s="224">
        <v>0.46210000000000001</v>
      </c>
      <c r="DB176" s="224">
        <v>3368</v>
      </c>
      <c r="DC176" s="224">
        <v>0</v>
      </c>
      <c r="DD176" s="225">
        <v>6.3267931424174653E-2</v>
      </c>
      <c r="DE176" s="224">
        <v>200</v>
      </c>
      <c r="DF176" s="224"/>
      <c r="DG176" s="224">
        <v>160</v>
      </c>
      <c r="DH176" s="224">
        <v>0.5867</v>
      </c>
      <c r="DI176" s="224">
        <v>6080</v>
      </c>
      <c r="DJ176" s="224">
        <v>0</v>
      </c>
      <c r="DK176" s="225">
        <v>8.7055170985519528E-2</v>
      </c>
      <c r="DL176" s="224">
        <v>200</v>
      </c>
      <c r="DM176" s="224"/>
      <c r="DN176" s="224">
        <v>160</v>
      </c>
      <c r="DO176" s="224">
        <v>0.70540000000000003</v>
      </c>
      <c r="DP176" s="224">
        <v>8736</v>
      </c>
      <c r="DQ176" s="311">
        <v>0</v>
      </c>
      <c r="DR176" s="225">
        <v>0.10403614512927921</v>
      </c>
      <c r="DS176" s="224">
        <v>200</v>
      </c>
      <c r="DT176" s="224"/>
      <c r="DU176" s="224">
        <v>160</v>
      </c>
      <c r="DV176" s="224">
        <v>0.73880000000000001</v>
      </c>
      <c r="DW176" s="224">
        <v>10244</v>
      </c>
      <c r="DX176" s="224">
        <v>0</v>
      </c>
      <c r="DY176" s="225">
        <v>0.12036222402695061</v>
      </c>
    </row>
    <row r="177" spans="1:129" ht="17.25" customHeight="1">
      <c r="A177" s="466">
        <v>173</v>
      </c>
      <c r="B177" s="489">
        <v>341000000090</v>
      </c>
      <c r="C177" s="212" t="s">
        <v>926</v>
      </c>
      <c r="D177" s="224">
        <v>180</v>
      </c>
      <c r="E177" s="224">
        <v>0</v>
      </c>
      <c r="F177" s="224">
        <v>180</v>
      </c>
      <c r="G177" s="224">
        <v>0.96850000000000003</v>
      </c>
      <c r="H177" s="224">
        <v>21065</v>
      </c>
      <c r="I177" s="224">
        <v>0</v>
      </c>
      <c r="J177" s="225">
        <v>0.1678250699503496</v>
      </c>
      <c r="K177" s="224">
        <v>180</v>
      </c>
      <c r="L177" s="224">
        <v>0</v>
      </c>
      <c r="M177" s="224">
        <v>180</v>
      </c>
      <c r="N177" s="224">
        <v>0.96850000000000003</v>
      </c>
      <c r="O177" s="224">
        <v>21065</v>
      </c>
      <c r="P177" s="224">
        <v>0</v>
      </c>
      <c r="Q177" s="225">
        <v>0.16241135801646733</v>
      </c>
      <c r="R177" s="224">
        <v>180</v>
      </c>
      <c r="S177" s="224">
        <v>0</v>
      </c>
      <c r="T177" s="224">
        <v>180</v>
      </c>
      <c r="U177" s="224">
        <v>0.96850000000000003</v>
      </c>
      <c r="V177" s="224">
        <v>21065</v>
      </c>
      <c r="W177" s="224">
        <v>0</v>
      </c>
      <c r="X177" s="225">
        <v>0.1678250699503496</v>
      </c>
      <c r="Y177" s="224">
        <v>180</v>
      </c>
      <c r="Z177" s="224">
        <v>0</v>
      </c>
      <c r="AA177" s="224">
        <v>180</v>
      </c>
      <c r="AB177" s="224">
        <v>0.96850000000000003</v>
      </c>
      <c r="AC177" s="224">
        <v>21065</v>
      </c>
      <c r="AD177" s="224">
        <v>0</v>
      </c>
      <c r="AE177" s="225">
        <v>0.16241135801646733</v>
      </c>
      <c r="AF177" s="224">
        <v>180</v>
      </c>
      <c r="AG177" s="224">
        <v>0</v>
      </c>
      <c r="AH177" s="224">
        <v>180</v>
      </c>
      <c r="AI177" s="224">
        <v>0.96850000000000003</v>
      </c>
      <c r="AJ177" s="224">
        <v>21065</v>
      </c>
      <c r="AK177" s="224">
        <v>0</v>
      </c>
      <c r="AL177" s="225">
        <v>0.16241135801646733</v>
      </c>
      <c r="AM177" s="224">
        <v>180</v>
      </c>
      <c r="AN177" s="224">
        <v>70</v>
      </c>
      <c r="AO177" s="224">
        <v>180</v>
      </c>
      <c r="AP177" s="224">
        <v>0.98170000000000002</v>
      </c>
      <c r="AQ177" s="224">
        <v>24670</v>
      </c>
      <c r="AR177" s="224">
        <v>0</v>
      </c>
      <c r="AS177" s="225">
        <v>0.19390336994153501</v>
      </c>
      <c r="AT177" s="224">
        <v>180</v>
      </c>
      <c r="AU177" s="224">
        <v>80</v>
      </c>
      <c r="AV177" s="224">
        <v>180</v>
      </c>
      <c r="AW177" s="224">
        <v>0.97909999999999997</v>
      </c>
      <c r="AX177" s="224">
        <v>24395</v>
      </c>
      <c r="AY177" s="224">
        <v>0</v>
      </c>
      <c r="AZ177" s="225">
        <v>0.1860494246111716</v>
      </c>
      <c r="BA177" s="224">
        <v>180</v>
      </c>
      <c r="BB177" s="224">
        <v>40</v>
      </c>
      <c r="BC177" s="224">
        <v>180</v>
      </c>
      <c r="BD177" s="224">
        <v>0.97619999999999996</v>
      </c>
      <c r="BE177" s="224">
        <v>20360</v>
      </c>
      <c r="BF177" s="224">
        <v>0</v>
      </c>
      <c r="BG177" s="225">
        <v>0.16092887259997829</v>
      </c>
      <c r="BH177" s="224">
        <v>180</v>
      </c>
      <c r="BI177" s="224">
        <v>55</v>
      </c>
      <c r="BJ177" s="224">
        <v>180</v>
      </c>
      <c r="BK177" s="224">
        <v>0.9667</v>
      </c>
      <c r="BL177" s="224">
        <v>13645</v>
      </c>
      <c r="BM177" s="224">
        <v>0</v>
      </c>
      <c r="BN177" s="225">
        <v>0.10539897338850879</v>
      </c>
      <c r="BO177" s="224">
        <v>180</v>
      </c>
      <c r="BP177" s="224">
        <v>50</v>
      </c>
      <c r="BQ177" s="224">
        <v>180</v>
      </c>
      <c r="BR177" s="224">
        <v>0.97760000000000002</v>
      </c>
      <c r="BS177" s="224">
        <v>13995</v>
      </c>
      <c r="BT177" s="311">
        <v>0</v>
      </c>
      <c r="BU177" s="225">
        <v>0.10689718511870194</v>
      </c>
      <c r="BV177" s="224">
        <v>180</v>
      </c>
      <c r="BW177" s="224">
        <v>45</v>
      </c>
      <c r="BX177" s="224">
        <v>180</v>
      </c>
      <c r="BY177" s="224">
        <v>0.9829</v>
      </c>
      <c r="BZ177" s="224">
        <v>12385</v>
      </c>
      <c r="CA177" s="311">
        <v>0</v>
      </c>
      <c r="CB177" s="225">
        <v>0.10417053573783659</v>
      </c>
      <c r="CC177" s="224">
        <v>180</v>
      </c>
      <c r="CD177" s="224"/>
      <c r="CE177" s="224">
        <v>144</v>
      </c>
      <c r="CF177" s="224">
        <v>0.98719999999999997</v>
      </c>
      <c r="CG177" s="224">
        <v>24085</v>
      </c>
      <c r="CH177" s="224">
        <v>0</v>
      </c>
      <c r="CI177" s="225">
        <v>0.22772256992248691</v>
      </c>
      <c r="CJ177" s="224">
        <v>180</v>
      </c>
      <c r="CK177" s="224"/>
      <c r="CL177" s="224">
        <v>144</v>
      </c>
      <c r="CM177" s="224">
        <v>0.97470000000000001</v>
      </c>
      <c r="CN177" s="224">
        <v>29750</v>
      </c>
      <c r="CO177" s="224">
        <v>0</v>
      </c>
      <c r="CP177" s="225">
        <v>0.2943886184669674</v>
      </c>
      <c r="CQ177" s="224">
        <v>180</v>
      </c>
      <c r="CR177" s="224"/>
      <c r="CS177" s="224">
        <v>144</v>
      </c>
      <c r="CT177" s="224">
        <v>0.9698</v>
      </c>
      <c r="CU177" s="224">
        <v>33775</v>
      </c>
      <c r="CV177" s="311">
        <v>0</v>
      </c>
      <c r="CW177" s="225">
        <v>0.32507064297581473</v>
      </c>
      <c r="CX177" s="224">
        <v>180</v>
      </c>
      <c r="CY177" s="224"/>
      <c r="CZ177" s="224">
        <v>144</v>
      </c>
      <c r="DA177" s="224">
        <v>0.96699999999999997</v>
      </c>
      <c r="DB177" s="224">
        <v>36100</v>
      </c>
      <c r="DC177" s="224">
        <v>0</v>
      </c>
      <c r="DD177" s="225">
        <v>0.36006900557917448</v>
      </c>
      <c r="DE177" s="224">
        <v>180</v>
      </c>
      <c r="DF177" s="224"/>
      <c r="DG177" s="224">
        <v>144</v>
      </c>
      <c r="DH177" s="224">
        <v>0.96289999999999998</v>
      </c>
      <c r="DI177" s="224">
        <v>35695</v>
      </c>
      <c r="DJ177" s="224">
        <v>0</v>
      </c>
      <c r="DK177" s="225">
        <v>0.34601169021845474</v>
      </c>
      <c r="DL177" s="224">
        <v>180</v>
      </c>
      <c r="DM177" s="224"/>
      <c r="DN177" s="224">
        <v>144</v>
      </c>
      <c r="DO177" s="224">
        <v>0.98240000000000005</v>
      </c>
      <c r="DP177" s="224">
        <v>33335</v>
      </c>
      <c r="DQ177" s="311">
        <v>0</v>
      </c>
      <c r="DR177" s="225">
        <v>0.31672086731248955</v>
      </c>
      <c r="DS177" s="224">
        <v>180</v>
      </c>
      <c r="DT177" s="224"/>
      <c r="DU177" s="224">
        <v>144</v>
      </c>
      <c r="DV177" s="224">
        <v>0.98260000000000003</v>
      </c>
      <c r="DW177" s="224">
        <v>25495</v>
      </c>
      <c r="DX177" s="224">
        <v>0</v>
      </c>
      <c r="DY177" s="225">
        <v>0.250255290825801</v>
      </c>
    </row>
    <row r="178" spans="1:129" ht="17.25" customHeight="1">
      <c r="A178" s="466">
        <v>174</v>
      </c>
      <c r="B178" s="489">
        <v>713000000022</v>
      </c>
      <c r="C178" s="212" t="s">
        <v>927</v>
      </c>
      <c r="D178" s="224">
        <v>0</v>
      </c>
      <c r="E178" s="224">
        <v>0</v>
      </c>
      <c r="F178" s="224">
        <v>0</v>
      </c>
      <c r="G178" s="224">
        <v>0</v>
      </c>
      <c r="H178" s="224">
        <v>0</v>
      </c>
      <c r="I178" s="224">
        <v>0</v>
      </c>
      <c r="J178" s="225"/>
      <c r="K178" s="224">
        <v>0</v>
      </c>
      <c r="L178" s="224">
        <v>0</v>
      </c>
      <c r="M178" s="224">
        <v>0</v>
      </c>
      <c r="N178" s="224">
        <v>0</v>
      </c>
      <c r="O178" s="224">
        <v>0</v>
      </c>
      <c r="P178" s="224">
        <v>0</v>
      </c>
      <c r="Q178" s="225">
        <v>0</v>
      </c>
      <c r="R178" s="224">
        <v>0</v>
      </c>
      <c r="S178" s="224">
        <v>0</v>
      </c>
      <c r="T178" s="224">
        <v>0</v>
      </c>
      <c r="U178" s="224">
        <v>0</v>
      </c>
      <c r="V178" s="224">
        <v>0</v>
      </c>
      <c r="W178" s="224">
        <v>0</v>
      </c>
      <c r="X178" s="225">
        <v>0</v>
      </c>
      <c r="Y178" s="224">
        <v>0</v>
      </c>
      <c r="Z178" s="224">
        <v>0</v>
      </c>
      <c r="AA178" s="224">
        <v>0</v>
      </c>
      <c r="AB178" s="224">
        <v>0</v>
      </c>
      <c r="AC178" s="224">
        <v>0</v>
      </c>
      <c r="AD178" s="224">
        <v>0</v>
      </c>
      <c r="AE178" s="225">
        <v>0</v>
      </c>
      <c r="AF178" s="224">
        <v>0</v>
      </c>
      <c r="AG178" s="224">
        <v>0</v>
      </c>
      <c r="AH178" s="224">
        <v>0</v>
      </c>
      <c r="AI178" s="224">
        <v>0</v>
      </c>
      <c r="AJ178" s="224">
        <v>0</v>
      </c>
      <c r="AK178" s="224">
        <v>0</v>
      </c>
      <c r="AL178" s="225">
        <v>0</v>
      </c>
      <c r="AM178" s="224">
        <v>0</v>
      </c>
      <c r="AN178" s="224">
        <v>0</v>
      </c>
      <c r="AO178" s="224">
        <v>0</v>
      </c>
      <c r="AP178" s="224">
        <v>0</v>
      </c>
      <c r="AQ178" s="224">
        <v>0</v>
      </c>
      <c r="AR178" s="224">
        <v>0</v>
      </c>
      <c r="AS178" s="225">
        <v>0</v>
      </c>
      <c r="AT178" s="224">
        <v>0</v>
      </c>
      <c r="AU178" s="224">
        <v>0</v>
      </c>
      <c r="AV178" s="224">
        <v>0</v>
      </c>
      <c r="AW178" s="224">
        <v>0</v>
      </c>
      <c r="AX178" s="224">
        <v>0</v>
      </c>
      <c r="AY178" s="224">
        <v>0</v>
      </c>
      <c r="AZ178" s="225">
        <v>0</v>
      </c>
      <c r="BA178" s="224">
        <v>155.55000000000001</v>
      </c>
      <c r="BB178" s="224">
        <v>4.2</v>
      </c>
      <c r="BC178" s="224">
        <v>58.07</v>
      </c>
      <c r="BD178" s="224">
        <v>0.54620000000000002</v>
      </c>
      <c r="BE178" s="224">
        <v>697</v>
      </c>
      <c r="BF178" s="224">
        <v>0</v>
      </c>
      <c r="BG178" s="225">
        <v>3.0520859512523951E-2</v>
      </c>
      <c r="BH178" s="224">
        <v>155.55000000000001</v>
      </c>
      <c r="BI178" s="224">
        <v>124.2</v>
      </c>
      <c r="BJ178" s="224">
        <v>124.44</v>
      </c>
      <c r="BK178" s="224">
        <v>0.55630000000000002</v>
      </c>
      <c r="BL178" s="224">
        <v>1757</v>
      </c>
      <c r="BM178" s="224">
        <v>0</v>
      </c>
      <c r="BN178" s="225">
        <v>3.4113773653982729E-2</v>
      </c>
      <c r="BO178" s="224">
        <v>155.55000000000001</v>
      </c>
      <c r="BP178" s="224">
        <v>111</v>
      </c>
      <c r="BQ178" s="224">
        <v>124.44</v>
      </c>
      <c r="BR178" s="224">
        <v>0.69550000000000001</v>
      </c>
      <c r="BS178" s="224">
        <v>3222</v>
      </c>
      <c r="BT178" s="311">
        <v>0</v>
      </c>
      <c r="BU178" s="225">
        <v>5.0037483945794749E-2</v>
      </c>
      <c r="BV178" s="224">
        <v>155.55000000000001</v>
      </c>
      <c r="BW178" s="224">
        <v>91.2</v>
      </c>
      <c r="BX178" s="224">
        <v>124.44</v>
      </c>
      <c r="BY178" s="224">
        <v>0.69320000000000004</v>
      </c>
      <c r="BZ178" s="224">
        <v>2428</v>
      </c>
      <c r="CA178" s="311">
        <v>0</v>
      </c>
      <c r="CB178" s="225">
        <v>4.1885225012849692E-2</v>
      </c>
      <c r="CC178" s="224">
        <v>155.55000000000001</v>
      </c>
      <c r="CD178" s="224"/>
      <c r="CE178" s="224">
        <v>124.44</v>
      </c>
      <c r="CF178" s="224">
        <v>0.91569999999999996</v>
      </c>
      <c r="CG178" s="224">
        <v>7162</v>
      </c>
      <c r="CH178" s="224">
        <v>0</v>
      </c>
      <c r="CI178" s="225">
        <v>8.4478883315975736E-2</v>
      </c>
      <c r="CJ178" s="224">
        <v>155.55000000000001</v>
      </c>
      <c r="CK178" s="224"/>
      <c r="CL178" s="224">
        <v>124.44</v>
      </c>
      <c r="CM178" s="224">
        <v>0.79490000000000005</v>
      </c>
      <c r="CN178" s="224">
        <v>1915</v>
      </c>
      <c r="CO178" s="224">
        <v>0</v>
      </c>
      <c r="CP178" s="225">
        <v>2.68883270820767E-2</v>
      </c>
      <c r="CQ178" s="224">
        <v>155.55000000000001</v>
      </c>
      <c r="CR178" s="224"/>
      <c r="CS178" s="224">
        <v>124.44</v>
      </c>
      <c r="CT178" s="224">
        <v>0.9274</v>
      </c>
      <c r="CU178" s="224">
        <v>11012</v>
      </c>
      <c r="CV178" s="311">
        <v>0</v>
      </c>
      <c r="CW178" s="225">
        <v>0.12825259854523255</v>
      </c>
      <c r="CX178" s="224">
        <v>155.55000000000001</v>
      </c>
      <c r="CY178" s="224"/>
      <c r="CZ178" s="224">
        <v>136.19999999999999</v>
      </c>
      <c r="DA178" s="224">
        <v>0.87729999999999997</v>
      </c>
      <c r="DB178" s="224">
        <v>10268</v>
      </c>
      <c r="DC178" s="224">
        <v>0</v>
      </c>
      <c r="DD178" s="225">
        <v>0.11935156735156335</v>
      </c>
      <c r="DE178" s="224">
        <v>155.55000000000001</v>
      </c>
      <c r="DF178" s="224"/>
      <c r="DG178" s="224">
        <v>124.44</v>
      </c>
      <c r="DH178" s="224">
        <v>0.66839999999999999</v>
      </c>
      <c r="DI178" s="224">
        <v>2800</v>
      </c>
      <c r="DJ178" s="224">
        <v>0</v>
      </c>
      <c r="DK178" s="225">
        <v>4.5246881495467788E-2</v>
      </c>
      <c r="DL178" s="224">
        <v>155.55000000000001</v>
      </c>
      <c r="DM178" s="224"/>
      <c r="DN178" s="224">
        <v>124.44</v>
      </c>
      <c r="DO178" s="224">
        <v>0.70269999999999999</v>
      </c>
      <c r="DP178" s="224">
        <v>1832</v>
      </c>
      <c r="DQ178" s="311">
        <v>0</v>
      </c>
      <c r="DR178" s="225">
        <v>2.8159346888408723E-2</v>
      </c>
      <c r="DS178" s="224">
        <v>155.55000000000001</v>
      </c>
      <c r="DT178" s="224"/>
      <c r="DU178" s="224">
        <v>124.44</v>
      </c>
      <c r="DV178" s="224">
        <v>0.60560000000000003</v>
      </c>
      <c r="DW178" s="224">
        <v>341</v>
      </c>
      <c r="DX178" s="224">
        <v>0</v>
      </c>
      <c r="DY178" s="225">
        <v>6.2845764495363414E-3</v>
      </c>
    </row>
    <row r="179" spans="1:129" ht="17.25" customHeight="1">
      <c r="A179" s="466">
        <v>175</v>
      </c>
      <c r="B179" s="489">
        <v>311000000067</v>
      </c>
      <c r="C179" s="212" t="s">
        <v>288</v>
      </c>
      <c r="D179" s="224">
        <v>242</v>
      </c>
      <c r="E179" s="224">
        <v>9</v>
      </c>
      <c r="F179" s="224">
        <v>242</v>
      </c>
      <c r="G179" s="224">
        <v>0.89710000000000001</v>
      </c>
      <c r="H179" s="224">
        <v>2955</v>
      </c>
      <c r="I179" s="224">
        <v>0</v>
      </c>
      <c r="J179" s="225">
        <v>1.8904655435497238E-2</v>
      </c>
      <c r="K179" s="224">
        <v>242</v>
      </c>
      <c r="L179" s="224">
        <v>12</v>
      </c>
      <c r="M179" s="224">
        <v>242</v>
      </c>
      <c r="N179" s="224">
        <v>0.90859999999999996</v>
      </c>
      <c r="O179" s="224">
        <v>2385</v>
      </c>
      <c r="P179" s="224">
        <v>0</v>
      </c>
      <c r="Q179" s="225">
        <v>1.4578987022493614E-2</v>
      </c>
      <c r="R179" s="224">
        <v>242</v>
      </c>
      <c r="S179" s="224">
        <v>15</v>
      </c>
      <c r="T179" s="224">
        <v>242</v>
      </c>
      <c r="U179" s="224">
        <v>0.89810000000000001</v>
      </c>
      <c r="V179" s="224">
        <v>4152</v>
      </c>
      <c r="W179" s="224">
        <v>0</v>
      </c>
      <c r="X179" s="225">
        <v>2.6532904021744096E-2</v>
      </c>
      <c r="Y179" s="224">
        <v>242</v>
      </c>
      <c r="Z179" s="224">
        <v>15</v>
      </c>
      <c r="AA179" s="224">
        <v>242</v>
      </c>
      <c r="AB179" s="224">
        <v>0.91449999999999998</v>
      </c>
      <c r="AC179" s="224">
        <v>3303</v>
      </c>
      <c r="AD179" s="224">
        <v>0</v>
      </c>
      <c r="AE179" s="225">
        <v>2.0060260220019329E-2</v>
      </c>
      <c r="AF179" s="224">
        <v>242</v>
      </c>
      <c r="AG179" s="224">
        <v>12</v>
      </c>
      <c r="AH179" s="224">
        <v>242</v>
      </c>
      <c r="AI179" s="224">
        <v>0.85070000000000001</v>
      </c>
      <c r="AJ179" s="224">
        <v>4017</v>
      </c>
      <c r="AK179" s="224">
        <v>0</v>
      </c>
      <c r="AL179" s="225">
        <v>2.6226304387087621E-2</v>
      </c>
      <c r="AM179" s="224">
        <v>242</v>
      </c>
      <c r="AN179" s="224">
        <v>15</v>
      </c>
      <c r="AO179" s="224">
        <v>242</v>
      </c>
      <c r="AP179" s="224">
        <v>0.98319999999999996</v>
      </c>
      <c r="AQ179" s="224">
        <v>4380</v>
      </c>
      <c r="AR179" s="224">
        <v>0</v>
      </c>
      <c r="AS179" s="225">
        <v>2.5567271203043081E-2</v>
      </c>
      <c r="AT179" s="224">
        <v>242</v>
      </c>
      <c r="AU179" s="224">
        <v>18</v>
      </c>
      <c r="AV179" s="224">
        <v>242</v>
      </c>
      <c r="AW179" s="224">
        <v>0.92230000000000001</v>
      </c>
      <c r="AX179" s="224">
        <v>4947</v>
      </c>
      <c r="AY179" s="224">
        <v>0</v>
      </c>
      <c r="AZ179" s="225">
        <v>2.9790747477278317E-2</v>
      </c>
      <c r="BA179" s="224">
        <v>242</v>
      </c>
      <c r="BB179" s="224">
        <v>15</v>
      </c>
      <c r="BC179" s="224">
        <v>242</v>
      </c>
      <c r="BD179" s="224">
        <v>0.93640000000000001</v>
      </c>
      <c r="BE179" s="224">
        <v>5211</v>
      </c>
      <c r="BF179" s="224">
        <v>0</v>
      </c>
      <c r="BG179" s="225">
        <v>3.1938300719124763E-2</v>
      </c>
      <c r="BH179" s="224">
        <v>242</v>
      </c>
      <c r="BI179" s="224">
        <v>12</v>
      </c>
      <c r="BJ179" s="224">
        <v>242</v>
      </c>
      <c r="BK179" s="224">
        <v>0.92969999999999997</v>
      </c>
      <c r="BL179" s="224">
        <v>4482</v>
      </c>
      <c r="BM179" s="224">
        <v>0</v>
      </c>
      <c r="BN179" s="225">
        <v>2.6775692987194386E-2</v>
      </c>
      <c r="BO179" s="224">
        <v>242</v>
      </c>
      <c r="BP179" s="224">
        <v>15</v>
      </c>
      <c r="BQ179" s="224">
        <v>242</v>
      </c>
      <c r="BR179" s="224">
        <v>0.93510000000000004</v>
      </c>
      <c r="BS179" s="224">
        <v>4452</v>
      </c>
      <c r="BT179" s="311">
        <v>0</v>
      </c>
      <c r="BU179" s="225">
        <v>2.6442882618034114E-2</v>
      </c>
      <c r="BV179" s="224">
        <v>242</v>
      </c>
      <c r="BW179" s="224">
        <v>21</v>
      </c>
      <c r="BX179" s="224">
        <v>242</v>
      </c>
      <c r="BY179" s="224">
        <v>0.9526</v>
      </c>
      <c r="BZ179" s="224">
        <v>7119</v>
      </c>
      <c r="CA179" s="311">
        <v>0</v>
      </c>
      <c r="CB179" s="225">
        <v>4.5954048337477418E-2</v>
      </c>
      <c r="CC179" s="224">
        <v>242</v>
      </c>
      <c r="CD179" s="224"/>
      <c r="CE179" s="224">
        <v>193.6</v>
      </c>
      <c r="CF179" s="224">
        <v>0.98850000000000005</v>
      </c>
      <c r="CG179" s="224">
        <v>11997</v>
      </c>
      <c r="CH179" s="224">
        <v>0</v>
      </c>
      <c r="CI179" s="225">
        <v>8.4259270871217345E-2</v>
      </c>
      <c r="CJ179" s="224">
        <v>0</v>
      </c>
      <c r="CK179" s="224"/>
      <c r="CL179" s="224">
        <v>0</v>
      </c>
      <c r="CM179" s="224">
        <v>0</v>
      </c>
      <c r="CN179" s="224">
        <v>0</v>
      </c>
      <c r="CO179" s="224">
        <v>0</v>
      </c>
      <c r="CP179" s="225">
        <v>0</v>
      </c>
      <c r="CQ179" s="224">
        <v>242</v>
      </c>
      <c r="CR179" s="224"/>
      <c r="CS179" s="224">
        <v>193.6</v>
      </c>
      <c r="CT179" s="224">
        <v>0.91790000000000005</v>
      </c>
      <c r="CU179" s="224">
        <v>4238</v>
      </c>
      <c r="CV179" s="311">
        <v>0</v>
      </c>
      <c r="CW179" s="225">
        <v>3.2054373569766828E-2</v>
      </c>
      <c r="CX179" s="224">
        <v>242</v>
      </c>
      <c r="CY179" s="224"/>
      <c r="CZ179" s="224">
        <v>193.6</v>
      </c>
      <c r="DA179" s="224">
        <v>0.91139999999999999</v>
      </c>
      <c r="DB179" s="224">
        <v>4938</v>
      </c>
      <c r="DC179" s="224">
        <v>0</v>
      </c>
      <c r="DD179" s="225">
        <v>3.8869075578334064E-2</v>
      </c>
      <c r="DE179" s="224">
        <v>242</v>
      </c>
      <c r="DF179" s="224"/>
      <c r="DG179" s="224">
        <v>193.6</v>
      </c>
      <c r="DH179" s="224">
        <v>0.93589999999999995</v>
      </c>
      <c r="DI179" s="224">
        <v>5651</v>
      </c>
      <c r="DJ179" s="224">
        <v>0</v>
      </c>
      <c r="DK179" s="225">
        <v>4.1919642622731131E-2</v>
      </c>
      <c r="DL179" s="224">
        <v>242</v>
      </c>
      <c r="DM179" s="224"/>
      <c r="DN179" s="224">
        <v>193.6</v>
      </c>
      <c r="DO179" s="224">
        <v>0.95120000000000005</v>
      </c>
      <c r="DP179" s="224">
        <v>7004</v>
      </c>
      <c r="DQ179" s="311">
        <v>0</v>
      </c>
      <c r="DR179" s="225">
        <v>5.1120607628639465E-2</v>
      </c>
      <c r="DS179" s="224">
        <v>242</v>
      </c>
      <c r="DT179" s="224"/>
      <c r="DU179" s="224">
        <v>193.6</v>
      </c>
      <c r="DV179" s="224">
        <v>0.95430000000000004</v>
      </c>
      <c r="DW179" s="224">
        <v>6850</v>
      </c>
      <c r="DX179" s="224">
        <v>0</v>
      </c>
      <c r="DY179" s="225">
        <v>5.1495324386925084E-2</v>
      </c>
    </row>
    <row r="180" spans="1:129" ht="17.25" customHeight="1">
      <c r="A180" s="466">
        <v>176</v>
      </c>
      <c r="B180" s="489">
        <v>215000000019</v>
      </c>
      <c r="C180" s="212" t="s">
        <v>928</v>
      </c>
      <c r="D180" s="224">
        <v>0</v>
      </c>
      <c r="E180" s="224">
        <v>0</v>
      </c>
      <c r="F180" s="224">
        <v>0</v>
      </c>
      <c r="G180" s="224">
        <v>0</v>
      </c>
      <c r="H180" s="224">
        <v>0</v>
      </c>
      <c r="I180" s="224">
        <v>0</v>
      </c>
      <c r="J180" s="225"/>
      <c r="K180" s="224">
        <v>0</v>
      </c>
      <c r="L180" s="224">
        <v>0</v>
      </c>
      <c r="M180" s="224">
        <v>0</v>
      </c>
      <c r="N180" s="224">
        <v>0</v>
      </c>
      <c r="O180" s="224">
        <v>0</v>
      </c>
      <c r="P180" s="224">
        <v>0</v>
      </c>
      <c r="Q180" s="225">
        <v>0</v>
      </c>
      <c r="R180" s="224">
        <v>0</v>
      </c>
      <c r="S180" s="224">
        <v>0</v>
      </c>
      <c r="T180" s="224">
        <v>0</v>
      </c>
      <c r="U180" s="224">
        <v>0</v>
      </c>
      <c r="V180" s="224">
        <v>0</v>
      </c>
      <c r="W180" s="224">
        <v>0</v>
      </c>
      <c r="X180" s="225">
        <v>0</v>
      </c>
      <c r="Y180" s="224">
        <v>0</v>
      </c>
      <c r="Z180" s="224">
        <v>0</v>
      </c>
      <c r="AA180" s="224">
        <v>0</v>
      </c>
      <c r="AB180" s="224">
        <v>0</v>
      </c>
      <c r="AC180" s="224">
        <v>0</v>
      </c>
      <c r="AD180" s="224">
        <v>0</v>
      </c>
      <c r="AE180" s="225">
        <v>0</v>
      </c>
      <c r="AF180" s="224">
        <v>0</v>
      </c>
      <c r="AG180" s="224">
        <v>0</v>
      </c>
      <c r="AH180" s="224">
        <v>0</v>
      </c>
      <c r="AI180" s="224">
        <v>0</v>
      </c>
      <c r="AJ180" s="224">
        <v>0</v>
      </c>
      <c r="AK180" s="224">
        <v>0</v>
      </c>
      <c r="AL180" s="225">
        <v>0</v>
      </c>
      <c r="AM180" s="224">
        <v>0</v>
      </c>
      <c r="AN180" s="224">
        <v>0</v>
      </c>
      <c r="AO180" s="224">
        <v>0</v>
      </c>
      <c r="AP180" s="224">
        <v>0</v>
      </c>
      <c r="AQ180" s="224">
        <v>0</v>
      </c>
      <c r="AR180" s="224">
        <v>0</v>
      </c>
      <c r="AS180" s="225">
        <v>0</v>
      </c>
      <c r="AT180" s="224">
        <v>389</v>
      </c>
      <c r="AU180" s="224">
        <v>158.4</v>
      </c>
      <c r="AV180" s="224">
        <v>389</v>
      </c>
      <c r="AW180" s="224">
        <v>0.80300000000000005</v>
      </c>
      <c r="AX180" s="224">
        <v>8952</v>
      </c>
      <c r="AY180" s="224">
        <v>0</v>
      </c>
      <c r="AZ180" s="225">
        <v>3.8519619756620022E-2</v>
      </c>
      <c r="BA180" s="224">
        <v>389</v>
      </c>
      <c r="BB180" s="224">
        <v>186.4</v>
      </c>
      <c r="BC180" s="224">
        <v>389</v>
      </c>
      <c r="BD180" s="224">
        <v>0.73819999999999997</v>
      </c>
      <c r="BE180" s="224">
        <v>4320</v>
      </c>
      <c r="BF180" s="224">
        <v>0</v>
      </c>
      <c r="BG180" s="225">
        <v>2.0894289521026274E-2</v>
      </c>
      <c r="BH180" s="224">
        <v>389</v>
      </c>
      <c r="BI180" s="224">
        <v>115.52</v>
      </c>
      <c r="BJ180" s="224">
        <v>389</v>
      </c>
      <c r="BK180" s="224">
        <v>0.57499999999999996</v>
      </c>
      <c r="BL180" s="224">
        <v>1856</v>
      </c>
      <c r="BM180" s="224">
        <v>0</v>
      </c>
      <c r="BN180" s="225">
        <v>1.1152894404443853E-2</v>
      </c>
      <c r="BO180" s="224">
        <v>389</v>
      </c>
      <c r="BP180" s="224">
        <v>41.12</v>
      </c>
      <c r="BQ180" s="224">
        <v>389</v>
      </c>
      <c r="BR180" s="224">
        <v>0.60060000000000002</v>
      </c>
      <c r="BS180" s="224">
        <v>1708</v>
      </c>
      <c r="BT180" s="311">
        <v>0</v>
      </c>
      <c r="BU180" s="225">
        <v>9.8260733470949893E-3</v>
      </c>
      <c r="BV180" s="224">
        <v>389</v>
      </c>
      <c r="BW180" s="224">
        <v>13.28</v>
      </c>
      <c r="BX180" s="224">
        <v>389</v>
      </c>
      <c r="BY180" s="224">
        <v>0.67869999999999997</v>
      </c>
      <c r="BZ180" s="224">
        <v>1876</v>
      </c>
      <c r="CA180" s="311">
        <v>0</v>
      </c>
      <c r="CB180" s="225">
        <v>1.0573922195376036E-2</v>
      </c>
      <c r="CC180" s="224">
        <v>389</v>
      </c>
      <c r="CD180" s="224"/>
      <c r="CE180" s="224">
        <v>311.2</v>
      </c>
      <c r="CF180" s="224">
        <v>0.78300000000000003</v>
      </c>
      <c r="CG180" s="224">
        <v>2404</v>
      </c>
      <c r="CH180" s="224">
        <v>0</v>
      </c>
      <c r="CI180" s="225">
        <v>1.3260508474175377E-2</v>
      </c>
      <c r="CJ180" s="224">
        <v>389</v>
      </c>
      <c r="CK180" s="224"/>
      <c r="CL180" s="224">
        <v>311.2</v>
      </c>
      <c r="CM180" s="224">
        <v>0.73729999999999996</v>
      </c>
      <c r="CN180" s="224">
        <v>1370</v>
      </c>
      <c r="CO180" s="224">
        <v>0</v>
      </c>
      <c r="CP180" s="225">
        <v>8.2928583734170162E-3</v>
      </c>
      <c r="CQ180" s="224">
        <v>389</v>
      </c>
      <c r="CR180" s="224"/>
      <c r="CS180" s="224">
        <v>311.2</v>
      </c>
      <c r="CT180" s="224">
        <v>0.62419999999999998</v>
      </c>
      <c r="CU180" s="224">
        <v>1196</v>
      </c>
      <c r="CV180" s="311">
        <v>0</v>
      </c>
      <c r="CW180" s="225">
        <v>8.2755123561780181E-3</v>
      </c>
      <c r="CX180" s="224">
        <v>389</v>
      </c>
      <c r="CY180" s="224"/>
      <c r="CZ180" s="224">
        <v>311.2</v>
      </c>
      <c r="DA180" s="224">
        <v>0.63739999999999997</v>
      </c>
      <c r="DB180" s="224">
        <v>1266</v>
      </c>
      <c r="DC180" s="224">
        <v>0</v>
      </c>
      <c r="DD180" s="225">
        <v>8.8644044236050011E-3</v>
      </c>
      <c r="DE180" s="224">
        <v>389</v>
      </c>
      <c r="DF180" s="224"/>
      <c r="DG180" s="224">
        <v>311.2</v>
      </c>
      <c r="DH180" s="224">
        <v>0.73070000000000002</v>
      </c>
      <c r="DI180" s="224">
        <v>1482</v>
      </c>
      <c r="DJ180" s="224">
        <v>0</v>
      </c>
      <c r="DK180" s="225">
        <v>8.7598480410505733E-3</v>
      </c>
      <c r="DL180" s="224">
        <v>389</v>
      </c>
      <c r="DM180" s="224"/>
      <c r="DN180" s="224">
        <v>311.2</v>
      </c>
      <c r="DO180" s="224">
        <v>0.74750000000000005</v>
      </c>
      <c r="DP180" s="224">
        <v>3518</v>
      </c>
      <c r="DQ180" s="311">
        <v>0</v>
      </c>
      <c r="DR180" s="225">
        <v>2.0326945102595261E-2</v>
      </c>
      <c r="DS180" s="224">
        <v>389</v>
      </c>
      <c r="DT180" s="224"/>
      <c r="DU180" s="224">
        <v>311.2</v>
      </c>
      <c r="DV180" s="224">
        <v>0.66420000000000001</v>
      </c>
      <c r="DW180" s="224">
        <v>1564</v>
      </c>
      <c r="DX180" s="224">
        <v>0</v>
      </c>
      <c r="DY180" s="225">
        <v>1.0509106487491293E-2</v>
      </c>
    </row>
    <row r="181" spans="1:129" ht="17.25" customHeight="1">
      <c r="A181" s="466">
        <v>177</v>
      </c>
      <c r="B181" s="489">
        <v>341000000028</v>
      </c>
      <c r="C181" s="212" t="s">
        <v>291</v>
      </c>
      <c r="D181" s="224">
        <v>123.46</v>
      </c>
      <c r="E181" s="224">
        <v>10.6</v>
      </c>
      <c r="F181" s="224">
        <v>111.11</v>
      </c>
      <c r="G181" s="224">
        <v>0</v>
      </c>
      <c r="H181" s="224">
        <v>1462</v>
      </c>
      <c r="I181" s="224">
        <v>0</v>
      </c>
      <c r="J181" s="225"/>
      <c r="K181" s="224">
        <v>123.46</v>
      </c>
      <c r="L181" s="224">
        <v>9.6</v>
      </c>
      <c r="M181" s="224">
        <v>111.11</v>
      </c>
      <c r="N181" s="224">
        <v>0.99629999999999996</v>
      </c>
      <c r="O181" s="224">
        <v>402</v>
      </c>
      <c r="P181" s="224">
        <v>0</v>
      </c>
      <c r="Q181" s="225">
        <v>4.8810115982384876E-3</v>
      </c>
      <c r="R181" s="224">
        <v>123.46</v>
      </c>
      <c r="S181" s="224">
        <v>5.6</v>
      </c>
      <c r="T181" s="224">
        <v>111.11</v>
      </c>
      <c r="U181" s="224">
        <v>1</v>
      </c>
      <c r="V181" s="224">
        <v>443</v>
      </c>
      <c r="W181" s="224">
        <v>0</v>
      </c>
      <c r="X181" s="225">
        <v>5.5375553755537561E-3</v>
      </c>
      <c r="Y181" s="224">
        <v>123.46</v>
      </c>
      <c r="Z181" s="224">
        <v>12</v>
      </c>
      <c r="AA181" s="224">
        <v>111.11</v>
      </c>
      <c r="AB181" s="224">
        <v>0.99790000000000001</v>
      </c>
      <c r="AC181" s="224">
        <v>355</v>
      </c>
      <c r="AD181" s="224">
        <v>0</v>
      </c>
      <c r="AE181" s="225">
        <v>4.303434996179481E-3</v>
      </c>
      <c r="AF181" s="224">
        <v>123.46</v>
      </c>
      <c r="AG181" s="224">
        <v>9.75</v>
      </c>
      <c r="AH181" s="224">
        <v>111.11</v>
      </c>
      <c r="AI181" s="224">
        <v>1</v>
      </c>
      <c r="AJ181" s="224">
        <v>555</v>
      </c>
      <c r="AK181" s="224">
        <v>0</v>
      </c>
      <c r="AL181" s="225">
        <v>6.7137768151875072E-3</v>
      </c>
      <c r="AM181" s="224">
        <v>123.46</v>
      </c>
      <c r="AN181" s="224">
        <v>75.5</v>
      </c>
      <c r="AO181" s="224">
        <v>111.11</v>
      </c>
      <c r="AP181" s="224">
        <v>0.99950000000000006</v>
      </c>
      <c r="AQ181" s="224">
        <v>1484</v>
      </c>
      <c r="AR181" s="224">
        <v>0</v>
      </c>
      <c r="AS181" s="225">
        <v>1.8559465234472255E-2</v>
      </c>
      <c r="AT181" s="224">
        <v>123.46</v>
      </c>
      <c r="AU181" s="224">
        <v>8.25</v>
      </c>
      <c r="AV181" s="224">
        <v>111.11</v>
      </c>
      <c r="AW181" s="224">
        <v>0.99570000000000003</v>
      </c>
      <c r="AX181" s="224">
        <v>526</v>
      </c>
      <c r="AY181" s="224">
        <v>0</v>
      </c>
      <c r="AZ181" s="225">
        <v>6.390445772295879E-3</v>
      </c>
      <c r="BA181" s="224">
        <v>123.46</v>
      </c>
      <c r="BB181" s="224">
        <v>3.5</v>
      </c>
      <c r="BC181" s="224">
        <v>111.11</v>
      </c>
      <c r="BD181" s="224">
        <v>1</v>
      </c>
      <c r="BE181" s="224">
        <v>179</v>
      </c>
      <c r="BF181" s="224">
        <v>0</v>
      </c>
      <c r="BG181" s="225">
        <v>2.2375223752237523E-3</v>
      </c>
      <c r="BH181" s="224">
        <v>123.46</v>
      </c>
      <c r="BI181" s="224">
        <v>3.1</v>
      </c>
      <c r="BJ181" s="224">
        <v>111.11</v>
      </c>
      <c r="BK181" s="224">
        <v>1</v>
      </c>
      <c r="BL181" s="224">
        <v>409</v>
      </c>
      <c r="BM181" s="224">
        <v>0</v>
      </c>
      <c r="BN181" s="225">
        <v>4.9476301214625056E-3</v>
      </c>
      <c r="BO181" s="224">
        <v>123.46</v>
      </c>
      <c r="BP181" s="224">
        <v>6.8</v>
      </c>
      <c r="BQ181" s="224">
        <v>111.11</v>
      </c>
      <c r="BR181" s="224">
        <v>0.99780000000000002</v>
      </c>
      <c r="BS181" s="224">
        <v>680</v>
      </c>
      <c r="BT181" s="311">
        <v>0</v>
      </c>
      <c r="BU181" s="225">
        <v>8.2440255667468511E-3</v>
      </c>
      <c r="BV181" s="224">
        <v>123.46</v>
      </c>
      <c r="BW181" s="224">
        <v>10.7</v>
      </c>
      <c r="BX181" s="224">
        <v>111.11</v>
      </c>
      <c r="BY181" s="224">
        <v>0.99890000000000001</v>
      </c>
      <c r="BZ181" s="224">
        <v>671</v>
      </c>
      <c r="CA181" s="311">
        <v>0</v>
      </c>
      <c r="CB181" s="225">
        <v>8.9965932624158987E-3</v>
      </c>
      <c r="CC181" s="224">
        <v>111.11</v>
      </c>
      <c r="CD181" s="224"/>
      <c r="CE181" s="224">
        <v>100</v>
      </c>
      <c r="CF181" s="224">
        <v>0.99339999999999995</v>
      </c>
      <c r="CG181" s="224">
        <v>1820</v>
      </c>
      <c r="CH181" s="224">
        <v>0</v>
      </c>
      <c r="CI181" s="225">
        <v>2.4624889864503577E-2</v>
      </c>
      <c r="CJ181" s="224">
        <v>111.11</v>
      </c>
      <c r="CK181" s="224"/>
      <c r="CL181" s="224">
        <v>100</v>
      </c>
      <c r="CM181" s="224">
        <v>0.9496</v>
      </c>
      <c r="CN181" s="224">
        <v>1075.95</v>
      </c>
      <c r="CO181" s="224">
        <v>0</v>
      </c>
      <c r="CP181" s="225">
        <v>1.5736889216512218E-2</v>
      </c>
      <c r="CQ181" s="224">
        <v>111.11</v>
      </c>
      <c r="CR181" s="224"/>
      <c r="CS181" s="224">
        <v>100</v>
      </c>
      <c r="CT181" s="224">
        <v>0.99519999999999997</v>
      </c>
      <c r="CU181" s="224">
        <v>623</v>
      </c>
      <c r="CV181" s="311">
        <v>0</v>
      </c>
      <c r="CW181" s="225">
        <v>8.4140433219237285E-3</v>
      </c>
      <c r="CX181" s="224">
        <v>111.11</v>
      </c>
      <c r="CY181" s="224"/>
      <c r="CZ181" s="224">
        <v>100</v>
      </c>
      <c r="DA181" s="224">
        <v>0.99450000000000005</v>
      </c>
      <c r="DB181" s="224">
        <v>363</v>
      </c>
      <c r="DC181" s="224">
        <v>0</v>
      </c>
      <c r="DD181" s="225">
        <v>5.0695491871962459E-3</v>
      </c>
      <c r="DE181" s="224">
        <v>111.11</v>
      </c>
      <c r="DF181" s="224"/>
      <c r="DG181" s="224">
        <v>100</v>
      </c>
      <c r="DH181" s="224">
        <v>0.99719999999999998</v>
      </c>
      <c r="DI181" s="224">
        <v>1435</v>
      </c>
      <c r="DJ181" s="224">
        <v>0</v>
      </c>
      <c r="DK181" s="225">
        <v>1.9341791424591009E-2</v>
      </c>
      <c r="DL181" s="224">
        <v>111.11</v>
      </c>
      <c r="DM181" s="224"/>
      <c r="DN181" s="224">
        <v>100</v>
      </c>
      <c r="DO181" s="224">
        <v>0.99950000000000006</v>
      </c>
      <c r="DP181" s="224">
        <v>1918</v>
      </c>
      <c r="DQ181" s="311">
        <v>0</v>
      </c>
      <c r="DR181" s="225">
        <v>2.5792466125535884E-2</v>
      </c>
      <c r="DS181" s="224">
        <v>111.11</v>
      </c>
      <c r="DT181" s="224"/>
      <c r="DU181" s="224">
        <v>100</v>
      </c>
      <c r="DV181" s="224">
        <v>0.99890000000000001</v>
      </c>
      <c r="DW181" s="224">
        <v>1663</v>
      </c>
      <c r="DX181" s="224">
        <v>0</v>
      </c>
      <c r="DY181" s="225">
        <v>2.3122657145081812E-2</v>
      </c>
    </row>
    <row r="182" spans="1:129" ht="17.25" customHeight="1">
      <c r="A182" s="466">
        <v>178</v>
      </c>
      <c r="B182" s="489">
        <v>711000000040</v>
      </c>
      <c r="C182" s="212" t="s">
        <v>386</v>
      </c>
      <c r="D182" s="224">
        <v>260</v>
      </c>
      <c r="E182" s="224">
        <v>199.2</v>
      </c>
      <c r="F182" s="224">
        <v>199.2</v>
      </c>
      <c r="G182" s="224">
        <v>0.98670000000000002</v>
      </c>
      <c r="H182" s="224">
        <v>44570</v>
      </c>
      <c r="I182" s="224">
        <v>0</v>
      </c>
      <c r="J182" s="225">
        <v>0.31494569428915509</v>
      </c>
      <c r="K182" s="224">
        <v>260</v>
      </c>
      <c r="L182" s="224">
        <v>189.2</v>
      </c>
      <c r="M182" s="224">
        <v>189.2</v>
      </c>
      <c r="N182" s="224">
        <v>0.98219999999999996</v>
      </c>
      <c r="O182" s="224">
        <v>58104</v>
      </c>
      <c r="P182" s="224">
        <v>0</v>
      </c>
      <c r="Q182" s="225">
        <v>0.42025417222301353</v>
      </c>
      <c r="R182" s="224">
        <v>260</v>
      </c>
      <c r="S182" s="224">
        <v>184</v>
      </c>
      <c r="T182" s="224">
        <v>208</v>
      </c>
      <c r="U182" s="224">
        <v>0.97499999999999998</v>
      </c>
      <c r="V182" s="224">
        <v>38564</v>
      </c>
      <c r="W182" s="224">
        <v>0</v>
      </c>
      <c r="X182" s="225">
        <v>0.26410804295419682</v>
      </c>
      <c r="Y182" s="224">
        <v>260</v>
      </c>
      <c r="Z182" s="224">
        <v>198.8</v>
      </c>
      <c r="AA182" s="224">
        <v>208</v>
      </c>
      <c r="AB182" s="224">
        <v>0.97640000000000005</v>
      </c>
      <c r="AC182" s="224">
        <v>49908</v>
      </c>
      <c r="AD182" s="224">
        <v>0</v>
      </c>
      <c r="AE182" s="225">
        <v>0.33029813778878814</v>
      </c>
      <c r="AF182" s="224">
        <v>260</v>
      </c>
      <c r="AG182" s="224">
        <v>189.6</v>
      </c>
      <c r="AH182" s="224">
        <v>208</v>
      </c>
      <c r="AI182" s="224">
        <v>0.95799999999999996</v>
      </c>
      <c r="AJ182" s="224">
        <v>39534</v>
      </c>
      <c r="AK182" s="224">
        <v>0</v>
      </c>
      <c r="AL182" s="225">
        <v>0.2666668177603258</v>
      </c>
      <c r="AM182" s="224">
        <v>260</v>
      </c>
      <c r="AN182" s="224">
        <v>187.2</v>
      </c>
      <c r="AO182" s="224">
        <v>208</v>
      </c>
      <c r="AP182" s="224">
        <v>0.96950000000000003</v>
      </c>
      <c r="AQ182" s="224">
        <v>37350</v>
      </c>
      <c r="AR182" s="224">
        <v>0</v>
      </c>
      <c r="AS182" s="225">
        <v>0.25724501130638311</v>
      </c>
      <c r="AT182" s="224">
        <v>260</v>
      </c>
      <c r="AU182" s="224">
        <v>160.80000000000001</v>
      </c>
      <c r="AV182" s="224">
        <v>208</v>
      </c>
      <c r="AW182" s="224">
        <v>0.88529999999999998</v>
      </c>
      <c r="AX182" s="224">
        <v>15162</v>
      </c>
      <c r="AY182" s="224">
        <v>0</v>
      </c>
      <c r="AZ182" s="225">
        <v>0.11066996117170468</v>
      </c>
      <c r="BA182" s="224">
        <v>260</v>
      </c>
      <c r="BB182" s="224">
        <v>158</v>
      </c>
      <c r="BC182" s="224">
        <v>208</v>
      </c>
      <c r="BD182" s="224">
        <v>0.79730000000000001</v>
      </c>
      <c r="BE182" s="224">
        <v>6726</v>
      </c>
      <c r="BF182" s="224">
        <v>0</v>
      </c>
      <c r="BG182" s="225">
        <v>5.6329937256188345E-2</v>
      </c>
      <c r="BH182" s="224">
        <v>260</v>
      </c>
      <c r="BI182" s="224">
        <v>132.80000000000001</v>
      </c>
      <c r="BJ182" s="224">
        <v>208</v>
      </c>
      <c r="BK182" s="224">
        <v>0.96020000000000005</v>
      </c>
      <c r="BL182" s="224">
        <v>7278</v>
      </c>
      <c r="BM182" s="224">
        <v>0</v>
      </c>
      <c r="BN182" s="225">
        <v>4.8979469744464939E-2</v>
      </c>
      <c r="BO182" s="224">
        <v>260</v>
      </c>
      <c r="BP182" s="224">
        <v>211.2</v>
      </c>
      <c r="BQ182" s="224">
        <v>211.2</v>
      </c>
      <c r="BR182" s="224">
        <v>0.96050000000000002</v>
      </c>
      <c r="BS182" s="224">
        <v>35310</v>
      </c>
      <c r="BT182" s="311">
        <v>0</v>
      </c>
      <c r="BU182" s="225">
        <v>0.23395562906864151</v>
      </c>
      <c r="BV182" s="224">
        <v>260</v>
      </c>
      <c r="BW182" s="224">
        <v>236</v>
      </c>
      <c r="BX182" s="224">
        <v>236</v>
      </c>
      <c r="BY182" s="224">
        <v>0.98929999999999996</v>
      </c>
      <c r="BZ182" s="224">
        <v>63434</v>
      </c>
      <c r="CA182" s="311">
        <v>0</v>
      </c>
      <c r="CB182" s="225">
        <v>0.40430844499420637</v>
      </c>
      <c r="CC182" s="224">
        <v>260</v>
      </c>
      <c r="CD182" s="224"/>
      <c r="CE182" s="224">
        <v>234</v>
      </c>
      <c r="CF182" s="224">
        <v>0.9829</v>
      </c>
      <c r="CG182" s="224">
        <v>82340</v>
      </c>
      <c r="CH182" s="224">
        <v>0</v>
      </c>
      <c r="CI182" s="225">
        <v>0.48118572465550957</v>
      </c>
      <c r="CJ182" s="224">
        <v>260</v>
      </c>
      <c r="CK182" s="224"/>
      <c r="CL182" s="224">
        <v>227.2</v>
      </c>
      <c r="CM182" s="224">
        <v>0.98829999999999996</v>
      </c>
      <c r="CN182" s="224">
        <v>65648</v>
      </c>
      <c r="CO182" s="224">
        <v>0</v>
      </c>
      <c r="CP182" s="225">
        <v>0.40606156190179404</v>
      </c>
      <c r="CQ182" s="224">
        <v>260</v>
      </c>
      <c r="CR182" s="224"/>
      <c r="CS182" s="224">
        <v>245.6</v>
      </c>
      <c r="CT182" s="224">
        <v>0.98770000000000002</v>
      </c>
      <c r="CU182" s="224">
        <v>58872</v>
      </c>
      <c r="CV182" s="311">
        <v>0</v>
      </c>
      <c r="CW182" s="225">
        <v>0.32619885939921178</v>
      </c>
      <c r="CX182" s="224">
        <v>260</v>
      </c>
      <c r="CY182" s="224"/>
      <c r="CZ182" s="224">
        <v>310.39999999999998</v>
      </c>
      <c r="DA182" s="224">
        <v>0.98409999999999997</v>
      </c>
      <c r="DB182" s="224">
        <v>74356</v>
      </c>
      <c r="DC182" s="224">
        <v>0</v>
      </c>
      <c r="DD182" s="225">
        <v>0.33808241183733156</v>
      </c>
      <c r="DE182" s="224">
        <v>260</v>
      </c>
      <c r="DF182" s="224"/>
      <c r="DG182" s="224">
        <v>246.8</v>
      </c>
      <c r="DH182" s="224">
        <v>0.99170000000000003</v>
      </c>
      <c r="DI182" s="224">
        <v>79532</v>
      </c>
      <c r="DJ182" s="224">
        <v>0</v>
      </c>
      <c r="DK182" s="225">
        <v>0.43676064602965381</v>
      </c>
      <c r="DL182" s="224">
        <v>260</v>
      </c>
      <c r="DM182" s="224"/>
      <c r="DN182" s="224">
        <v>264</v>
      </c>
      <c r="DO182" s="224">
        <v>0.97919999999999996</v>
      </c>
      <c r="DP182" s="224">
        <v>71108</v>
      </c>
      <c r="DQ182" s="311">
        <v>0</v>
      </c>
      <c r="DR182" s="225">
        <v>0.36971766074193335</v>
      </c>
      <c r="DS182" s="224">
        <v>260</v>
      </c>
      <c r="DT182" s="224"/>
      <c r="DU182" s="224">
        <v>274</v>
      </c>
      <c r="DV182" s="224">
        <v>0.95009999999999994</v>
      </c>
      <c r="DW182" s="224">
        <v>68474</v>
      </c>
      <c r="DX182" s="224">
        <v>0</v>
      </c>
      <c r="DY182" s="225">
        <v>0.36531989248069074</v>
      </c>
    </row>
    <row r="183" spans="1:129" ht="17.25" customHeight="1">
      <c r="A183" s="466">
        <v>179</v>
      </c>
      <c r="B183" s="489">
        <v>311000000033</v>
      </c>
      <c r="C183" s="212" t="s">
        <v>258</v>
      </c>
      <c r="D183" s="224">
        <v>167</v>
      </c>
      <c r="E183" s="224">
        <v>136</v>
      </c>
      <c r="F183" s="224">
        <v>136</v>
      </c>
      <c r="G183" s="224">
        <v>0.95009999999999994</v>
      </c>
      <c r="H183" s="224">
        <v>42268</v>
      </c>
      <c r="I183" s="224">
        <v>0</v>
      </c>
      <c r="J183" s="225">
        <v>0.45432954081888877</v>
      </c>
      <c r="K183" s="224">
        <v>167</v>
      </c>
      <c r="L183" s="224">
        <v>124</v>
      </c>
      <c r="M183" s="224">
        <v>124</v>
      </c>
      <c r="N183" s="224">
        <v>0.95440000000000003</v>
      </c>
      <c r="O183" s="224">
        <v>31222</v>
      </c>
      <c r="P183" s="224">
        <v>0</v>
      </c>
      <c r="Q183" s="225">
        <v>0.354597498879898</v>
      </c>
      <c r="R183" s="224">
        <v>167</v>
      </c>
      <c r="S183" s="224">
        <v>40</v>
      </c>
      <c r="T183" s="224">
        <v>133.6</v>
      </c>
      <c r="U183" s="224">
        <v>0.99550000000000005</v>
      </c>
      <c r="V183" s="224">
        <v>1318</v>
      </c>
      <c r="W183" s="224">
        <v>0</v>
      </c>
      <c r="X183" s="225">
        <v>1.3763699789438368E-2</v>
      </c>
      <c r="Y183" s="224">
        <v>167</v>
      </c>
      <c r="Z183" s="224">
        <v>12</v>
      </c>
      <c r="AA183" s="224">
        <v>133.6</v>
      </c>
      <c r="AB183" s="224">
        <v>1</v>
      </c>
      <c r="AC183" s="224">
        <v>968</v>
      </c>
      <c r="AD183" s="224">
        <v>0</v>
      </c>
      <c r="AE183" s="225">
        <v>9.7385873414461404E-3</v>
      </c>
      <c r="AF183" s="224">
        <v>167</v>
      </c>
      <c r="AG183" s="224">
        <v>12</v>
      </c>
      <c r="AH183" s="224">
        <v>133.6</v>
      </c>
      <c r="AI183" s="224">
        <v>0.99870000000000003</v>
      </c>
      <c r="AJ183" s="224">
        <v>1490</v>
      </c>
      <c r="AK183" s="224">
        <v>0</v>
      </c>
      <c r="AL183" s="225">
        <v>1.500969353005472E-2</v>
      </c>
      <c r="AM183" s="224">
        <v>167</v>
      </c>
      <c r="AN183" s="224">
        <v>6</v>
      </c>
      <c r="AO183" s="224">
        <v>133.6</v>
      </c>
      <c r="AP183" s="224">
        <v>1</v>
      </c>
      <c r="AQ183" s="224">
        <v>866</v>
      </c>
      <c r="AR183" s="224">
        <v>0</v>
      </c>
      <c r="AS183" s="225">
        <v>9.0028276779773805E-3</v>
      </c>
      <c r="AT183" s="224">
        <v>167</v>
      </c>
      <c r="AU183" s="224">
        <v>68</v>
      </c>
      <c r="AV183" s="224">
        <v>133.6</v>
      </c>
      <c r="AW183" s="224">
        <v>0.98440000000000005</v>
      </c>
      <c r="AX183" s="224">
        <v>2894</v>
      </c>
      <c r="AY183" s="224">
        <v>0</v>
      </c>
      <c r="AZ183" s="225">
        <v>2.9576550978471942E-2</v>
      </c>
      <c r="BA183" s="224">
        <v>167</v>
      </c>
      <c r="BB183" s="224">
        <v>118</v>
      </c>
      <c r="BC183" s="224">
        <v>133.6</v>
      </c>
      <c r="BD183" s="224">
        <v>0.98040000000000005</v>
      </c>
      <c r="BE183" s="224">
        <v>3002</v>
      </c>
      <c r="BF183" s="224">
        <v>0</v>
      </c>
      <c r="BG183" s="225">
        <v>3.1832330171697953E-2</v>
      </c>
      <c r="BH183" s="224">
        <v>167</v>
      </c>
      <c r="BI183" s="224">
        <v>126</v>
      </c>
      <c r="BJ183" s="224">
        <v>133.6</v>
      </c>
      <c r="BK183" s="224">
        <v>0.95609999999999995</v>
      </c>
      <c r="BL183" s="224">
        <v>39126</v>
      </c>
      <c r="BM183" s="224">
        <v>0</v>
      </c>
      <c r="BN183" s="225">
        <v>0.41170177434133426</v>
      </c>
      <c r="BO183" s="224">
        <v>167</v>
      </c>
      <c r="BP183" s="224">
        <v>136</v>
      </c>
      <c r="BQ183" s="224">
        <v>136</v>
      </c>
      <c r="BR183" s="224">
        <v>0.94679999999999997</v>
      </c>
      <c r="BS183" s="224">
        <v>42672</v>
      </c>
      <c r="BT183" s="311">
        <v>0</v>
      </c>
      <c r="BU183" s="225">
        <v>0.44542327336102278</v>
      </c>
      <c r="BV183" s="224">
        <v>167</v>
      </c>
      <c r="BW183" s="224">
        <v>128</v>
      </c>
      <c r="BX183" s="224">
        <v>133.6</v>
      </c>
      <c r="BY183" s="224">
        <v>0.93959999999999999</v>
      </c>
      <c r="BZ183" s="224">
        <v>60006</v>
      </c>
      <c r="CA183" s="311">
        <v>9392.078207999999</v>
      </c>
      <c r="CB183" s="225">
        <v>0.71133788343764948</v>
      </c>
      <c r="CC183" s="224">
        <v>167</v>
      </c>
      <c r="CD183" s="224"/>
      <c r="CE183" s="224">
        <v>133.6</v>
      </c>
      <c r="CF183" s="224">
        <v>0.94789999999999996</v>
      </c>
      <c r="CG183" s="224">
        <v>34982</v>
      </c>
      <c r="CH183" s="224">
        <v>0</v>
      </c>
      <c r="CI183" s="225">
        <v>0.37128099432768402</v>
      </c>
      <c r="CJ183" s="224">
        <v>167</v>
      </c>
      <c r="CK183" s="224"/>
      <c r="CL183" s="224">
        <v>133.6</v>
      </c>
      <c r="CM183" s="224">
        <v>0.99819999999999998</v>
      </c>
      <c r="CN183" s="224">
        <v>1122</v>
      </c>
      <c r="CO183" s="224">
        <v>0</v>
      </c>
      <c r="CP183" s="225">
        <v>1.1685205025732944E-2</v>
      </c>
      <c r="CQ183" s="224">
        <v>167</v>
      </c>
      <c r="CR183" s="224"/>
      <c r="CS183" s="224">
        <v>133.6</v>
      </c>
      <c r="CT183" s="224">
        <v>1</v>
      </c>
      <c r="CU183" s="224">
        <v>1126</v>
      </c>
      <c r="CV183" s="311">
        <v>0</v>
      </c>
      <c r="CW183" s="225">
        <v>1.1328150151310284E-2</v>
      </c>
      <c r="CX183" s="224">
        <v>167</v>
      </c>
      <c r="CY183" s="224"/>
      <c r="CZ183" s="224">
        <v>133.6</v>
      </c>
      <c r="DA183" s="224">
        <v>0.99709999999999999</v>
      </c>
      <c r="DB183" s="224">
        <v>1410</v>
      </c>
      <c r="DC183" s="224">
        <v>0</v>
      </c>
      <c r="DD183" s="225">
        <v>1.4700815999132014E-2</v>
      </c>
      <c r="DE183" s="224">
        <v>167</v>
      </c>
      <c r="DF183" s="224"/>
      <c r="DG183" s="224">
        <v>133.6</v>
      </c>
      <c r="DH183" s="224">
        <v>0.99709999999999999</v>
      </c>
      <c r="DI183" s="224">
        <v>1424</v>
      </c>
      <c r="DJ183" s="224">
        <v>0</v>
      </c>
      <c r="DK183" s="225">
        <v>1.4367853111025387E-2</v>
      </c>
      <c r="DL183" s="224">
        <v>167</v>
      </c>
      <c r="DM183" s="224"/>
      <c r="DN183" s="224">
        <v>133.6</v>
      </c>
      <c r="DO183" s="224">
        <v>1</v>
      </c>
      <c r="DP183" s="224">
        <v>1292</v>
      </c>
      <c r="DQ183" s="311">
        <v>0</v>
      </c>
      <c r="DR183" s="225">
        <v>1.299819715407894E-2</v>
      </c>
      <c r="DS183" s="224">
        <v>167</v>
      </c>
      <c r="DT183" s="224"/>
      <c r="DU183" s="224">
        <v>133.6</v>
      </c>
      <c r="DV183" s="224">
        <v>0.99739999999999995</v>
      </c>
      <c r="DW183" s="224">
        <v>1550</v>
      </c>
      <c r="DX183" s="224">
        <v>0</v>
      </c>
      <c r="DY183" s="225">
        <v>1.6155610708934381E-2</v>
      </c>
    </row>
    <row r="184" spans="1:129" ht="17.25" customHeight="1">
      <c r="A184" s="466">
        <v>180</v>
      </c>
      <c r="B184" s="489">
        <v>291000000012</v>
      </c>
      <c r="C184" s="212" t="s">
        <v>682</v>
      </c>
      <c r="D184" s="224">
        <v>172</v>
      </c>
      <c r="E184" s="224">
        <v>0</v>
      </c>
      <c r="F184" s="224">
        <v>0</v>
      </c>
      <c r="G184" s="224">
        <v>0</v>
      </c>
      <c r="H184" s="224">
        <v>0</v>
      </c>
      <c r="I184" s="224">
        <v>0</v>
      </c>
      <c r="J184" s="225"/>
      <c r="K184" s="224">
        <v>172</v>
      </c>
      <c r="L184" s="224">
        <v>0</v>
      </c>
      <c r="M184" s="224">
        <v>0</v>
      </c>
      <c r="N184" s="224">
        <v>0</v>
      </c>
      <c r="O184" s="224">
        <v>0</v>
      </c>
      <c r="P184" s="224">
        <v>0</v>
      </c>
      <c r="Q184" s="225">
        <v>0</v>
      </c>
      <c r="R184" s="224">
        <v>172</v>
      </c>
      <c r="S184" s="224">
        <v>0</v>
      </c>
      <c r="T184" s="224">
        <v>137.6</v>
      </c>
      <c r="U184" s="224">
        <v>0</v>
      </c>
      <c r="V184" s="224">
        <v>0</v>
      </c>
      <c r="W184" s="224">
        <v>0</v>
      </c>
      <c r="X184" s="225">
        <v>0</v>
      </c>
      <c r="Y184" s="224">
        <v>172</v>
      </c>
      <c r="Z184" s="224">
        <v>0</v>
      </c>
      <c r="AA184" s="224">
        <v>137.6</v>
      </c>
      <c r="AB184" s="224">
        <v>0</v>
      </c>
      <c r="AC184" s="224">
        <v>0</v>
      </c>
      <c r="AD184" s="224">
        <v>0</v>
      </c>
      <c r="AE184" s="225">
        <v>0</v>
      </c>
      <c r="AF184" s="224">
        <v>172</v>
      </c>
      <c r="AG184" s="224">
        <v>0</v>
      </c>
      <c r="AH184" s="224">
        <v>137.6</v>
      </c>
      <c r="AI184" s="224">
        <v>0</v>
      </c>
      <c r="AJ184" s="224">
        <v>0</v>
      </c>
      <c r="AK184" s="224">
        <v>0</v>
      </c>
      <c r="AL184" s="225">
        <v>0</v>
      </c>
      <c r="AM184" s="224">
        <v>172</v>
      </c>
      <c r="AN184" s="224">
        <v>0</v>
      </c>
      <c r="AO184" s="224">
        <v>137.6</v>
      </c>
      <c r="AP184" s="224">
        <v>0</v>
      </c>
      <c r="AQ184" s="224">
        <v>0</v>
      </c>
      <c r="AR184" s="224">
        <v>0</v>
      </c>
      <c r="AS184" s="225">
        <v>0</v>
      </c>
      <c r="AT184" s="224">
        <v>172</v>
      </c>
      <c r="AU184" s="224">
        <v>0</v>
      </c>
      <c r="AV184" s="224">
        <v>137.6</v>
      </c>
      <c r="AW184" s="224">
        <v>0</v>
      </c>
      <c r="AX184" s="224">
        <v>0</v>
      </c>
      <c r="AY184" s="224">
        <v>0</v>
      </c>
      <c r="AZ184" s="225">
        <v>0</v>
      </c>
      <c r="BA184" s="224">
        <v>172</v>
      </c>
      <c r="BB184" s="224">
        <v>0</v>
      </c>
      <c r="BC184" s="224">
        <v>137.6</v>
      </c>
      <c r="BD184" s="224">
        <v>0</v>
      </c>
      <c r="BE184" s="224">
        <v>0</v>
      </c>
      <c r="BF184" s="224">
        <v>0</v>
      </c>
      <c r="BG184" s="225">
        <v>0</v>
      </c>
      <c r="BH184" s="224">
        <v>172</v>
      </c>
      <c r="BI184" s="224">
        <v>0</v>
      </c>
      <c r="BJ184" s="224">
        <v>137.6</v>
      </c>
      <c r="BK184" s="224">
        <v>0</v>
      </c>
      <c r="BL184" s="224">
        <v>0</v>
      </c>
      <c r="BM184" s="224">
        <v>0</v>
      </c>
      <c r="BN184" s="225">
        <v>0</v>
      </c>
      <c r="BO184" s="224">
        <v>172</v>
      </c>
      <c r="BP184" s="224">
        <v>0</v>
      </c>
      <c r="BQ184" s="224">
        <v>137.6</v>
      </c>
      <c r="BR184" s="224">
        <v>0</v>
      </c>
      <c r="BS184" s="224">
        <v>0</v>
      </c>
      <c r="BT184" s="311">
        <v>0</v>
      </c>
      <c r="BU184" s="225">
        <v>0</v>
      </c>
      <c r="BV184" s="224">
        <v>172</v>
      </c>
      <c r="BW184" s="224">
        <v>0</v>
      </c>
      <c r="BX184" s="224">
        <v>137.6</v>
      </c>
      <c r="BY184" s="224">
        <v>0</v>
      </c>
      <c r="BZ184" s="224">
        <v>0</v>
      </c>
      <c r="CA184" s="311">
        <v>0</v>
      </c>
      <c r="CB184" s="225">
        <v>0</v>
      </c>
      <c r="CC184" s="224">
        <v>172</v>
      </c>
      <c r="CD184" s="224"/>
      <c r="CE184" s="224">
        <v>137.6</v>
      </c>
      <c r="CF184" s="224">
        <v>0</v>
      </c>
      <c r="CG184" s="224">
        <v>0</v>
      </c>
      <c r="CH184" s="224">
        <v>0</v>
      </c>
      <c r="CI184" s="225">
        <v>0</v>
      </c>
      <c r="CJ184" s="224">
        <v>172</v>
      </c>
      <c r="CK184" s="224"/>
      <c r="CL184" s="224">
        <v>137.6</v>
      </c>
      <c r="CM184" s="224">
        <v>0</v>
      </c>
      <c r="CN184" s="224">
        <v>0</v>
      </c>
      <c r="CO184" s="224">
        <v>0</v>
      </c>
      <c r="CP184" s="225">
        <v>0</v>
      </c>
      <c r="CQ184" s="224">
        <v>172</v>
      </c>
      <c r="CR184" s="224"/>
      <c r="CS184" s="224">
        <v>137.6</v>
      </c>
      <c r="CT184" s="224">
        <v>0</v>
      </c>
      <c r="CU184" s="224">
        <v>0</v>
      </c>
      <c r="CV184" s="311">
        <v>0</v>
      </c>
      <c r="CW184" s="225">
        <v>0</v>
      </c>
      <c r="CX184" s="224">
        <v>172</v>
      </c>
      <c r="CY184" s="224"/>
      <c r="CZ184" s="224">
        <v>137.6</v>
      </c>
      <c r="DA184" s="224">
        <v>0</v>
      </c>
      <c r="DB184" s="224">
        <v>0</v>
      </c>
      <c r="DC184" s="224">
        <v>0</v>
      </c>
      <c r="DD184" s="225">
        <v>0</v>
      </c>
      <c r="DE184" s="224">
        <v>172</v>
      </c>
      <c r="DF184" s="224"/>
      <c r="DG184" s="224">
        <v>137.6</v>
      </c>
      <c r="DH184" s="224">
        <v>0</v>
      </c>
      <c r="DI184" s="224">
        <v>0</v>
      </c>
      <c r="DJ184" s="224">
        <v>0</v>
      </c>
      <c r="DK184" s="225">
        <v>0</v>
      </c>
      <c r="DL184" s="224">
        <v>172</v>
      </c>
      <c r="DM184" s="224"/>
      <c r="DN184" s="224">
        <v>137.6</v>
      </c>
      <c r="DO184" s="224">
        <v>0</v>
      </c>
      <c r="DP184" s="224">
        <v>0</v>
      </c>
      <c r="DQ184" s="311">
        <v>0</v>
      </c>
      <c r="DR184" s="225">
        <v>0</v>
      </c>
      <c r="DS184" s="224">
        <v>172</v>
      </c>
      <c r="DT184" s="224"/>
      <c r="DU184" s="224">
        <v>137.6</v>
      </c>
      <c r="DV184" s="224">
        <v>0</v>
      </c>
      <c r="DW184" s="224">
        <v>0</v>
      </c>
      <c r="DX184" s="224">
        <v>0</v>
      </c>
      <c r="DY184" s="225">
        <v>0</v>
      </c>
    </row>
    <row r="185" spans="1:129" ht="17.25" customHeight="1">
      <c r="A185" s="466">
        <v>181</v>
      </c>
      <c r="B185" s="489">
        <v>341000000076</v>
      </c>
      <c r="C185" s="212" t="s">
        <v>316</v>
      </c>
      <c r="D185" s="224">
        <v>177.78</v>
      </c>
      <c r="E185" s="224">
        <v>4</v>
      </c>
      <c r="F185" s="224">
        <v>160</v>
      </c>
      <c r="G185" s="224">
        <v>0</v>
      </c>
      <c r="H185" s="224">
        <v>29720</v>
      </c>
      <c r="I185" s="224">
        <v>0</v>
      </c>
      <c r="J185" s="225"/>
      <c r="K185" s="224">
        <v>177.78</v>
      </c>
      <c r="L185" s="224">
        <v>4</v>
      </c>
      <c r="M185" s="224">
        <v>160</v>
      </c>
      <c r="N185" s="224">
        <v>0.98909999999999998</v>
      </c>
      <c r="O185" s="224">
        <v>1446</v>
      </c>
      <c r="P185" s="224">
        <v>0</v>
      </c>
      <c r="Q185" s="225">
        <v>1.2281040763678938E-2</v>
      </c>
      <c r="R185" s="224">
        <v>177.78</v>
      </c>
      <c r="S185" s="224">
        <v>4</v>
      </c>
      <c r="T185" s="224">
        <v>160</v>
      </c>
      <c r="U185" s="224">
        <v>0.98040000000000005</v>
      </c>
      <c r="V185" s="224">
        <v>900</v>
      </c>
      <c r="W185" s="224">
        <v>0</v>
      </c>
      <c r="X185" s="225">
        <v>7.9686862505099956E-3</v>
      </c>
      <c r="Y185" s="224">
        <v>177.78</v>
      </c>
      <c r="Z185" s="224">
        <v>4</v>
      </c>
      <c r="AA185" s="224">
        <v>160</v>
      </c>
      <c r="AB185" s="224">
        <v>0.98019999999999996</v>
      </c>
      <c r="AC185" s="224">
        <v>890</v>
      </c>
      <c r="AD185" s="224">
        <v>0</v>
      </c>
      <c r="AE185" s="225">
        <v>7.6275030551149316E-3</v>
      </c>
      <c r="AF185" s="224">
        <v>177.78</v>
      </c>
      <c r="AG185" s="224">
        <v>2</v>
      </c>
      <c r="AH185" s="224">
        <v>160</v>
      </c>
      <c r="AI185" s="224">
        <v>0.97940000000000005</v>
      </c>
      <c r="AJ185" s="224">
        <v>854</v>
      </c>
      <c r="AK185" s="224">
        <v>0</v>
      </c>
      <c r="AL185" s="225">
        <v>7.3249531751939405E-3</v>
      </c>
      <c r="AM185" s="224">
        <v>177.78</v>
      </c>
      <c r="AN185" s="224">
        <v>4</v>
      </c>
      <c r="AO185" s="224">
        <v>160</v>
      </c>
      <c r="AP185" s="224">
        <v>0.98419999999999996</v>
      </c>
      <c r="AQ185" s="224">
        <v>622</v>
      </c>
      <c r="AR185" s="224">
        <v>0</v>
      </c>
      <c r="AS185" s="225">
        <v>5.4859841044051583E-3</v>
      </c>
      <c r="AT185" s="224">
        <v>177.78</v>
      </c>
      <c r="AU185" s="224">
        <v>4</v>
      </c>
      <c r="AV185" s="224">
        <v>160</v>
      </c>
      <c r="AW185" s="224">
        <v>0.96619999999999995</v>
      </c>
      <c r="AX185" s="224">
        <v>628</v>
      </c>
      <c r="AY185" s="224">
        <v>0</v>
      </c>
      <c r="AZ185" s="225">
        <v>5.4600886301061921E-3</v>
      </c>
      <c r="BA185" s="224">
        <v>177.78</v>
      </c>
      <c r="BB185" s="224">
        <v>2</v>
      </c>
      <c r="BC185" s="224">
        <v>160</v>
      </c>
      <c r="BD185" s="224">
        <v>0.96440000000000003</v>
      </c>
      <c r="BE185" s="224">
        <v>596</v>
      </c>
      <c r="BF185" s="224">
        <v>0</v>
      </c>
      <c r="BG185" s="225">
        <v>5.3645905341259967E-3</v>
      </c>
      <c r="BH185" s="224">
        <v>160</v>
      </c>
      <c r="BI185" s="224">
        <v>2</v>
      </c>
      <c r="BJ185" s="224">
        <v>128</v>
      </c>
      <c r="BK185" s="224">
        <v>0.97170000000000001</v>
      </c>
      <c r="BL185" s="224">
        <v>618</v>
      </c>
      <c r="BM185" s="224">
        <v>0</v>
      </c>
      <c r="BN185" s="225">
        <v>6.6784144515597875E-3</v>
      </c>
      <c r="BO185" s="224">
        <v>160</v>
      </c>
      <c r="BP185" s="224">
        <v>2</v>
      </c>
      <c r="BQ185" s="224">
        <v>128</v>
      </c>
      <c r="BR185" s="224">
        <v>0.9798</v>
      </c>
      <c r="BS185" s="224">
        <v>486</v>
      </c>
      <c r="BT185" s="311">
        <v>0</v>
      </c>
      <c r="BU185" s="225">
        <v>5.2085391027793691E-3</v>
      </c>
      <c r="BV185" s="224">
        <v>160</v>
      </c>
      <c r="BW185" s="224">
        <v>2</v>
      </c>
      <c r="BX185" s="224">
        <v>128</v>
      </c>
      <c r="BY185" s="224">
        <v>0.98719999999999997</v>
      </c>
      <c r="BZ185" s="224">
        <v>770</v>
      </c>
      <c r="CA185" s="311">
        <v>0</v>
      </c>
      <c r="CB185" s="225">
        <v>9.0678919334143716E-3</v>
      </c>
      <c r="CC185" s="224">
        <v>160</v>
      </c>
      <c r="CD185" s="224"/>
      <c r="CE185" s="224">
        <v>160</v>
      </c>
      <c r="CF185" s="224">
        <v>0.99339999999999995</v>
      </c>
      <c r="CG185" s="224">
        <v>913</v>
      </c>
      <c r="CH185" s="224">
        <v>0</v>
      </c>
      <c r="CI185" s="225">
        <v>7.7206471312815123E-3</v>
      </c>
      <c r="CJ185" s="224">
        <v>160</v>
      </c>
      <c r="CK185" s="224"/>
      <c r="CL185" s="224">
        <v>160</v>
      </c>
      <c r="CM185" s="224">
        <v>0.99550000000000005</v>
      </c>
      <c r="CN185" s="224">
        <v>904</v>
      </c>
      <c r="CO185" s="224">
        <v>0</v>
      </c>
      <c r="CP185" s="225">
        <v>7.882694346782744E-3</v>
      </c>
      <c r="CQ185" s="224">
        <v>160</v>
      </c>
      <c r="CR185" s="224"/>
      <c r="CS185" s="224">
        <v>160</v>
      </c>
      <c r="CT185" s="224">
        <v>0.99380000000000002</v>
      </c>
      <c r="CU185" s="224">
        <v>643</v>
      </c>
      <c r="CV185" s="311">
        <v>0</v>
      </c>
      <c r="CW185" s="225">
        <v>5.4352442130456138E-3</v>
      </c>
      <c r="CX185" s="224">
        <v>160</v>
      </c>
      <c r="CY185" s="224"/>
      <c r="CZ185" s="224">
        <v>160</v>
      </c>
      <c r="DA185" s="224">
        <v>0.98570000000000002</v>
      </c>
      <c r="DB185" s="224">
        <v>624</v>
      </c>
      <c r="DC185" s="224">
        <v>0</v>
      </c>
      <c r="DD185" s="225">
        <v>5.4952487234114509E-3</v>
      </c>
      <c r="DE185" s="224">
        <v>160</v>
      </c>
      <c r="DF185" s="224"/>
      <c r="DG185" s="224">
        <v>160</v>
      </c>
      <c r="DH185" s="224">
        <v>0.98919999999999997</v>
      </c>
      <c r="DI185" s="224">
        <v>646</v>
      </c>
      <c r="DJ185" s="224">
        <v>0</v>
      </c>
      <c r="DK185" s="225">
        <v>5.4859960693772313E-3</v>
      </c>
      <c r="DL185" s="224">
        <v>160</v>
      </c>
      <c r="DM185" s="224"/>
      <c r="DN185" s="224">
        <v>160</v>
      </c>
      <c r="DO185" s="224">
        <v>0.99139999999999995</v>
      </c>
      <c r="DP185" s="224">
        <v>563</v>
      </c>
      <c r="DQ185" s="311">
        <v>0</v>
      </c>
      <c r="DR185" s="225">
        <v>4.7705292396328864E-3</v>
      </c>
      <c r="DS185" s="224">
        <v>160</v>
      </c>
      <c r="DT185" s="224"/>
      <c r="DU185" s="224">
        <v>160</v>
      </c>
      <c r="DV185" s="224">
        <v>0.98040000000000005</v>
      </c>
      <c r="DW185" s="224">
        <v>933</v>
      </c>
      <c r="DX185" s="224">
        <v>0</v>
      </c>
      <c r="DY185" s="225">
        <v>8.2608714130286958E-3</v>
      </c>
    </row>
    <row r="186" spans="1:129" ht="17.25" customHeight="1">
      <c r="A186" s="466">
        <v>182</v>
      </c>
      <c r="B186" s="489">
        <v>343000000070</v>
      </c>
      <c r="C186" s="212" t="s">
        <v>697</v>
      </c>
      <c r="D186" s="224">
        <v>112</v>
      </c>
      <c r="E186" s="224">
        <v>43</v>
      </c>
      <c r="F186" s="224">
        <v>43</v>
      </c>
      <c r="G186" s="224">
        <v>0.2276</v>
      </c>
      <c r="H186" s="224">
        <v>779</v>
      </c>
      <c r="I186" s="224">
        <v>0</v>
      </c>
      <c r="J186" s="225">
        <v>0.1105514002988152</v>
      </c>
      <c r="K186" s="224">
        <v>112</v>
      </c>
      <c r="L186" s="224">
        <v>38</v>
      </c>
      <c r="M186" s="224">
        <v>38</v>
      </c>
      <c r="N186" s="224">
        <v>0.51690000000000003</v>
      </c>
      <c r="O186" s="224">
        <v>2498</v>
      </c>
      <c r="P186" s="224">
        <v>0</v>
      </c>
      <c r="Q186" s="225">
        <v>0.17093435978253096</v>
      </c>
      <c r="R186" s="224">
        <v>112</v>
      </c>
      <c r="S186" s="224">
        <v>35</v>
      </c>
      <c r="T186" s="224">
        <v>89.6</v>
      </c>
      <c r="U186" s="224">
        <v>0.46579999999999999</v>
      </c>
      <c r="V186" s="224">
        <v>1858</v>
      </c>
      <c r="W186" s="224">
        <v>0</v>
      </c>
      <c r="X186" s="225">
        <v>6.1830921541365949E-2</v>
      </c>
      <c r="Y186" s="224">
        <v>112</v>
      </c>
      <c r="Z186" s="224">
        <v>40</v>
      </c>
      <c r="AA186" s="224">
        <v>89.6</v>
      </c>
      <c r="AB186" s="224">
        <v>0.51119999999999999</v>
      </c>
      <c r="AC186" s="224">
        <v>2599</v>
      </c>
      <c r="AD186" s="224">
        <v>0</v>
      </c>
      <c r="AE186" s="225">
        <v>7.6266618152763657E-2</v>
      </c>
      <c r="AF186" s="224">
        <v>112</v>
      </c>
      <c r="AG186" s="224">
        <v>0</v>
      </c>
      <c r="AH186" s="224">
        <v>89.6</v>
      </c>
      <c r="AI186" s="224">
        <v>0</v>
      </c>
      <c r="AJ186" s="224">
        <v>0</v>
      </c>
      <c r="AK186" s="224">
        <v>0</v>
      </c>
      <c r="AL186" s="225">
        <v>0</v>
      </c>
      <c r="AM186" s="224">
        <v>112</v>
      </c>
      <c r="AN186" s="224">
        <v>38</v>
      </c>
      <c r="AO186" s="224">
        <v>89.6</v>
      </c>
      <c r="AP186" s="224">
        <v>0.76470000000000005</v>
      </c>
      <c r="AQ186" s="224">
        <v>5112</v>
      </c>
      <c r="AR186" s="224">
        <v>0</v>
      </c>
      <c r="AS186" s="225">
        <v>0.10362373666610621</v>
      </c>
      <c r="AT186" s="224">
        <v>112</v>
      </c>
      <c r="AU186" s="224">
        <v>65.400000000000006</v>
      </c>
      <c r="AV186" s="224">
        <v>89.6</v>
      </c>
      <c r="AW186" s="224">
        <v>0.77680000000000005</v>
      </c>
      <c r="AX186" s="224">
        <v>2316</v>
      </c>
      <c r="AY186" s="224">
        <v>0</v>
      </c>
      <c r="AZ186" s="225">
        <v>4.4724798535406979E-2</v>
      </c>
      <c r="BA186" s="224">
        <v>112</v>
      </c>
      <c r="BB186" s="224">
        <v>22</v>
      </c>
      <c r="BC186" s="224">
        <v>89.6</v>
      </c>
      <c r="BD186" s="224">
        <v>0.79410000000000003</v>
      </c>
      <c r="BE186" s="224">
        <v>1726</v>
      </c>
      <c r="BF186" s="224">
        <v>0</v>
      </c>
      <c r="BG186" s="225">
        <v>3.3691867902767035E-2</v>
      </c>
      <c r="BH186" s="224">
        <v>112</v>
      </c>
      <c r="BI186" s="224">
        <v>26.6</v>
      </c>
      <c r="BJ186" s="224">
        <v>89.6</v>
      </c>
      <c r="BK186" s="224">
        <v>0.79100000000000004</v>
      </c>
      <c r="BL186" s="224">
        <v>2136</v>
      </c>
      <c r="BM186" s="224">
        <v>0</v>
      </c>
      <c r="BN186" s="225">
        <v>4.0508281531282227E-2</v>
      </c>
      <c r="BO186" s="224">
        <v>112</v>
      </c>
      <c r="BP186" s="224">
        <v>22</v>
      </c>
      <c r="BQ186" s="224">
        <v>89.6</v>
      </c>
      <c r="BR186" s="224">
        <v>0.79149999999999998</v>
      </c>
      <c r="BS186" s="224">
        <v>2689</v>
      </c>
      <c r="BT186" s="311">
        <v>0</v>
      </c>
      <c r="BU186" s="225">
        <v>5.0963463809504408E-2</v>
      </c>
      <c r="BV186" s="224">
        <v>112</v>
      </c>
      <c r="BW186" s="224">
        <v>26.4</v>
      </c>
      <c r="BX186" s="224">
        <v>89.6</v>
      </c>
      <c r="BY186" s="224">
        <v>0.76780000000000004</v>
      </c>
      <c r="BZ186" s="224">
        <v>2310</v>
      </c>
      <c r="CA186" s="311">
        <v>0</v>
      </c>
      <c r="CB186" s="225">
        <v>4.9967381293491611E-2</v>
      </c>
      <c r="CC186" s="224">
        <v>112</v>
      </c>
      <c r="CD186" s="224"/>
      <c r="CE186" s="224">
        <v>89.6</v>
      </c>
      <c r="CF186" s="224">
        <v>0.80179999999999996</v>
      </c>
      <c r="CG186" s="224">
        <v>3342</v>
      </c>
      <c r="CH186" s="224">
        <v>0</v>
      </c>
      <c r="CI186" s="225">
        <v>6.2525827544706439E-2</v>
      </c>
      <c r="CJ186" s="224">
        <v>112</v>
      </c>
      <c r="CK186" s="224"/>
      <c r="CL186" s="224">
        <v>89.6</v>
      </c>
      <c r="CM186" s="224">
        <v>0.81840000000000002</v>
      </c>
      <c r="CN186" s="224">
        <v>2732</v>
      </c>
      <c r="CO186" s="224">
        <v>0</v>
      </c>
      <c r="CP186" s="225">
        <v>5.1745735969526301E-2</v>
      </c>
      <c r="CQ186" s="224">
        <v>112</v>
      </c>
      <c r="CR186" s="224"/>
      <c r="CS186" s="224">
        <v>89.6</v>
      </c>
      <c r="CT186" s="224">
        <v>0.78180000000000005</v>
      </c>
      <c r="CU186" s="224">
        <v>2294</v>
      </c>
      <c r="CV186" s="311">
        <v>0</v>
      </c>
      <c r="CW186" s="225">
        <v>4.4016631339156287E-2</v>
      </c>
      <c r="CX186" s="224">
        <v>112</v>
      </c>
      <c r="CY186" s="224"/>
      <c r="CZ186" s="224">
        <v>89.6</v>
      </c>
      <c r="DA186" s="224">
        <v>0.79579999999999995</v>
      </c>
      <c r="DB186" s="224">
        <v>2187</v>
      </c>
      <c r="DC186" s="224">
        <v>0</v>
      </c>
      <c r="DD186" s="225">
        <v>4.2599484346389986E-2</v>
      </c>
      <c r="DE186" s="224">
        <v>112</v>
      </c>
      <c r="DF186" s="224"/>
      <c r="DG186" s="224">
        <v>193.2</v>
      </c>
      <c r="DH186" s="224">
        <v>0.80149999999999999</v>
      </c>
      <c r="DI186" s="224">
        <v>19757</v>
      </c>
      <c r="DJ186" s="224">
        <v>0</v>
      </c>
      <c r="DK186" s="225">
        <v>0.17148945317902717</v>
      </c>
      <c r="DL186" s="224">
        <v>112</v>
      </c>
      <c r="DM186" s="224"/>
      <c r="DN186" s="224">
        <v>195</v>
      </c>
      <c r="DO186" s="224">
        <v>0.80030000000000001</v>
      </c>
      <c r="DP186" s="224">
        <v>10000</v>
      </c>
      <c r="DQ186" s="311">
        <v>0</v>
      </c>
      <c r="DR186" s="225">
        <v>8.6127062704394575E-2</v>
      </c>
      <c r="DS186" s="224">
        <v>112</v>
      </c>
      <c r="DT186" s="224"/>
      <c r="DU186" s="224">
        <v>89.6</v>
      </c>
      <c r="DV186" s="224">
        <v>0.78769999999999996</v>
      </c>
      <c r="DW186" s="224">
        <v>991</v>
      </c>
      <c r="DX186" s="224">
        <v>0</v>
      </c>
      <c r="DY186" s="225">
        <v>1.9501692439914481E-2</v>
      </c>
    </row>
    <row r="187" spans="1:129" ht="17.25" customHeight="1">
      <c r="A187" s="466">
        <v>183</v>
      </c>
      <c r="B187" s="489">
        <v>211000000019</v>
      </c>
      <c r="C187" s="212" t="s">
        <v>617</v>
      </c>
      <c r="D187" s="224">
        <v>200</v>
      </c>
      <c r="E187" s="224">
        <v>168</v>
      </c>
      <c r="F187" s="224">
        <v>168</v>
      </c>
      <c r="G187" s="224">
        <v>0.64790000000000003</v>
      </c>
      <c r="H187" s="224">
        <v>2655</v>
      </c>
      <c r="I187" s="224">
        <v>0</v>
      </c>
      <c r="J187" s="225">
        <v>3.3877766263165243E-2</v>
      </c>
      <c r="K187" s="224">
        <v>200</v>
      </c>
      <c r="L187" s="224">
        <v>171</v>
      </c>
      <c r="M187" s="224">
        <v>171</v>
      </c>
      <c r="N187" s="224">
        <v>0.70950000000000002</v>
      </c>
      <c r="O187" s="224">
        <v>11430</v>
      </c>
      <c r="P187" s="224">
        <v>0</v>
      </c>
      <c r="Q187" s="225">
        <v>0.12662655296998093</v>
      </c>
      <c r="R187" s="224">
        <v>200</v>
      </c>
      <c r="S187" s="224">
        <v>172.2</v>
      </c>
      <c r="T187" s="224">
        <v>172.2</v>
      </c>
      <c r="U187" s="224">
        <v>0.56240000000000001</v>
      </c>
      <c r="V187" s="224">
        <v>8667</v>
      </c>
      <c r="W187" s="224">
        <v>0</v>
      </c>
      <c r="X187" s="225">
        <v>0.12429619698554231</v>
      </c>
      <c r="Y187" s="224">
        <v>200</v>
      </c>
      <c r="Z187" s="224">
        <v>174</v>
      </c>
      <c r="AA187" s="224">
        <v>174</v>
      </c>
      <c r="AB187" s="224">
        <v>0.87219999999999998</v>
      </c>
      <c r="AC187" s="224">
        <v>6069</v>
      </c>
      <c r="AD187" s="224">
        <v>0</v>
      </c>
      <c r="AE187" s="225">
        <v>5.3750049844336872E-2</v>
      </c>
      <c r="AF187" s="224">
        <v>200</v>
      </c>
      <c r="AG187" s="224">
        <v>166.2</v>
      </c>
      <c r="AH187" s="224">
        <v>166.2</v>
      </c>
      <c r="AI187" s="224">
        <v>0.84179999999999999</v>
      </c>
      <c r="AJ187" s="224">
        <v>14471</v>
      </c>
      <c r="AK187" s="224">
        <v>0</v>
      </c>
      <c r="AL187" s="225">
        <v>0.13902268345097066</v>
      </c>
      <c r="AM187" s="224">
        <v>200</v>
      </c>
      <c r="AN187" s="224">
        <v>148.08000000000001</v>
      </c>
      <c r="AO187" s="224">
        <v>160</v>
      </c>
      <c r="AP187" s="224">
        <v>0.94669999999999999</v>
      </c>
      <c r="AQ187" s="224">
        <v>8132</v>
      </c>
      <c r="AR187" s="224">
        <v>0</v>
      </c>
      <c r="AS187" s="225">
        <v>7.4564569322676424E-2</v>
      </c>
      <c r="AT187" s="224">
        <v>200</v>
      </c>
      <c r="AU187" s="224">
        <v>191.28</v>
      </c>
      <c r="AV187" s="224">
        <v>191.28</v>
      </c>
      <c r="AW187" s="224">
        <v>0.86709999999999998</v>
      </c>
      <c r="AX187" s="224">
        <v>7692</v>
      </c>
      <c r="AY187" s="224">
        <v>0</v>
      </c>
      <c r="AZ187" s="225">
        <v>6.2334372321484234E-2</v>
      </c>
      <c r="BA187" s="224">
        <v>200</v>
      </c>
      <c r="BB187" s="224">
        <v>200.52</v>
      </c>
      <c r="BC187" s="224">
        <v>200.52</v>
      </c>
      <c r="BD187" s="224">
        <v>0.7379</v>
      </c>
      <c r="BE187" s="224">
        <v>9432</v>
      </c>
      <c r="BF187" s="224">
        <v>0</v>
      </c>
      <c r="BG187" s="225">
        <v>8.8535223786092188E-2</v>
      </c>
      <c r="BH187" s="224">
        <v>200</v>
      </c>
      <c r="BI187" s="224">
        <v>222.72</v>
      </c>
      <c r="BJ187" s="224">
        <v>222.72</v>
      </c>
      <c r="BK187" s="224">
        <v>0.76459999999999995</v>
      </c>
      <c r="BL187" s="224">
        <v>12785</v>
      </c>
      <c r="BM187" s="224">
        <v>0</v>
      </c>
      <c r="BN187" s="225">
        <v>0.10091001836276235</v>
      </c>
      <c r="BO187" s="224">
        <v>200</v>
      </c>
      <c r="BP187" s="224">
        <v>192.84</v>
      </c>
      <c r="BQ187" s="224">
        <v>192.84</v>
      </c>
      <c r="BR187" s="224">
        <v>0.78739999999999999</v>
      </c>
      <c r="BS187" s="224">
        <v>12776</v>
      </c>
      <c r="BT187" s="311">
        <v>0</v>
      </c>
      <c r="BU187" s="225">
        <v>0.11309136196189791</v>
      </c>
      <c r="BV187" s="224">
        <v>200</v>
      </c>
      <c r="BW187" s="224">
        <v>177.24</v>
      </c>
      <c r="BX187" s="224">
        <v>177.24</v>
      </c>
      <c r="BY187" s="224">
        <v>0.59530000000000005</v>
      </c>
      <c r="BZ187" s="224">
        <v>9921</v>
      </c>
      <c r="CA187" s="311">
        <v>0</v>
      </c>
      <c r="CB187" s="225">
        <v>0.13992282108009446</v>
      </c>
      <c r="CC187" s="224">
        <v>200</v>
      </c>
      <c r="CD187" s="224"/>
      <c r="CE187" s="224">
        <v>167.04</v>
      </c>
      <c r="CF187" s="224">
        <v>0.77569999999999995</v>
      </c>
      <c r="CG187" s="224">
        <v>7879</v>
      </c>
      <c r="CH187" s="224">
        <v>0</v>
      </c>
      <c r="CI187" s="225">
        <v>8.1730450387297426E-2</v>
      </c>
      <c r="CJ187" s="224">
        <v>200</v>
      </c>
      <c r="CK187" s="224"/>
      <c r="CL187" s="224">
        <v>160</v>
      </c>
      <c r="CM187" s="224">
        <v>0.92949999999999999</v>
      </c>
      <c r="CN187" s="224">
        <v>2745</v>
      </c>
      <c r="CO187" s="224">
        <v>0</v>
      </c>
      <c r="CP187" s="225">
        <v>2.5635422270037657E-2</v>
      </c>
      <c r="CQ187" s="224">
        <v>200</v>
      </c>
      <c r="CR187" s="224"/>
      <c r="CS187" s="224">
        <v>200.4</v>
      </c>
      <c r="CT187" s="224">
        <v>0.69710000000000005</v>
      </c>
      <c r="CU187" s="224">
        <v>14724</v>
      </c>
      <c r="CV187" s="311">
        <v>0</v>
      </c>
      <c r="CW187" s="225">
        <v>0.14166418690838919</v>
      </c>
      <c r="CX187" s="224">
        <v>200</v>
      </c>
      <c r="CY187" s="224"/>
      <c r="CZ187" s="224">
        <v>220.92</v>
      </c>
      <c r="DA187" s="224">
        <v>0.72199999999999998</v>
      </c>
      <c r="DB187" s="224">
        <v>11748</v>
      </c>
      <c r="DC187" s="224">
        <v>0</v>
      </c>
      <c r="DD187" s="225">
        <v>0.10229613122928061</v>
      </c>
      <c r="DE187" s="224">
        <v>200</v>
      </c>
      <c r="DF187" s="224"/>
      <c r="DG187" s="224">
        <v>183.12</v>
      </c>
      <c r="DH187" s="224">
        <v>0.74650000000000005</v>
      </c>
      <c r="DI187" s="224">
        <v>12354</v>
      </c>
      <c r="DJ187" s="224">
        <v>0</v>
      </c>
      <c r="DK187" s="225">
        <v>0.12147001069559075</v>
      </c>
      <c r="DL187" s="224">
        <v>200</v>
      </c>
      <c r="DM187" s="224"/>
      <c r="DN187" s="224">
        <v>173.16</v>
      </c>
      <c r="DO187" s="224">
        <v>0.93589999999999995</v>
      </c>
      <c r="DP187" s="224">
        <v>13307</v>
      </c>
      <c r="DQ187" s="311">
        <v>0</v>
      </c>
      <c r="DR187" s="225">
        <v>0.11036470249441031</v>
      </c>
      <c r="DS187" s="224">
        <v>200</v>
      </c>
      <c r="DT187" s="224"/>
      <c r="DU187" s="224">
        <v>190.92</v>
      </c>
      <c r="DV187" s="224">
        <v>0.99309999999999998</v>
      </c>
      <c r="DW187" s="224">
        <v>8755</v>
      </c>
      <c r="DX187" s="224">
        <v>0</v>
      </c>
      <c r="DY187" s="225">
        <v>6.4132658978958923E-2</v>
      </c>
    </row>
    <row r="188" spans="1:129" ht="17.25" customHeight="1">
      <c r="A188" s="466">
        <v>184</v>
      </c>
      <c r="B188" s="489">
        <v>292000000013</v>
      </c>
      <c r="C188" s="212" t="s">
        <v>410</v>
      </c>
      <c r="D188" s="224">
        <v>0</v>
      </c>
      <c r="E188" s="224">
        <v>0</v>
      </c>
      <c r="F188" s="224">
        <v>0</v>
      </c>
      <c r="G188" s="224">
        <v>0</v>
      </c>
      <c r="H188" s="224">
        <v>0</v>
      </c>
      <c r="I188" s="224">
        <v>0</v>
      </c>
      <c r="J188" s="225"/>
      <c r="K188" s="224">
        <v>0</v>
      </c>
      <c r="L188" s="224">
        <v>0</v>
      </c>
      <c r="M188" s="224">
        <v>0</v>
      </c>
      <c r="N188" s="224">
        <v>0</v>
      </c>
      <c r="O188" s="224">
        <v>0</v>
      </c>
      <c r="P188" s="224">
        <v>0</v>
      </c>
      <c r="Q188" s="225">
        <v>0</v>
      </c>
      <c r="R188" s="224">
        <v>0</v>
      </c>
      <c r="S188" s="224">
        <v>0</v>
      </c>
      <c r="T188" s="224">
        <v>0</v>
      </c>
      <c r="U188" s="224">
        <v>0</v>
      </c>
      <c r="V188" s="224">
        <v>0</v>
      </c>
      <c r="W188" s="224">
        <v>0</v>
      </c>
      <c r="X188" s="225">
        <v>0</v>
      </c>
      <c r="Y188" s="224">
        <v>0</v>
      </c>
      <c r="Z188" s="224">
        <v>0</v>
      </c>
      <c r="AA188" s="224">
        <v>0</v>
      </c>
      <c r="AB188" s="224">
        <v>0</v>
      </c>
      <c r="AC188" s="224">
        <v>0</v>
      </c>
      <c r="AD188" s="224">
        <v>0</v>
      </c>
      <c r="AE188" s="225">
        <v>0</v>
      </c>
      <c r="AF188" s="224">
        <v>0</v>
      </c>
      <c r="AG188" s="224">
        <v>0</v>
      </c>
      <c r="AH188" s="224">
        <v>0</v>
      </c>
      <c r="AI188" s="224">
        <v>0</v>
      </c>
      <c r="AJ188" s="224">
        <v>0</v>
      </c>
      <c r="AK188" s="224">
        <v>0</v>
      </c>
      <c r="AL188" s="225">
        <v>0</v>
      </c>
      <c r="AM188" s="224">
        <v>0</v>
      </c>
      <c r="AN188" s="224">
        <v>0</v>
      </c>
      <c r="AO188" s="224">
        <v>0</v>
      </c>
      <c r="AP188" s="224">
        <v>0</v>
      </c>
      <c r="AQ188" s="224">
        <v>0</v>
      </c>
      <c r="AR188" s="224">
        <v>0</v>
      </c>
      <c r="AS188" s="225">
        <v>0</v>
      </c>
      <c r="AT188" s="224">
        <v>0</v>
      </c>
      <c r="AU188" s="224">
        <v>0</v>
      </c>
      <c r="AV188" s="224">
        <v>0</v>
      </c>
      <c r="AW188" s="224">
        <v>0</v>
      </c>
      <c r="AX188" s="224">
        <v>0</v>
      </c>
      <c r="AY188" s="224">
        <v>0</v>
      </c>
      <c r="AZ188" s="225">
        <v>0</v>
      </c>
      <c r="BA188" s="224">
        <v>0</v>
      </c>
      <c r="BB188" s="224">
        <v>0</v>
      </c>
      <c r="BC188" s="224">
        <v>0</v>
      </c>
      <c r="BD188" s="224">
        <v>0</v>
      </c>
      <c r="BE188" s="224">
        <v>0</v>
      </c>
      <c r="BF188" s="224">
        <v>0</v>
      </c>
      <c r="BG188" s="225">
        <v>0</v>
      </c>
      <c r="BH188" s="224">
        <v>200</v>
      </c>
      <c r="BI188" s="224">
        <v>45.99</v>
      </c>
      <c r="BJ188" s="224">
        <v>154.84</v>
      </c>
      <c r="BK188" s="224">
        <v>1</v>
      </c>
      <c r="BL188" s="224">
        <v>12300</v>
      </c>
      <c r="BM188" s="224">
        <v>0</v>
      </c>
      <c r="BN188" s="225">
        <v>0.10676994358380347</v>
      </c>
      <c r="BO188" s="224">
        <v>200</v>
      </c>
      <c r="BP188" s="224">
        <v>72</v>
      </c>
      <c r="BQ188" s="224">
        <v>160</v>
      </c>
      <c r="BR188" s="224">
        <v>0.97009999999999996</v>
      </c>
      <c r="BS188" s="224">
        <v>19500</v>
      </c>
      <c r="BT188" s="311">
        <v>0</v>
      </c>
      <c r="BU188" s="225">
        <v>0.16885937931240874</v>
      </c>
      <c r="BV188" s="224">
        <v>200</v>
      </c>
      <c r="BW188" s="224">
        <v>57</v>
      </c>
      <c r="BX188" s="224">
        <v>160</v>
      </c>
      <c r="BY188" s="224">
        <v>1</v>
      </c>
      <c r="BZ188" s="224">
        <v>12300</v>
      </c>
      <c r="CA188" s="311">
        <v>0</v>
      </c>
      <c r="CB188" s="225">
        <v>0.11439732142857142</v>
      </c>
      <c r="CC188" s="224">
        <v>200</v>
      </c>
      <c r="CD188" s="224"/>
      <c r="CE188" s="224">
        <v>160</v>
      </c>
      <c r="CF188" s="224">
        <v>0.96719999999999995</v>
      </c>
      <c r="CG188" s="224">
        <v>2833</v>
      </c>
      <c r="CH188" s="224">
        <v>0</v>
      </c>
      <c r="CI188" s="225">
        <v>2.4605793133043393E-2</v>
      </c>
      <c r="CJ188" s="224">
        <v>200</v>
      </c>
      <c r="CK188" s="224"/>
      <c r="CL188" s="224">
        <v>160</v>
      </c>
      <c r="CM188" s="224">
        <v>0</v>
      </c>
      <c r="CN188" s="224">
        <v>0</v>
      </c>
      <c r="CO188" s="224">
        <v>0</v>
      </c>
      <c r="CP188" s="225">
        <v>0</v>
      </c>
      <c r="CQ188" s="224">
        <v>200</v>
      </c>
      <c r="CR188" s="224"/>
      <c r="CS188" s="224">
        <v>160</v>
      </c>
      <c r="CT188" s="224">
        <v>0</v>
      </c>
      <c r="CU188" s="224">
        <v>0</v>
      </c>
      <c r="CV188" s="311">
        <v>0</v>
      </c>
      <c r="CW188" s="225">
        <v>0</v>
      </c>
      <c r="CX188" s="224">
        <v>200</v>
      </c>
      <c r="CY188" s="224"/>
      <c r="CZ188" s="224">
        <v>160</v>
      </c>
      <c r="DA188" s="224">
        <v>0</v>
      </c>
      <c r="DB188" s="224">
        <v>0</v>
      </c>
      <c r="DC188" s="224">
        <v>0</v>
      </c>
      <c r="DD188" s="225">
        <v>0</v>
      </c>
      <c r="DE188" s="224">
        <v>200</v>
      </c>
      <c r="DF188" s="224"/>
      <c r="DG188" s="224">
        <v>160</v>
      </c>
      <c r="DH188" s="224">
        <v>0</v>
      </c>
      <c r="DI188" s="224">
        <v>0</v>
      </c>
      <c r="DJ188" s="224">
        <v>0</v>
      </c>
      <c r="DK188" s="225">
        <v>0</v>
      </c>
      <c r="DL188" s="224">
        <v>200</v>
      </c>
      <c r="DM188" s="224"/>
      <c r="DN188" s="224">
        <v>160</v>
      </c>
      <c r="DO188" s="224">
        <v>0</v>
      </c>
      <c r="DP188" s="224">
        <v>0</v>
      </c>
      <c r="DQ188" s="311">
        <v>0</v>
      </c>
      <c r="DR188" s="225">
        <v>0</v>
      </c>
      <c r="DS188" s="224">
        <v>200</v>
      </c>
      <c r="DT188" s="224"/>
      <c r="DU188" s="224">
        <v>160</v>
      </c>
      <c r="DV188" s="224">
        <v>0</v>
      </c>
      <c r="DW188" s="224">
        <v>0</v>
      </c>
      <c r="DX188" s="224">
        <v>0</v>
      </c>
      <c r="DY188" s="225">
        <v>0</v>
      </c>
    </row>
    <row r="189" spans="1:129" ht="17.25" customHeight="1">
      <c r="A189" s="466">
        <v>185</v>
      </c>
      <c r="B189" s="489">
        <v>341000000102</v>
      </c>
      <c r="C189" s="212" t="s">
        <v>833</v>
      </c>
      <c r="D189" s="224">
        <v>400</v>
      </c>
      <c r="E189" s="224">
        <v>380.4</v>
      </c>
      <c r="F189" s="224">
        <v>380.4</v>
      </c>
      <c r="G189" s="224">
        <v>0.94540000000000002</v>
      </c>
      <c r="H189" s="224">
        <v>32015</v>
      </c>
      <c r="I189" s="224">
        <v>0</v>
      </c>
      <c r="J189" s="225">
        <v>0.1236416817148422</v>
      </c>
      <c r="K189" s="224">
        <v>400</v>
      </c>
      <c r="L189" s="224">
        <v>355.2</v>
      </c>
      <c r="M189" s="224">
        <v>355.2</v>
      </c>
      <c r="N189" s="224">
        <v>0.95099999999999996</v>
      </c>
      <c r="O189" s="224">
        <v>103715</v>
      </c>
      <c r="P189" s="224">
        <v>0</v>
      </c>
      <c r="Q189" s="225">
        <v>0.41268165361861309</v>
      </c>
      <c r="R189" s="224">
        <v>400</v>
      </c>
      <c r="S189" s="224">
        <v>346.8</v>
      </c>
      <c r="T189" s="224">
        <v>346.8</v>
      </c>
      <c r="U189" s="224">
        <v>0.95230000000000004</v>
      </c>
      <c r="V189" s="224">
        <v>151346</v>
      </c>
      <c r="W189" s="311">
        <v>8674.6995199999947</v>
      </c>
      <c r="X189" s="225">
        <v>0.63648119624962418</v>
      </c>
      <c r="Y189" s="224">
        <v>400</v>
      </c>
      <c r="Z189" s="224">
        <v>357.6</v>
      </c>
      <c r="AA189" s="224">
        <v>357.6</v>
      </c>
      <c r="AB189" s="224">
        <v>0.95469999999999999</v>
      </c>
      <c r="AC189" s="224">
        <v>153601</v>
      </c>
      <c r="AD189" s="311">
        <v>1199.7185919999902</v>
      </c>
      <c r="AE189" s="225">
        <v>0.60472326182922898</v>
      </c>
      <c r="AF189" s="224">
        <v>400</v>
      </c>
      <c r="AG189" s="224">
        <v>369.6</v>
      </c>
      <c r="AH189" s="224">
        <v>369.6</v>
      </c>
      <c r="AI189" s="224">
        <v>0.95369999999999999</v>
      </c>
      <c r="AJ189" s="224">
        <v>164308</v>
      </c>
      <c r="AK189" s="311">
        <v>6957.5710720000206</v>
      </c>
      <c r="AL189" s="225">
        <v>0.62653022728721119</v>
      </c>
      <c r="AM189" s="224">
        <v>400</v>
      </c>
      <c r="AN189" s="224">
        <v>379.2</v>
      </c>
      <c r="AO189" s="224">
        <v>379.2</v>
      </c>
      <c r="AP189" s="224">
        <v>0.95709999999999995</v>
      </c>
      <c r="AQ189" s="224">
        <v>185281</v>
      </c>
      <c r="AR189" s="311">
        <v>28494.237760000018</v>
      </c>
      <c r="AS189" s="225">
        <v>0.70904327898441843</v>
      </c>
      <c r="AT189" s="224">
        <v>400</v>
      </c>
      <c r="AU189" s="224">
        <v>369.6</v>
      </c>
      <c r="AV189" s="224">
        <v>369.6</v>
      </c>
      <c r="AW189" s="224">
        <v>0.95089999999999997</v>
      </c>
      <c r="AX189" s="224">
        <v>151831</v>
      </c>
      <c r="AY189" s="224">
        <v>0</v>
      </c>
      <c r="AZ189" s="225">
        <v>0.58065839178554113</v>
      </c>
      <c r="BA189" s="224">
        <v>400</v>
      </c>
      <c r="BB189" s="224">
        <v>340.8</v>
      </c>
      <c r="BC189" s="224">
        <v>340.8</v>
      </c>
      <c r="BD189" s="224">
        <v>0.94510000000000005</v>
      </c>
      <c r="BE189" s="224">
        <v>95782</v>
      </c>
      <c r="BF189" s="224">
        <v>0</v>
      </c>
      <c r="BG189" s="225">
        <v>0.41302282751320857</v>
      </c>
      <c r="BH189" s="224">
        <v>400</v>
      </c>
      <c r="BI189" s="224">
        <v>308.39999999999998</v>
      </c>
      <c r="BJ189" s="224">
        <v>320</v>
      </c>
      <c r="BK189" s="224">
        <v>0.95020000000000004</v>
      </c>
      <c r="BL189" s="224">
        <v>35531</v>
      </c>
      <c r="BM189" s="224">
        <v>0</v>
      </c>
      <c r="BN189" s="225">
        <v>0.15706140953913494</v>
      </c>
      <c r="BO189" s="224">
        <v>400</v>
      </c>
      <c r="BP189" s="224">
        <v>46.8</v>
      </c>
      <c r="BQ189" s="224">
        <v>320</v>
      </c>
      <c r="BR189" s="224">
        <v>0.96850000000000003</v>
      </c>
      <c r="BS189" s="224">
        <v>16305</v>
      </c>
      <c r="BT189" s="311">
        <v>0</v>
      </c>
      <c r="BU189" s="225">
        <v>7.0712837444002197E-2</v>
      </c>
      <c r="BV189" s="224">
        <v>400</v>
      </c>
      <c r="BW189" s="224">
        <v>99.6</v>
      </c>
      <c r="BX189" s="224">
        <v>320</v>
      </c>
      <c r="BY189" s="224">
        <v>0.96199999999999997</v>
      </c>
      <c r="BZ189" s="224">
        <v>11741</v>
      </c>
      <c r="CA189" s="311">
        <v>0</v>
      </c>
      <c r="CB189" s="225">
        <v>5.6755867302742305E-2</v>
      </c>
      <c r="CC189" s="224">
        <v>400</v>
      </c>
      <c r="CD189" s="224"/>
      <c r="CE189" s="224">
        <v>320</v>
      </c>
      <c r="CF189" s="224">
        <v>0.98280000000000001</v>
      </c>
      <c r="CG189" s="224">
        <v>10616</v>
      </c>
      <c r="CH189" s="224">
        <v>0</v>
      </c>
      <c r="CI189" s="225">
        <v>4.5370425074726155E-2</v>
      </c>
      <c r="CJ189" s="224">
        <v>400</v>
      </c>
      <c r="CK189" s="224"/>
      <c r="CL189" s="224">
        <v>320</v>
      </c>
      <c r="CM189" s="224">
        <v>0.97409999999999997</v>
      </c>
      <c r="CN189" s="224">
        <v>15135</v>
      </c>
      <c r="CO189" s="224">
        <v>0</v>
      </c>
      <c r="CP189" s="225">
        <v>6.743671508743114E-2</v>
      </c>
      <c r="CQ189" s="224">
        <v>400</v>
      </c>
      <c r="CR189" s="224"/>
      <c r="CS189" s="224">
        <v>344.4</v>
      </c>
      <c r="CT189" s="224">
        <v>0.95150000000000001</v>
      </c>
      <c r="CU189" s="224">
        <v>140144</v>
      </c>
      <c r="CV189" s="311">
        <v>0</v>
      </c>
      <c r="CW189" s="225">
        <v>0.5748170453945799</v>
      </c>
      <c r="CX189" s="224">
        <v>400</v>
      </c>
      <c r="CY189" s="224"/>
      <c r="CZ189" s="224">
        <v>343.2</v>
      </c>
      <c r="DA189" s="224">
        <v>0.94969999999999999</v>
      </c>
      <c r="DB189" s="224">
        <v>145753</v>
      </c>
      <c r="DC189" s="311">
        <v>4948.198720000044</v>
      </c>
      <c r="DD189" s="225">
        <v>0.62108535508030094</v>
      </c>
      <c r="DE189" s="224">
        <v>400</v>
      </c>
      <c r="DF189" s="224"/>
      <c r="DG189" s="224">
        <v>320.39999999999998</v>
      </c>
      <c r="DH189" s="224">
        <v>0.95169999999999999</v>
      </c>
      <c r="DI189" s="224">
        <v>100841</v>
      </c>
      <c r="DJ189" s="224">
        <v>0</v>
      </c>
      <c r="DK189" s="225">
        <v>0.4444998630305152</v>
      </c>
      <c r="DL189" s="224">
        <v>400</v>
      </c>
      <c r="DM189" s="224"/>
      <c r="DN189" s="224">
        <v>320</v>
      </c>
      <c r="DO189" s="224">
        <v>0.97560000000000002</v>
      </c>
      <c r="DP189" s="224">
        <v>8548</v>
      </c>
      <c r="DQ189" s="311">
        <v>0</v>
      </c>
      <c r="DR189" s="225">
        <v>3.6801863314332071E-2</v>
      </c>
      <c r="DS189" s="224">
        <v>400</v>
      </c>
      <c r="DT189" s="224"/>
      <c r="DU189" s="224">
        <v>320</v>
      </c>
      <c r="DV189" s="224">
        <v>0.9788</v>
      </c>
      <c r="DW189" s="224">
        <v>8019</v>
      </c>
      <c r="DX189" s="224">
        <v>0</v>
      </c>
      <c r="DY189" s="225">
        <v>3.5558528299959133E-2</v>
      </c>
    </row>
    <row r="190" spans="1:129" ht="17.25" customHeight="1">
      <c r="A190" s="466">
        <v>186</v>
      </c>
      <c r="B190" s="489">
        <v>292000000015</v>
      </c>
      <c r="C190" s="212" t="s">
        <v>929</v>
      </c>
      <c r="D190" s="224">
        <v>0</v>
      </c>
      <c r="E190" s="224">
        <v>0</v>
      </c>
      <c r="F190" s="224">
        <v>0</v>
      </c>
      <c r="G190" s="224">
        <v>0</v>
      </c>
      <c r="H190" s="224">
        <v>0</v>
      </c>
      <c r="I190" s="224">
        <v>0</v>
      </c>
      <c r="J190" s="225"/>
      <c r="K190" s="224">
        <v>0</v>
      </c>
      <c r="L190" s="224">
        <v>0</v>
      </c>
      <c r="M190" s="224">
        <v>0</v>
      </c>
      <c r="N190" s="224">
        <v>0</v>
      </c>
      <c r="O190" s="224">
        <v>0</v>
      </c>
      <c r="P190" s="224">
        <v>0</v>
      </c>
      <c r="Q190" s="225">
        <v>0</v>
      </c>
      <c r="R190" s="224">
        <v>0</v>
      </c>
      <c r="S190" s="224">
        <v>0</v>
      </c>
      <c r="T190" s="224">
        <v>0</v>
      </c>
      <c r="U190" s="224">
        <v>0</v>
      </c>
      <c r="V190" s="224">
        <v>0</v>
      </c>
      <c r="W190" s="224">
        <v>0</v>
      </c>
      <c r="X190" s="225">
        <v>0</v>
      </c>
      <c r="Y190" s="224">
        <v>0</v>
      </c>
      <c r="Z190" s="224">
        <v>0</v>
      </c>
      <c r="AA190" s="224">
        <v>0</v>
      </c>
      <c r="AB190" s="224">
        <v>0</v>
      </c>
      <c r="AC190" s="224">
        <v>0</v>
      </c>
      <c r="AD190" s="224">
        <v>0</v>
      </c>
      <c r="AE190" s="225">
        <v>0</v>
      </c>
      <c r="AF190" s="224">
        <v>0</v>
      </c>
      <c r="AG190" s="224">
        <v>0</v>
      </c>
      <c r="AH190" s="224">
        <v>0</v>
      </c>
      <c r="AI190" s="224">
        <v>0</v>
      </c>
      <c r="AJ190" s="224">
        <v>0</v>
      </c>
      <c r="AK190" s="224">
        <v>0</v>
      </c>
      <c r="AL190" s="225">
        <v>0</v>
      </c>
      <c r="AM190" s="224">
        <v>0</v>
      </c>
      <c r="AN190" s="224">
        <v>0</v>
      </c>
      <c r="AO190" s="224">
        <v>0</v>
      </c>
      <c r="AP190" s="224">
        <v>0</v>
      </c>
      <c r="AQ190" s="224">
        <v>0</v>
      </c>
      <c r="AR190" s="224">
        <v>0</v>
      </c>
      <c r="AS190" s="225">
        <v>0</v>
      </c>
      <c r="AT190" s="224">
        <v>0</v>
      </c>
      <c r="AU190" s="224">
        <v>0</v>
      </c>
      <c r="AV190" s="224">
        <v>0</v>
      </c>
      <c r="AW190" s="224">
        <v>0</v>
      </c>
      <c r="AX190" s="224">
        <v>0</v>
      </c>
      <c r="AY190" s="224">
        <v>0</v>
      </c>
      <c r="AZ190" s="225">
        <v>0</v>
      </c>
      <c r="BA190" s="224">
        <v>0</v>
      </c>
      <c r="BB190" s="224">
        <v>0</v>
      </c>
      <c r="BC190" s="224">
        <v>0</v>
      </c>
      <c r="BD190" s="224">
        <v>0</v>
      </c>
      <c r="BE190" s="224">
        <v>0</v>
      </c>
      <c r="BF190" s="224">
        <v>0</v>
      </c>
      <c r="BG190" s="225">
        <v>0</v>
      </c>
      <c r="BH190" s="224">
        <v>0</v>
      </c>
      <c r="BI190" s="224">
        <v>0</v>
      </c>
      <c r="BJ190" s="224">
        <v>0</v>
      </c>
      <c r="BK190" s="224">
        <v>0</v>
      </c>
      <c r="BL190" s="224">
        <v>0</v>
      </c>
      <c r="BM190" s="224">
        <v>0</v>
      </c>
      <c r="BN190" s="225">
        <v>0</v>
      </c>
      <c r="BO190" s="224">
        <v>0</v>
      </c>
      <c r="BP190" s="224">
        <v>0</v>
      </c>
      <c r="BQ190" s="224">
        <v>0</v>
      </c>
      <c r="BR190" s="224">
        <v>0</v>
      </c>
      <c r="BS190" s="224">
        <v>0</v>
      </c>
      <c r="BT190" s="311">
        <v>0</v>
      </c>
      <c r="BU190" s="225">
        <v>0</v>
      </c>
      <c r="BV190" s="224">
        <v>0</v>
      </c>
      <c r="BW190" s="224">
        <v>0</v>
      </c>
      <c r="BX190" s="224">
        <v>0</v>
      </c>
      <c r="BY190" s="224">
        <v>0</v>
      </c>
      <c r="BZ190" s="224">
        <v>0</v>
      </c>
      <c r="CA190" s="311">
        <v>0</v>
      </c>
      <c r="CB190" s="225">
        <v>0</v>
      </c>
      <c r="CC190" s="224">
        <v>161</v>
      </c>
      <c r="CD190" s="224"/>
      <c r="CE190" s="224">
        <v>0</v>
      </c>
      <c r="CF190" s="224">
        <v>0</v>
      </c>
      <c r="CG190" s="224">
        <v>0</v>
      </c>
      <c r="CH190" s="224">
        <v>0</v>
      </c>
      <c r="CI190" s="225">
        <v>0</v>
      </c>
      <c r="CJ190" s="224">
        <v>0</v>
      </c>
      <c r="CK190" s="224"/>
      <c r="CL190" s="224">
        <v>0</v>
      </c>
      <c r="CM190" s="224">
        <v>0</v>
      </c>
      <c r="CN190" s="224">
        <v>0</v>
      </c>
      <c r="CO190" s="224">
        <v>0</v>
      </c>
      <c r="CP190" s="225">
        <v>0</v>
      </c>
      <c r="CQ190" s="224">
        <v>0</v>
      </c>
      <c r="CR190" s="224"/>
      <c r="CS190" s="224">
        <v>0</v>
      </c>
      <c r="CT190" s="224">
        <v>0</v>
      </c>
      <c r="CU190" s="224">
        <v>0</v>
      </c>
      <c r="CV190" s="311">
        <v>0</v>
      </c>
      <c r="CW190" s="225">
        <v>0</v>
      </c>
      <c r="CX190" s="224">
        <v>161</v>
      </c>
      <c r="CY190" s="224"/>
      <c r="CZ190" s="224">
        <v>0</v>
      </c>
      <c r="DA190" s="224">
        <v>0</v>
      </c>
      <c r="DB190" s="224">
        <v>0</v>
      </c>
      <c r="DC190" s="224">
        <v>0</v>
      </c>
      <c r="DD190" s="225">
        <v>0</v>
      </c>
      <c r="DE190" s="224">
        <v>161</v>
      </c>
      <c r="DF190" s="224"/>
      <c r="DG190" s="224">
        <v>0</v>
      </c>
      <c r="DH190" s="224">
        <v>0</v>
      </c>
      <c r="DI190" s="224">
        <v>0</v>
      </c>
      <c r="DJ190" s="224">
        <v>0</v>
      </c>
      <c r="DK190" s="225">
        <v>0</v>
      </c>
      <c r="DL190" s="224">
        <v>161</v>
      </c>
      <c r="DM190" s="224"/>
      <c r="DN190" s="224">
        <v>128.80000000000001</v>
      </c>
      <c r="DO190" s="224">
        <v>0.96289999999999998</v>
      </c>
      <c r="DP190" s="224">
        <v>780</v>
      </c>
      <c r="DQ190" s="311">
        <v>0</v>
      </c>
      <c r="DR190" s="225">
        <v>8.4532676004470311E-3</v>
      </c>
      <c r="DS190" s="224">
        <v>161</v>
      </c>
      <c r="DT190" s="224"/>
      <c r="DU190" s="224">
        <v>128.80000000000001</v>
      </c>
      <c r="DV190" s="224">
        <v>0.9395</v>
      </c>
      <c r="DW190" s="224">
        <v>1911</v>
      </c>
      <c r="DX190" s="224">
        <v>0</v>
      </c>
      <c r="DY190" s="225">
        <v>2.1933884042544986E-2</v>
      </c>
    </row>
    <row r="191" spans="1:129" ht="17.25" customHeight="1">
      <c r="A191" s="466">
        <v>187</v>
      </c>
      <c r="B191" s="489">
        <v>211000000054</v>
      </c>
      <c r="C191" s="212" t="s">
        <v>930</v>
      </c>
      <c r="D191" s="224">
        <v>0</v>
      </c>
      <c r="E191" s="224">
        <v>0</v>
      </c>
      <c r="F191" s="224">
        <v>0</v>
      </c>
      <c r="G191" s="224">
        <v>0</v>
      </c>
      <c r="H191" s="224">
        <v>0</v>
      </c>
      <c r="I191" s="224">
        <v>0</v>
      </c>
      <c r="J191" s="225"/>
      <c r="K191" s="224">
        <v>0</v>
      </c>
      <c r="L191" s="224">
        <v>0</v>
      </c>
      <c r="M191" s="224">
        <v>0</v>
      </c>
      <c r="N191" s="224">
        <v>0</v>
      </c>
      <c r="O191" s="224">
        <v>0</v>
      </c>
      <c r="P191" s="224">
        <v>0</v>
      </c>
      <c r="Q191" s="225">
        <v>0</v>
      </c>
      <c r="R191" s="224">
        <v>0</v>
      </c>
      <c r="S191" s="224">
        <v>0</v>
      </c>
      <c r="T191" s="224">
        <v>0</v>
      </c>
      <c r="U191" s="224">
        <v>0</v>
      </c>
      <c r="V191" s="224">
        <v>0</v>
      </c>
      <c r="W191" s="224">
        <v>0</v>
      </c>
      <c r="X191" s="225">
        <v>0</v>
      </c>
      <c r="Y191" s="224">
        <v>0</v>
      </c>
      <c r="Z191" s="224">
        <v>0</v>
      </c>
      <c r="AA191" s="224">
        <v>0</v>
      </c>
      <c r="AB191" s="224">
        <v>0</v>
      </c>
      <c r="AC191" s="224">
        <v>0</v>
      </c>
      <c r="AD191" s="224">
        <v>0</v>
      </c>
      <c r="AE191" s="225">
        <v>0</v>
      </c>
      <c r="AF191" s="224">
        <v>0</v>
      </c>
      <c r="AG191" s="224">
        <v>0</v>
      </c>
      <c r="AH191" s="224">
        <v>0</v>
      </c>
      <c r="AI191" s="224">
        <v>0</v>
      </c>
      <c r="AJ191" s="224">
        <v>0</v>
      </c>
      <c r="AK191" s="224">
        <v>0</v>
      </c>
      <c r="AL191" s="225">
        <v>0</v>
      </c>
      <c r="AM191" s="224">
        <v>0</v>
      </c>
      <c r="AN191" s="224">
        <v>0</v>
      </c>
      <c r="AO191" s="224">
        <v>0</v>
      </c>
      <c r="AP191" s="224">
        <v>0</v>
      </c>
      <c r="AQ191" s="224">
        <v>0</v>
      </c>
      <c r="AR191" s="224">
        <v>0</v>
      </c>
      <c r="AS191" s="225">
        <v>0</v>
      </c>
      <c r="AT191" s="224">
        <v>0</v>
      </c>
      <c r="AU191" s="224">
        <v>0</v>
      </c>
      <c r="AV191" s="224">
        <v>0</v>
      </c>
      <c r="AW191" s="224">
        <v>0</v>
      </c>
      <c r="AX191" s="224">
        <v>0</v>
      </c>
      <c r="AY191" s="224">
        <v>0</v>
      </c>
      <c r="AZ191" s="225">
        <v>0</v>
      </c>
      <c r="BA191" s="224">
        <v>0</v>
      </c>
      <c r="BB191" s="224">
        <v>0</v>
      </c>
      <c r="BC191" s="224">
        <v>0</v>
      </c>
      <c r="BD191" s="224">
        <v>0</v>
      </c>
      <c r="BE191" s="224">
        <v>0</v>
      </c>
      <c r="BF191" s="224">
        <v>0</v>
      </c>
      <c r="BG191" s="225">
        <v>0</v>
      </c>
      <c r="BH191" s="224">
        <v>0</v>
      </c>
      <c r="BI191" s="224">
        <v>0</v>
      </c>
      <c r="BJ191" s="224">
        <v>0</v>
      </c>
      <c r="BK191" s="224">
        <v>0</v>
      </c>
      <c r="BL191" s="224">
        <v>0</v>
      </c>
      <c r="BM191" s="224">
        <v>0</v>
      </c>
      <c r="BN191" s="225">
        <v>0</v>
      </c>
      <c r="BO191" s="224">
        <v>0</v>
      </c>
      <c r="BP191" s="224">
        <v>0</v>
      </c>
      <c r="BQ191" s="224">
        <v>0</v>
      </c>
      <c r="BR191" s="224">
        <v>0</v>
      </c>
      <c r="BS191" s="224">
        <v>0</v>
      </c>
      <c r="BT191" s="311">
        <v>0</v>
      </c>
      <c r="BU191" s="225">
        <v>0</v>
      </c>
      <c r="BV191" s="224">
        <v>0</v>
      </c>
      <c r="BW191" s="224">
        <v>0</v>
      </c>
      <c r="BX191" s="224">
        <v>0</v>
      </c>
      <c r="BY191" s="224">
        <v>0</v>
      </c>
      <c r="BZ191" s="224">
        <v>0</v>
      </c>
      <c r="CA191" s="311">
        <v>0</v>
      </c>
      <c r="CB191" s="225">
        <v>0</v>
      </c>
      <c r="CC191" s="224">
        <v>178</v>
      </c>
      <c r="CD191" s="224"/>
      <c r="CE191" s="224">
        <v>0</v>
      </c>
      <c r="CF191" s="224">
        <v>0</v>
      </c>
      <c r="CG191" s="224">
        <v>0</v>
      </c>
      <c r="CH191" s="224">
        <v>0</v>
      </c>
      <c r="CI191" s="225">
        <v>0</v>
      </c>
      <c r="CJ191" s="224">
        <v>0</v>
      </c>
      <c r="CK191" s="224"/>
      <c r="CL191" s="224">
        <v>0</v>
      </c>
      <c r="CM191" s="224">
        <v>0</v>
      </c>
      <c r="CN191" s="224">
        <v>0</v>
      </c>
      <c r="CO191" s="224">
        <v>0</v>
      </c>
      <c r="CP191" s="225">
        <v>0</v>
      </c>
      <c r="CQ191" s="224">
        <v>0</v>
      </c>
      <c r="CR191" s="224"/>
      <c r="CS191" s="224">
        <v>0</v>
      </c>
      <c r="CT191" s="224">
        <v>0</v>
      </c>
      <c r="CU191" s="224">
        <v>0</v>
      </c>
      <c r="CV191" s="311">
        <v>0</v>
      </c>
      <c r="CW191" s="225">
        <v>0</v>
      </c>
      <c r="CX191" s="224">
        <v>178</v>
      </c>
      <c r="CY191" s="224"/>
      <c r="CZ191" s="224">
        <v>0</v>
      </c>
      <c r="DA191" s="224">
        <v>0</v>
      </c>
      <c r="DB191" s="224">
        <v>0</v>
      </c>
      <c r="DC191" s="224">
        <v>0</v>
      </c>
      <c r="DD191" s="225">
        <v>0</v>
      </c>
      <c r="DE191" s="224">
        <v>178</v>
      </c>
      <c r="DF191" s="224"/>
      <c r="DG191" s="224">
        <v>142.4</v>
      </c>
      <c r="DH191" s="224">
        <v>0.54410000000000003</v>
      </c>
      <c r="DI191" s="224">
        <v>1824</v>
      </c>
      <c r="DJ191" s="224">
        <v>0</v>
      </c>
      <c r="DK191" s="225">
        <v>3.1641945869090672E-2</v>
      </c>
      <c r="DL191" s="224">
        <v>178</v>
      </c>
      <c r="DM191" s="224"/>
      <c r="DN191" s="224">
        <v>142.4</v>
      </c>
      <c r="DO191" s="224">
        <v>0.56989999999999996</v>
      </c>
      <c r="DP191" s="224">
        <v>4728</v>
      </c>
      <c r="DQ191" s="311">
        <v>0</v>
      </c>
      <c r="DR191" s="225">
        <v>7.8306152539049573E-2</v>
      </c>
      <c r="DS191" s="224">
        <v>178</v>
      </c>
      <c r="DT191" s="224"/>
      <c r="DU191" s="224">
        <v>142.4</v>
      </c>
      <c r="DV191" s="224">
        <v>0.94910000000000005</v>
      </c>
      <c r="DW191" s="224">
        <v>3020</v>
      </c>
      <c r="DX191" s="224">
        <v>0</v>
      </c>
      <c r="DY191" s="225">
        <v>3.1035052459844007E-2</v>
      </c>
    </row>
    <row r="192" spans="1:129" ht="17.25" customHeight="1">
      <c r="A192" s="466">
        <v>188</v>
      </c>
      <c r="B192" s="489">
        <v>714000000024</v>
      </c>
      <c r="C192" s="212" t="s">
        <v>426</v>
      </c>
      <c r="D192" s="224">
        <v>110</v>
      </c>
      <c r="E192" s="224">
        <v>0</v>
      </c>
      <c r="F192" s="224">
        <v>160.5</v>
      </c>
      <c r="G192" s="224">
        <v>0.74529999999999996</v>
      </c>
      <c r="H192" s="224">
        <v>7630</v>
      </c>
      <c r="I192" s="224">
        <v>0</v>
      </c>
      <c r="J192" s="225">
        <v>8.8590241084814572E-2</v>
      </c>
      <c r="K192" s="224">
        <v>110</v>
      </c>
      <c r="L192" s="224">
        <v>0</v>
      </c>
      <c r="M192" s="224">
        <v>160.5</v>
      </c>
      <c r="N192" s="224">
        <v>0.74529999999999996</v>
      </c>
      <c r="O192" s="224">
        <v>7630</v>
      </c>
      <c r="P192" s="224">
        <v>0</v>
      </c>
      <c r="Q192" s="225">
        <v>8.5732491372401187E-2</v>
      </c>
      <c r="R192" s="224">
        <v>110</v>
      </c>
      <c r="S192" s="224">
        <v>125.9</v>
      </c>
      <c r="T192" s="224">
        <v>160.5</v>
      </c>
      <c r="U192" s="224">
        <v>0.74529999999999996</v>
      </c>
      <c r="V192" s="224">
        <v>7630</v>
      </c>
      <c r="W192" s="224">
        <v>0</v>
      </c>
      <c r="X192" s="225">
        <v>8.8590241084814572E-2</v>
      </c>
      <c r="Y192" s="224">
        <v>110</v>
      </c>
      <c r="Z192" s="224">
        <v>185.7</v>
      </c>
      <c r="AA192" s="224">
        <v>190.7</v>
      </c>
      <c r="AB192" s="224">
        <v>0.79179999999999995</v>
      </c>
      <c r="AC192" s="224">
        <v>6482</v>
      </c>
      <c r="AD192" s="224">
        <v>0</v>
      </c>
      <c r="AE192" s="225">
        <v>5.7699214479867589E-2</v>
      </c>
      <c r="AF192" s="224">
        <v>110</v>
      </c>
      <c r="AG192" s="224">
        <v>202.1</v>
      </c>
      <c r="AH192" s="224">
        <v>207.1</v>
      </c>
      <c r="AI192" s="224">
        <v>0.83240000000000003</v>
      </c>
      <c r="AJ192" s="224">
        <v>9629</v>
      </c>
      <c r="AK192" s="224">
        <v>0</v>
      </c>
      <c r="AL192" s="225">
        <v>7.5075127896456595E-2</v>
      </c>
      <c r="AM192" s="224">
        <v>110</v>
      </c>
      <c r="AN192" s="224">
        <v>0</v>
      </c>
      <c r="AO192" s="224">
        <v>207.1</v>
      </c>
      <c r="AP192" s="224">
        <v>0.83240000000000003</v>
      </c>
      <c r="AQ192" s="224">
        <v>9629</v>
      </c>
      <c r="AR192" s="224">
        <v>0</v>
      </c>
      <c r="AS192" s="225">
        <v>7.7577632159671811E-2</v>
      </c>
      <c r="AT192" s="224">
        <v>110</v>
      </c>
      <c r="AU192" s="224">
        <v>166.5</v>
      </c>
      <c r="AV192" s="224">
        <v>171.5</v>
      </c>
      <c r="AW192" s="224">
        <v>0</v>
      </c>
      <c r="AX192" s="224">
        <v>15659</v>
      </c>
      <c r="AY192" s="224">
        <v>0</v>
      </c>
      <c r="AZ192" s="225">
        <v>0</v>
      </c>
      <c r="BA192" s="224">
        <v>110</v>
      </c>
      <c r="BB192" s="224">
        <v>181.1</v>
      </c>
      <c r="BC192" s="224">
        <v>186.1</v>
      </c>
      <c r="BD192" s="224">
        <v>0.82210000000000005</v>
      </c>
      <c r="BE192" s="224">
        <v>6900</v>
      </c>
      <c r="BF192" s="224">
        <v>0</v>
      </c>
      <c r="BG192" s="225">
        <v>6.2639109206068785E-2</v>
      </c>
      <c r="BH192" s="224">
        <v>110</v>
      </c>
      <c r="BI192" s="224">
        <v>188.7</v>
      </c>
      <c r="BJ192" s="224">
        <v>193.7</v>
      </c>
      <c r="BK192" s="224">
        <v>0.75319999999999998</v>
      </c>
      <c r="BL192" s="224">
        <v>4603</v>
      </c>
      <c r="BM192" s="224">
        <v>0</v>
      </c>
      <c r="BN192" s="225">
        <v>4.2406077946205968E-2</v>
      </c>
      <c r="BO192" s="224">
        <v>110</v>
      </c>
      <c r="BP192" s="224">
        <v>188.7</v>
      </c>
      <c r="BQ192" s="224">
        <v>189.95</v>
      </c>
      <c r="BR192" s="224">
        <v>0.75</v>
      </c>
      <c r="BS192" s="224">
        <v>9326</v>
      </c>
      <c r="BT192" s="311">
        <v>0</v>
      </c>
      <c r="BU192" s="225">
        <v>8.7987689648568165E-2</v>
      </c>
      <c r="BV192" s="224">
        <v>110</v>
      </c>
      <c r="BW192" s="224">
        <v>158.80000000000001</v>
      </c>
      <c r="BX192" s="224">
        <v>160.05000000000001</v>
      </c>
      <c r="BY192" s="224">
        <v>0.77910000000000001</v>
      </c>
      <c r="BZ192" s="224">
        <v>7018</v>
      </c>
      <c r="CA192" s="311">
        <v>0</v>
      </c>
      <c r="CB192" s="225">
        <v>8.3752004088315998E-2</v>
      </c>
      <c r="CC192" s="224">
        <v>110</v>
      </c>
      <c r="CD192" s="224"/>
      <c r="CE192" s="224">
        <v>144.25</v>
      </c>
      <c r="CF192" s="224">
        <v>0.76829999999999998</v>
      </c>
      <c r="CG192" s="224">
        <v>9402</v>
      </c>
      <c r="CH192" s="224">
        <v>0</v>
      </c>
      <c r="CI192" s="225">
        <v>0.11402515106677077</v>
      </c>
      <c r="CJ192" s="224">
        <v>110</v>
      </c>
      <c r="CK192" s="224"/>
      <c r="CL192" s="224">
        <v>151.69999999999999</v>
      </c>
      <c r="CM192" s="224">
        <v>0.89049999999999996</v>
      </c>
      <c r="CN192" s="224">
        <v>7718</v>
      </c>
      <c r="CO192" s="224">
        <v>0</v>
      </c>
      <c r="CP192" s="225">
        <v>7.9351067422991958E-2</v>
      </c>
      <c r="CQ192" s="224">
        <v>110</v>
      </c>
      <c r="CR192" s="224"/>
      <c r="CS192" s="224">
        <v>143.1</v>
      </c>
      <c r="CT192" s="224">
        <v>0.75280000000000002</v>
      </c>
      <c r="CU192" s="224">
        <v>6741</v>
      </c>
      <c r="CV192" s="311">
        <v>0</v>
      </c>
      <c r="CW192" s="225">
        <v>8.4107000958060729E-2</v>
      </c>
      <c r="CX192" s="224">
        <v>110</v>
      </c>
      <c r="CY192" s="224"/>
      <c r="CZ192" s="224">
        <v>151.69999999999999</v>
      </c>
      <c r="DA192" s="224">
        <v>0.78939999999999999</v>
      </c>
      <c r="DB192" s="224">
        <v>7248</v>
      </c>
      <c r="DC192" s="224">
        <v>0</v>
      </c>
      <c r="DD192" s="225">
        <v>8.4062632339495916E-2</v>
      </c>
      <c r="DE192" s="224">
        <v>110</v>
      </c>
      <c r="DF192" s="224"/>
      <c r="DG192" s="224">
        <v>170.4</v>
      </c>
      <c r="DH192" s="224">
        <v>0.81</v>
      </c>
      <c r="DI192" s="224">
        <v>4000</v>
      </c>
      <c r="DJ192" s="224">
        <v>0</v>
      </c>
      <c r="DK192" s="225">
        <v>3.8952240813347715E-2</v>
      </c>
      <c r="DL192" s="224">
        <v>110</v>
      </c>
      <c r="DM192" s="224"/>
      <c r="DN192" s="224">
        <v>107.6</v>
      </c>
      <c r="DO192" s="224">
        <v>0.77390000000000003</v>
      </c>
      <c r="DP192" s="224">
        <v>3954</v>
      </c>
      <c r="DQ192" s="311">
        <v>0</v>
      </c>
      <c r="DR192" s="225">
        <v>6.3821441838208745E-2</v>
      </c>
      <c r="DS192" s="224">
        <v>110</v>
      </c>
      <c r="DT192" s="224"/>
      <c r="DU192" s="224">
        <v>131.5</v>
      </c>
      <c r="DV192" s="224">
        <v>0.78400000000000003</v>
      </c>
      <c r="DW192" s="224">
        <v>3551</v>
      </c>
      <c r="DX192" s="224">
        <v>0</v>
      </c>
      <c r="DY192" s="225">
        <v>4.7838368554012231E-2</v>
      </c>
    </row>
    <row r="193" spans="1:129" ht="17.25" customHeight="1">
      <c r="A193" s="466">
        <v>189</v>
      </c>
      <c r="B193" s="489">
        <v>713000000012</v>
      </c>
      <c r="C193" s="212" t="s">
        <v>413</v>
      </c>
      <c r="D193" s="224">
        <v>311</v>
      </c>
      <c r="E193" s="224">
        <v>282.8</v>
      </c>
      <c r="F193" s="224">
        <v>292.8</v>
      </c>
      <c r="G193" s="224">
        <v>0.72370000000000001</v>
      </c>
      <c r="H193" s="224">
        <v>6751</v>
      </c>
      <c r="I193" s="224">
        <v>0</v>
      </c>
      <c r="J193" s="225">
        <v>4.4249255348807512E-2</v>
      </c>
      <c r="K193" s="224">
        <v>311</v>
      </c>
      <c r="L193" s="224">
        <v>277.10000000000002</v>
      </c>
      <c r="M193" s="224">
        <v>287.10000000000002</v>
      </c>
      <c r="N193" s="224">
        <v>0.67920000000000003</v>
      </c>
      <c r="O193" s="224">
        <v>18730</v>
      </c>
      <c r="P193" s="224">
        <v>0</v>
      </c>
      <c r="Q193" s="225">
        <v>0.12910229781874888</v>
      </c>
      <c r="R193" s="224">
        <v>311</v>
      </c>
      <c r="S193" s="224">
        <v>268.60000000000002</v>
      </c>
      <c r="T193" s="224">
        <v>278.60000000000002</v>
      </c>
      <c r="U193" s="224">
        <v>0.65639999999999998</v>
      </c>
      <c r="V193" s="224">
        <v>10692</v>
      </c>
      <c r="W193" s="224">
        <v>0</v>
      </c>
      <c r="X193" s="225">
        <v>8.1203877837870447E-2</v>
      </c>
      <c r="Y193" s="224">
        <v>311</v>
      </c>
      <c r="Z193" s="224">
        <v>257.5</v>
      </c>
      <c r="AA193" s="224">
        <v>267.5</v>
      </c>
      <c r="AB193" s="224">
        <v>0.68200000000000005</v>
      </c>
      <c r="AC193" s="224">
        <v>5621</v>
      </c>
      <c r="AD193" s="224">
        <v>0</v>
      </c>
      <c r="AE193" s="225">
        <v>4.141259915521539E-2</v>
      </c>
      <c r="AF193" s="224">
        <v>311</v>
      </c>
      <c r="AG193" s="224">
        <v>255.3</v>
      </c>
      <c r="AH193" s="224">
        <v>265.3</v>
      </c>
      <c r="AI193" s="224">
        <v>0.66159999999999997</v>
      </c>
      <c r="AJ193" s="224">
        <v>4658</v>
      </c>
      <c r="AK193" s="224">
        <v>0</v>
      </c>
      <c r="AL193" s="225">
        <v>3.5669235576958822E-2</v>
      </c>
      <c r="AM193" s="224">
        <v>311</v>
      </c>
      <c r="AN193" s="224">
        <v>266.39999999999998</v>
      </c>
      <c r="AO193" s="224">
        <v>276.39999999999998</v>
      </c>
      <c r="AP193" s="224">
        <v>0.65700000000000003</v>
      </c>
      <c r="AQ193" s="224">
        <v>7560</v>
      </c>
      <c r="AR193" s="224">
        <v>0</v>
      </c>
      <c r="AS193" s="225">
        <v>5.7821038928427472E-2</v>
      </c>
      <c r="AT193" s="224">
        <v>311</v>
      </c>
      <c r="AU193" s="224">
        <v>277.3</v>
      </c>
      <c r="AV193" s="224">
        <v>287.3</v>
      </c>
      <c r="AW193" s="224">
        <v>0.62390000000000001</v>
      </c>
      <c r="AX193" s="224">
        <v>9054</v>
      </c>
      <c r="AY193" s="224">
        <v>0</v>
      </c>
      <c r="AZ193" s="225">
        <v>6.7891740566548814E-2</v>
      </c>
      <c r="BA193" s="224">
        <v>311</v>
      </c>
      <c r="BB193" s="224">
        <v>267.3</v>
      </c>
      <c r="BC193" s="224">
        <v>277.3</v>
      </c>
      <c r="BD193" s="224">
        <v>0.67130000000000001</v>
      </c>
      <c r="BE193" s="224">
        <v>5364</v>
      </c>
      <c r="BF193" s="224">
        <v>0</v>
      </c>
      <c r="BG193" s="225">
        <v>4.0021167705936701E-2</v>
      </c>
      <c r="BH193" s="224">
        <v>311</v>
      </c>
      <c r="BI193" s="224">
        <v>261.10000000000002</v>
      </c>
      <c r="BJ193" s="224">
        <v>271.10000000000002</v>
      </c>
      <c r="BK193" s="224">
        <v>0.64739999999999998</v>
      </c>
      <c r="BL193" s="224">
        <v>12351</v>
      </c>
      <c r="BM193" s="224">
        <v>0</v>
      </c>
      <c r="BN193" s="225">
        <v>9.4586024782459296E-2</v>
      </c>
      <c r="BO193" s="224">
        <v>311</v>
      </c>
      <c r="BP193" s="224">
        <v>285.89999999999998</v>
      </c>
      <c r="BQ193" s="224">
        <v>288.39999999999998</v>
      </c>
      <c r="BR193" s="224">
        <v>0.67820000000000003</v>
      </c>
      <c r="BS193" s="224">
        <v>11695</v>
      </c>
      <c r="BT193" s="311">
        <v>0</v>
      </c>
      <c r="BU193" s="225">
        <v>8.0366350868729869E-2</v>
      </c>
      <c r="BV193" s="224">
        <v>311</v>
      </c>
      <c r="BW193" s="224">
        <v>301.60000000000002</v>
      </c>
      <c r="BX193" s="224">
        <v>304.10000000000002</v>
      </c>
      <c r="BY193" s="224">
        <v>0.66149999999999998</v>
      </c>
      <c r="BZ193" s="224">
        <v>10163</v>
      </c>
      <c r="CA193" s="311">
        <v>0</v>
      </c>
      <c r="CB193" s="225">
        <v>7.5180703252385725E-2</v>
      </c>
      <c r="CC193" s="224">
        <v>311</v>
      </c>
      <c r="CD193" s="224"/>
      <c r="CE193" s="224">
        <v>289</v>
      </c>
      <c r="CF193" s="224">
        <v>0.56830000000000003</v>
      </c>
      <c r="CG193" s="224">
        <v>5272</v>
      </c>
      <c r="CH193" s="224">
        <v>0</v>
      </c>
      <c r="CI193" s="225">
        <v>4.3144651689135047E-2</v>
      </c>
      <c r="CJ193" s="224">
        <v>311</v>
      </c>
      <c r="CK193" s="224"/>
      <c r="CL193" s="224">
        <v>278.2</v>
      </c>
      <c r="CM193" s="224">
        <v>0.80469999999999997</v>
      </c>
      <c r="CN193" s="224">
        <v>4780</v>
      </c>
      <c r="CO193" s="224">
        <v>0</v>
      </c>
      <c r="CP193" s="225">
        <v>2.9655433248111311E-2</v>
      </c>
      <c r="CQ193" s="224">
        <v>311</v>
      </c>
      <c r="CR193" s="224"/>
      <c r="CS193" s="224">
        <v>304.10000000000002</v>
      </c>
      <c r="CT193" s="224">
        <v>0.74150000000000005</v>
      </c>
      <c r="CU193" s="224">
        <v>7347</v>
      </c>
      <c r="CV193" s="311">
        <v>0</v>
      </c>
      <c r="CW193" s="225">
        <v>4.3793487209973475E-2</v>
      </c>
      <c r="CX193" s="224">
        <v>311</v>
      </c>
      <c r="CY193" s="224"/>
      <c r="CZ193" s="224">
        <v>304.10000000000002</v>
      </c>
      <c r="DA193" s="224">
        <v>0.74150000000000005</v>
      </c>
      <c r="DB193" s="224">
        <v>7347</v>
      </c>
      <c r="DC193" s="224">
        <v>0</v>
      </c>
      <c r="DD193" s="225">
        <v>4.525327011697259E-2</v>
      </c>
      <c r="DE193" s="224">
        <v>311</v>
      </c>
      <c r="DF193" s="224"/>
      <c r="DG193" s="224">
        <v>278.2</v>
      </c>
      <c r="DH193" s="224">
        <v>0.73060000000000003</v>
      </c>
      <c r="DI193" s="224">
        <v>5801</v>
      </c>
      <c r="DJ193" s="224">
        <v>0</v>
      </c>
      <c r="DK193" s="225">
        <v>3.8361284112192286E-2</v>
      </c>
      <c r="DL193" s="224">
        <v>311</v>
      </c>
      <c r="DM193" s="224"/>
      <c r="DN193" s="224">
        <v>248.8</v>
      </c>
      <c r="DO193" s="224">
        <v>0.54420000000000002</v>
      </c>
      <c r="DP193" s="224">
        <v>1188</v>
      </c>
      <c r="DQ193" s="311">
        <v>0</v>
      </c>
      <c r="DR193" s="225">
        <v>1.179327950604199E-2</v>
      </c>
      <c r="DS193" s="224">
        <v>311</v>
      </c>
      <c r="DT193" s="224"/>
      <c r="DU193" s="224">
        <v>248.8</v>
      </c>
      <c r="DV193" s="224">
        <v>0.56679999999999997</v>
      </c>
      <c r="DW193" s="224">
        <v>1238</v>
      </c>
      <c r="DX193" s="224">
        <v>0</v>
      </c>
      <c r="DY193" s="225">
        <v>1.2192925792884494E-2</v>
      </c>
    </row>
    <row r="194" spans="1:129" ht="17.25" customHeight="1">
      <c r="A194" s="466">
        <v>190</v>
      </c>
      <c r="B194" s="489">
        <v>214000000006</v>
      </c>
      <c r="C194" s="212" t="s">
        <v>236</v>
      </c>
      <c r="D194" s="224">
        <v>167</v>
      </c>
      <c r="E194" s="224">
        <v>0</v>
      </c>
      <c r="F194" s="224">
        <v>133.6</v>
      </c>
      <c r="G194" s="224">
        <v>0.82440000000000002</v>
      </c>
      <c r="H194" s="224">
        <v>9930</v>
      </c>
      <c r="I194" s="224">
        <v>0</v>
      </c>
      <c r="J194" s="225">
        <v>0.12521959961687495</v>
      </c>
      <c r="K194" s="224">
        <v>167</v>
      </c>
      <c r="L194" s="224">
        <v>150</v>
      </c>
      <c r="M194" s="224">
        <v>150</v>
      </c>
      <c r="N194" s="224">
        <v>0</v>
      </c>
      <c r="O194" s="224">
        <v>25710</v>
      </c>
      <c r="P194" s="224">
        <v>0</v>
      </c>
      <c r="Q194" s="225">
        <v>0</v>
      </c>
      <c r="R194" s="224">
        <v>167</v>
      </c>
      <c r="S194" s="224">
        <v>161.63999999999999</v>
      </c>
      <c r="T194" s="224">
        <v>161.63999999999999</v>
      </c>
      <c r="U194" s="224">
        <v>0.87709999999999999</v>
      </c>
      <c r="V194" s="224">
        <v>13271</v>
      </c>
      <c r="W194" s="224">
        <v>0</v>
      </c>
      <c r="X194" s="225">
        <v>0.13000893478689607</v>
      </c>
      <c r="Y194" s="224">
        <v>167</v>
      </c>
      <c r="Z194" s="224">
        <v>150</v>
      </c>
      <c r="AA194" s="224">
        <v>150</v>
      </c>
      <c r="AB194" s="224">
        <v>0.87680000000000002</v>
      </c>
      <c r="AC194" s="224">
        <v>14648</v>
      </c>
      <c r="AD194" s="224">
        <v>0</v>
      </c>
      <c r="AE194" s="225">
        <v>0.14969717185987491</v>
      </c>
      <c r="AF194" s="224">
        <v>167</v>
      </c>
      <c r="AG194" s="224">
        <v>153.12</v>
      </c>
      <c r="AH194" s="224">
        <v>153.12</v>
      </c>
      <c r="AI194" s="224">
        <v>0.87350000000000005</v>
      </c>
      <c r="AJ194" s="224">
        <v>15533</v>
      </c>
      <c r="AK194" s="224">
        <v>0</v>
      </c>
      <c r="AL194" s="225">
        <v>0.15609449137798703</v>
      </c>
      <c r="AM194" s="224">
        <v>167</v>
      </c>
      <c r="AN194" s="224">
        <v>173.16</v>
      </c>
      <c r="AO194" s="224">
        <v>173.16</v>
      </c>
      <c r="AP194" s="224">
        <v>0.88670000000000004</v>
      </c>
      <c r="AQ194" s="224">
        <v>19548</v>
      </c>
      <c r="AR194" s="224">
        <v>0</v>
      </c>
      <c r="AS194" s="225">
        <v>0.1768257660893276</v>
      </c>
      <c r="AT194" s="224">
        <v>167</v>
      </c>
      <c r="AU194" s="224">
        <v>166.92</v>
      </c>
      <c r="AV194" s="224">
        <v>166.92</v>
      </c>
      <c r="AW194" s="224">
        <v>0.85129999999999995</v>
      </c>
      <c r="AX194" s="224">
        <v>19265</v>
      </c>
      <c r="AY194" s="224">
        <v>0</v>
      </c>
      <c r="AZ194" s="225">
        <v>0.1822237871708895</v>
      </c>
      <c r="BA194" s="224">
        <v>167</v>
      </c>
      <c r="BB194" s="224">
        <v>169.32</v>
      </c>
      <c r="BC194" s="224">
        <v>169.32</v>
      </c>
      <c r="BD194" s="224">
        <v>0.83879999999999999</v>
      </c>
      <c r="BE194" s="224">
        <v>25682</v>
      </c>
      <c r="BF194" s="224">
        <v>0</v>
      </c>
      <c r="BG194" s="225">
        <v>0.251147965057546</v>
      </c>
      <c r="BH194" s="224">
        <v>167</v>
      </c>
      <c r="BI194" s="224">
        <v>176.04</v>
      </c>
      <c r="BJ194" s="224">
        <v>176.04</v>
      </c>
      <c r="BK194" s="224">
        <v>0.83260000000000001</v>
      </c>
      <c r="BL194" s="224">
        <v>26046</v>
      </c>
      <c r="BM194" s="224">
        <v>0</v>
      </c>
      <c r="BN194" s="225">
        <v>0.238847298889069</v>
      </c>
      <c r="BO194" s="224">
        <v>167</v>
      </c>
      <c r="BP194" s="224">
        <v>173.52</v>
      </c>
      <c r="BQ194" s="224">
        <v>173.52</v>
      </c>
      <c r="BR194" s="224">
        <v>0.82530000000000003</v>
      </c>
      <c r="BS194" s="224">
        <v>21875</v>
      </c>
      <c r="BT194" s="311">
        <v>0</v>
      </c>
      <c r="BU194" s="225">
        <v>0.20531172033974668</v>
      </c>
      <c r="BV194" s="224">
        <v>167</v>
      </c>
      <c r="BW194" s="224">
        <v>176.16</v>
      </c>
      <c r="BX194" s="224">
        <v>176.16</v>
      </c>
      <c r="BY194" s="224">
        <v>0.8226</v>
      </c>
      <c r="BZ194" s="224">
        <v>20310</v>
      </c>
      <c r="CA194" s="311">
        <v>0</v>
      </c>
      <c r="CB194" s="225">
        <v>0.20856654338475125</v>
      </c>
      <c r="CC194" s="224">
        <v>167</v>
      </c>
      <c r="CD194" s="224"/>
      <c r="CE194" s="224">
        <v>177.48</v>
      </c>
      <c r="CF194" s="224">
        <v>0.85860000000000003</v>
      </c>
      <c r="CG194" s="224">
        <v>27182</v>
      </c>
      <c r="CH194" s="224">
        <v>0</v>
      </c>
      <c r="CI194" s="225">
        <v>0.23975527349872314</v>
      </c>
      <c r="CJ194" s="224">
        <v>167</v>
      </c>
      <c r="CK194" s="224"/>
      <c r="CL194" s="224">
        <v>173.28</v>
      </c>
      <c r="CM194" s="224">
        <v>0.87070000000000003</v>
      </c>
      <c r="CN194" s="224">
        <v>25894</v>
      </c>
      <c r="CO194" s="224">
        <v>0</v>
      </c>
      <c r="CP194" s="225">
        <v>0.2383689390505952</v>
      </c>
      <c r="CQ194" s="224">
        <v>167</v>
      </c>
      <c r="CR194" s="224"/>
      <c r="CS194" s="224">
        <v>179.64</v>
      </c>
      <c r="CT194" s="224">
        <v>0.86839999999999995</v>
      </c>
      <c r="CU194" s="224">
        <v>26256</v>
      </c>
      <c r="CV194" s="311">
        <v>0</v>
      </c>
      <c r="CW194" s="225">
        <v>0.22622092142628292</v>
      </c>
      <c r="CX194" s="224">
        <v>167</v>
      </c>
      <c r="CY194" s="224"/>
      <c r="CZ194" s="224">
        <v>175.44</v>
      </c>
      <c r="DA194" s="224">
        <v>0.87109999999999999</v>
      </c>
      <c r="DB194" s="224">
        <v>24064</v>
      </c>
      <c r="DC194" s="224">
        <v>0</v>
      </c>
      <c r="DD194" s="225">
        <v>0.21869491748998468</v>
      </c>
      <c r="DE194" s="224">
        <v>167</v>
      </c>
      <c r="DF194" s="224"/>
      <c r="DG194" s="224">
        <v>167.4</v>
      </c>
      <c r="DH194" s="224">
        <v>0.86809999999999998</v>
      </c>
      <c r="DI194" s="224">
        <v>24123</v>
      </c>
      <c r="DJ194" s="224">
        <v>0</v>
      </c>
      <c r="DK194" s="225">
        <v>0.2231172617933519</v>
      </c>
      <c r="DL194" s="224">
        <v>167</v>
      </c>
      <c r="DM194" s="224"/>
      <c r="DN194" s="224">
        <v>164.4</v>
      </c>
      <c r="DO194" s="224">
        <v>0.87339999999999995</v>
      </c>
      <c r="DP194" s="224">
        <v>24073</v>
      </c>
      <c r="DQ194" s="311">
        <v>0</v>
      </c>
      <c r="DR194" s="225">
        <v>0.22534207002988935</v>
      </c>
      <c r="DS194" s="224">
        <v>167</v>
      </c>
      <c r="DT194" s="224"/>
      <c r="DU194" s="224">
        <v>171</v>
      </c>
      <c r="DV194" s="224">
        <v>0.88260000000000005</v>
      </c>
      <c r="DW194" s="224">
        <v>22407</v>
      </c>
      <c r="DX194" s="224">
        <v>0</v>
      </c>
      <c r="DY194" s="225">
        <v>0.20620119803751896</v>
      </c>
    </row>
    <row r="195" spans="1:129" ht="17.25" customHeight="1">
      <c r="A195" s="466">
        <v>191</v>
      </c>
      <c r="B195" s="489">
        <v>211000000057</v>
      </c>
      <c r="C195" s="212" t="s">
        <v>931</v>
      </c>
      <c r="D195" s="224">
        <v>0</v>
      </c>
      <c r="E195" s="224">
        <v>0</v>
      </c>
      <c r="F195" s="224">
        <v>0</v>
      </c>
      <c r="G195" s="224">
        <v>0</v>
      </c>
      <c r="H195" s="224">
        <v>0</v>
      </c>
      <c r="I195" s="224">
        <v>0</v>
      </c>
      <c r="J195" s="225"/>
      <c r="K195" s="224">
        <v>0</v>
      </c>
      <c r="L195" s="224">
        <v>0</v>
      </c>
      <c r="M195" s="224">
        <v>0</v>
      </c>
      <c r="N195" s="224">
        <v>0</v>
      </c>
      <c r="O195" s="224">
        <v>0</v>
      </c>
      <c r="P195" s="224">
        <v>0</v>
      </c>
      <c r="Q195" s="225">
        <v>0</v>
      </c>
      <c r="R195" s="224">
        <v>0</v>
      </c>
      <c r="S195" s="224">
        <v>0</v>
      </c>
      <c r="T195" s="224">
        <v>0</v>
      </c>
      <c r="U195" s="224">
        <v>0</v>
      </c>
      <c r="V195" s="224">
        <v>0</v>
      </c>
      <c r="W195" s="224">
        <v>0</v>
      </c>
      <c r="X195" s="225">
        <v>0</v>
      </c>
      <c r="Y195" s="224">
        <v>0</v>
      </c>
      <c r="Z195" s="224">
        <v>0</v>
      </c>
      <c r="AA195" s="224">
        <v>0</v>
      </c>
      <c r="AB195" s="224">
        <v>0</v>
      </c>
      <c r="AC195" s="224">
        <v>0</v>
      </c>
      <c r="AD195" s="224">
        <v>0</v>
      </c>
      <c r="AE195" s="225">
        <v>0</v>
      </c>
      <c r="AF195" s="224">
        <v>0</v>
      </c>
      <c r="AG195" s="224">
        <v>0</v>
      </c>
      <c r="AH195" s="224">
        <v>0</v>
      </c>
      <c r="AI195" s="224">
        <v>0</v>
      </c>
      <c r="AJ195" s="224">
        <v>0</v>
      </c>
      <c r="AK195" s="224">
        <v>0</v>
      </c>
      <c r="AL195" s="225">
        <v>0</v>
      </c>
      <c r="AM195" s="224">
        <v>0</v>
      </c>
      <c r="AN195" s="224">
        <v>0</v>
      </c>
      <c r="AO195" s="224">
        <v>0</v>
      </c>
      <c r="AP195" s="224">
        <v>0</v>
      </c>
      <c r="AQ195" s="224">
        <v>0</v>
      </c>
      <c r="AR195" s="224">
        <v>0</v>
      </c>
      <c r="AS195" s="225">
        <v>0</v>
      </c>
      <c r="AT195" s="224">
        <v>0</v>
      </c>
      <c r="AU195" s="224">
        <v>0</v>
      </c>
      <c r="AV195" s="224">
        <v>0</v>
      </c>
      <c r="AW195" s="224">
        <v>0</v>
      </c>
      <c r="AX195" s="224">
        <v>0</v>
      </c>
      <c r="AY195" s="224">
        <v>0</v>
      </c>
      <c r="AZ195" s="225">
        <v>0</v>
      </c>
      <c r="BA195" s="224">
        <v>0</v>
      </c>
      <c r="BB195" s="224">
        <v>0</v>
      </c>
      <c r="BC195" s="224">
        <v>0</v>
      </c>
      <c r="BD195" s="224">
        <v>0</v>
      </c>
      <c r="BE195" s="224">
        <v>0</v>
      </c>
      <c r="BF195" s="224">
        <v>0</v>
      </c>
      <c r="BG195" s="225">
        <v>0</v>
      </c>
      <c r="BH195" s="224">
        <v>0</v>
      </c>
      <c r="BI195" s="224">
        <v>0</v>
      </c>
      <c r="BJ195" s="224">
        <v>0</v>
      </c>
      <c r="BK195" s="224">
        <v>0</v>
      </c>
      <c r="BL195" s="224">
        <v>0</v>
      </c>
      <c r="BM195" s="224">
        <v>0</v>
      </c>
      <c r="BN195" s="225">
        <v>0</v>
      </c>
      <c r="BO195" s="224">
        <v>0</v>
      </c>
      <c r="BP195" s="224">
        <v>0</v>
      </c>
      <c r="BQ195" s="224">
        <v>0</v>
      </c>
      <c r="BR195" s="224">
        <v>0</v>
      </c>
      <c r="BS195" s="224">
        <v>0</v>
      </c>
      <c r="BT195" s="311">
        <v>0</v>
      </c>
      <c r="BU195" s="225">
        <v>0</v>
      </c>
      <c r="BV195" s="224">
        <v>0</v>
      </c>
      <c r="BW195" s="224">
        <v>0</v>
      </c>
      <c r="BX195" s="224">
        <v>0</v>
      </c>
      <c r="BY195" s="224">
        <v>0</v>
      </c>
      <c r="BZ195" s="224">
        <v>0</v>
      </c>
      <c r="CA195" s="311">
        <v>0</v>
      </c>
      <c r="CB195" s="225">
        <v>0</v>
      </c>
      <c r="CC195" s="224">
        <v>233</v>
      </c>
      <c r="CD195" s="224"/>
      <c r="CE195" s="224">
        <v>0</v>
      </c>
      <c r="CF195" s="224">
        <v>0</v>
      </c>
      <c r="CG195" s="224">
        <v>0</v>
      </c>
      <c r="CH195" s="224">
        <v>0</v>
      </c>
      <c r="CI195" s="225">
        <v>0</v>
      </c>
      <c r="CJ195" s="224">
        <v>0</v>
      </c>
      <c r="CK195" s="224"/>
      <c r="CL195" s="224">
        <v>0</v>
      </c>
      <c r="CM195" s="224">
        <v>0</v>
      </c>
      <c r="CN195" s="224">
        <v>0</v>
      </c>
      <c r="CO195" s="224">
        <v>0</v>
      </c>
      <c r="CP195" s="225">
        <v>0</v>
      </c>
      <c r="CQ195" s="224">
        <v>0</v>
      </c>
      <c r="CR195" s="224"/>
      <c r="CS195" s="224">
        <v>0</v>
      </c>
      <c r="CT195" s="224">
        <v>0</v>
      </c>
      <c r="CU195" s="224">
        <v>0</v>
      </c>
      <c r="CV195" s="311">
        <v>0</v>
      </c>
      <c r="CW195" s="225">
        <v>0</v>
      </c>
      <c r="CX195" s="224">
        <v>233</v>
      </c>
      <c r="CY195" s="224"/>
      <c r="CZ195" s="224">
        <v>0</v>
      </c>
      <c r="DA195" s="224">
        <v>0</v>
      </c>
      <c r="DB195" s="224">
        <v>0</v>
      </c>
      <c r="DC195" s="224">
        <v>0</v>
      </c>
      <c r="DD195" s="225">
        <v>0</v>
      </c>
      <c r="DE195" s="224">
        <v>233</v>
      </c>
      <c r="DF195" s="224"/>
      <c r="DG195" s="224">
        <v>0</v>
      </c>
      <c r="DH195" s="224">
        <v>0</v>
      </c>
      <c r="DI195" s="224">
        <v>0</v>
      </c>
      <c r="DJ195" s="224">
        <v>0</v>
      </c>
      <c r="DK195" s="225">
        <v>0</v>
      </c>
      <c r="DL195" s="224">
        <v>233</v>
      </c>
      <c r="DM195" s="224"/>
      <c r="DN195" s="224">
        <v>0</v>
      </c>
      <c r="DO195" s="224">
        <v>0</v>
      </c>
      <c r="DP195" s="224">
        <v>0</v>
      </c>
      <c r="DQ195" s="311">
        <v>0</v>
      </c>
      <c r="DR195" s="225">
        <v>0</v>
      </c>
      <c r="DS195" s="224">
        <v>233</v>
      </c>
      <c r="DT195" s="224"/>
      <c r="DU195" s="224">
        <v>233</v>
      </c>
      <c r="DV195" s="224">
        <v>0.76770000000000005</v>
      </c>
      <c r="DW195" s="224">
        <v>11718</v>
      </c>
      <c r="DX195" s="224">
        <v>0</v>
      </c>
      <c r="DY195" s="225">
        <v>9.0985782737690923E-2</v>
      </c>
    </row>
    <row r="196" spans="1:129" ht="17.25" customHeight="1">
      <c r="A196" s="466">
        <v>192</v>
      </c>
      <c r="B196" s="489">
        <v>714000000047</v>
      </c>
      <c r="C196" s="212" t="s">
        <v>932</v>
      </c>
      <c r="D196" s="224">
        <v>0</v>
      </c>
      <c r="E196" s="224">
        <v>0</v>
      </c>
      <c r="F196" s="224">
        <v>0</v>
      </c>
      <c r="G196" s="224">
        <v>0</v>
      </c>
      <c r="H196" s="224">
        <v>0</v>
      </c>
      <c r="I196" s="224">
        <v>0</v>
      </c>
      <c r="J196" s="225"/>
      <c r="K196" s="224">
        <v>0</v>
      </c>
      <c r="L196" s="224">
        <v>0</v>
      </c>
      <c r="M196" s="224">
        <v>0</v>
      </c>
      <c r="N196" s="224">
        <v>0</v>
      </c>
      <c r="O196" s="224">
        <v>0</v>
      </c>
      <c r="P196" s="224">
        <v>0</v>
      </c>
      <c r="Q196" s="225">
        <v>0</v>
      </c>
      <c r="R196" s="224">
        <v>0</v>
      </c>
      <c r="S196" s="224">
        <v>0</v>
      </c>
      <c r="T196" s="224">
        <v>0</v>
      </c>
      <c r="U196" s="224">
        <v>0</v>
      </c>
      <c r="V196" s="224">
        <v>0</v>
      </c>
      <c r="W196" s="224">
        <v>0</v>
      </c>
      <c r="X196" s="225">
        <v>0</v>
      </c>
      <c r="Y196" s="224">
        <v>0</v>
      </c>
      <c r="Z196" s="224">
        <v>0</v>
      </c>
      <c r="AA196" s="224">
        <v>0</v>
      </c>
      <c r="AB196" s="224">
        <v>0</v>
      </c>
      <c r="AC196" s="224">
        <v>0</v>
      </c>
      <c r="AD196" s="224">
        <v>0</v>
      </c>
      <c r="AE196" s="225">
        <v>0</v>
      </c>
      <c r="AF196" s="224">
        <v>0</v>
      </c>
      <c r="AG196" s="224">
        <v>0</v>
      </c>
      <c r="AH196" s="224">
        <v>0</v>
      </c>
      <c r="AI196" s="224">
        <v>0</v>
      </c>
      <c r="AJ196" s="224">
        <v>0</v>
      </c>
      <c r="AK196" s="224">
        <v>0</v>
      </c>
      <c r="AL196" s="225">
        <v>0</v>
      </c>
      <c r="AM196" s="224">
        <v>0</v>
      </c>
      <c r="AN196" s="224">
        <v>0</v>
      </c>
      <c r="AO196" s="224">
        <v>0</v>
      </c>
      <c r="AP196" s="224">
        <v>0</v>
      </c>
      <c r="AQ196" s="224">
        <v>0</v>
      </c>
      <c r="AR196" s="224">
        <v>0</v>
      </c>
      <c r="AS196" s="225">
        <v>0</v>
      </c>
      <c r="AT196" s="224">
        <v>0</v>
      </c>
      <c r="AU196" s="224">
        <v>0</v>
      </c>
      <c r="AV196" s="224">
        <v>0</v>
      </c>
      <c r="AW196" s="224">
        <v>0</v>
      </c>
      <c r="AX196" s="224">
        <v>0</v>
      </c>
      <c r="AY196" s="224">
        <v>0</v>
      </c>
      <c r="AZ196" s="225">
        <v>0</v>
      </c>
      <c r="BA196" s="224">
        <v>0</v>
      </c>
      <c r="BB196" s="224">
        <v>0</v>
      </c>
      <c r="BC196" s="224">
        <v>0</v>
      </c>
      <c r="BD196" s="224">
        <v>0</v>
      </c>
      <c r="BE196" s="224">
        <v>0</v>
      </c>
      <c r="BF196" s="224">
        <v>0</v>
      </c>
      <c r="BG196" s="225">
        <v>0</v>
      </c>
      <c r="BH196" s="224">
        <v>0</v>
      </c>
      <c r="BI196" s="224">
        <v>0</v>
      </c>
      <c r="BJ196" s="224">
        <v>0</v>
      </c>
      <c r="BK196" s="224">
        <v>0</v>
      </c>
      <c r="BL196" s="224">
        <v>0</v>
      </c>
      <c r="BM196" s="224">
        <v>0</v>
      </c>
      <c r="BN196" s="225">
        <v>0</v>
      </c>
      <c r="BO196" s="224">
        <v>134</v>
      </c>
      <c r="BP196" s="224">
        <v>150.4</v>
      </c>
      <c r="BQ196" s="224">
        <v>150.4</v>
      </c>
      <c r="BR196" s="224">
        <v>0.52200000000000002</v>
      </c>
      <c r="BS196" s="224">
        <v>4728</v>
      </c>
      <c r="BT196" s="311">
        <v>0</v>
      </c>
      <c r="BU196" s="225">
        <v>8.0944285349889677E-2</v>
      </c>
      <c r="BV196" s="224">
        <v>134</v>
      </c>
      <c r="BW196" s="224">
        <v>172.8</v>
      </c>
      <c r="BX196" s="224">
        <v>172.8</v>
      </c>
      <c r="BY196" s="224">
        <v>0.52669999999999995</v>
      </c>
      <c r="BZ196" s="224">
        <v>3872</v>
      </c>
      <c r="CA196" s="311">
        <v>0</v>
      </c>
      <c r="CB196" s="225">
        <v>6.3308062010675778E-2</v>
      </c>
      <c r="CC196" s="224">
        <v>134</v>
      </c>
      <c r="CD196" s="224"/>
      <c r="CE196" s="224">
        <v>169.6</v>
      </c>
      <c r="CF196" s="224">
        <v>0.54979999999999996</v>
      </c>
      <c r="CG196" s="224">
        <v>6722</v>
      </c>
      <c r="CH196" s="224">
        <v>0</v>
      </c>
      <c r="CI196" s="225">
        <v>9.6893577044301932E-2</v>
      </c>
      <c r="CJ196" s="224">
        <v>134</v>
      </c>
      <c r="CK196" s="224"/>
      <c r="CL196" s="224">
        <v>156</v>
      </c>
      <c r="CM196" s="224">
        <v>0.51929999999999998</v>
      </c>
      <c r="CN196" s="224">
        <v>4398</v>
      </c>
      <c r="CO196" s="224">
        <v>0</v>
      </c>
      <c r="CP196" s="225">
        <v>7.5401469104530924E-2</v>
      </c>
      <c r="CQ196" s="224">
        <v>134</v>
      </c>
      <c r="CR196" s="224"/>
      <c r="CS196" s="224">
        <v>162.80000000000001</v>
      </c>
      <c r="CT196" s="224">
        <v>0.54069999999999996</v>
      </c>
      <c r="CU196" s="224">
        <v>4794</v>
      </c>
      <c r="CV196" s="311">
        <v>0</v>
      </c>
      <c r="CW196" s="225">
        <v>7.3200546601215985E-2</v>
      </c>
      <c r="CX196" s="224">
        <v>134</v>
      </c>
      <c r="CY196" s="224"/>
      <c r="CZ196" s="224">
        <v>156.80000000000001</v>
      </c>
      <c r="DA196" s="224">
        <v>0.45250000000000001</v>
      </c>
      <c r="DB196" s="224">
        <v>3030</v>
      </c>
      <c r="DC196" s="224">
        <v>0</v>
      </c>
      <c r="DD196" s="225">
        <v>5.9312398992746256E-2</v>
      </c>
      <c r="DE196" s="224">
        <v>134</v>
      </c>
      <c r="DF196" s="224"/>
      <c r="DG196" s="224">
        <v>158</v>
      </c>
      <c r="DH196" s="224">
        <v>0.40129999999999999</v>
      </c>
      <c r="DI196" s="224">
        <v>2214</v>
      </c>
      <c r="DJ196" s="224">
        <v>0</v>
      </c>
      <c r="DK196" s="225">
        <v>4.6933012828763845E-2</v>
      </c>
      <c r="DL196" s="224">
        <v>134</v>
      </c>
      <c r="DM196" s="224"/>
      <c r="DN196" s="224">
        <v>137.19999999999999</v>
      </c>
      <c r="DO196" s="224">
        <v>0.33550000000000002</v>
      </c>
      <c r="DP196" s="224">
        <v>1320</v>
      </c>
      <c r="DQ196" s="311">
        <v>0</v>
      </c>
      <c r="DR196" s="225">
        <v>3.8543784968848915E-2</v>
      </c>
      <c r="DS196" s="224">
        <v>134</v>
      </c>
      <c r="DT196" s="224"/>
      <c r="DU196" s="224">
        <v>158.4</v>
      </c>
      <c r="DV196" s="224">
        <v>0.44890000000000002</v>
      </c>
      <c r="DW196" s="224">
        <v>3010</v>
      </c>
      <c r="DX196" s="224">
        <v>0</v>
      </c>
      <c r="DY196" s="225">
        <v>5.8793486709874922E-2</v>
      </c>
    </row>
    <row r="197" spans="1:129" ht="17.25" customHeight="1">
      <c r="A197" s="466">
        <v>193</v>
      </c>
      <c r="B197" s="489">
        <v>343000000058</v>
      </c>
      <c r="C197" s="212" t="s">
        <v>359</v>
      </c>
      <c r="D197" s="224">
        <v>160</v>
      </c>
      <c r="E197" s="224">
        <v>225</v>
      </c>
      <c r="F197" s="224">
        <v>225</v>
      </c>
      <c r="G197" s="224">
        <v>0.59870000000000001</v>
      </c>
      <c r="H197" s="224">
        <v>4458</v>
      </c>
      <c r="I197" s="224">
        <v>0</v>
      </c>
      <c r="J197" s="225">
        <v>4.5963785733286314E-2</v>
      </c>
      <c r="K197" s="224">
        <v>160</v>
      </c>
      <c r="L197" s="224">
        <v>228</v>
      </c>
      <c r="M197" s="224">
        <v>228</v>
      </c>
      <c r="N197" s="224">
        <v>0.60219999999999996</v>
      </c>
      <c r="O197" s="224">
        <v>8952</v>
      </c>
      <c r="P197" s="224">
        <v>0</v>
      </c>
      <c r="Q197" s="225">
        <v>8.7633778954623487E-2</v>
      </c>
      <c r="R197" s="224">
        <v>160</v>
      </c>
      <c r="S197" s="224">
        <v>180</v>
      </c>
      <c r="T197" s="224">
        <v>180</v>
      </c>
      <c r="U197" s="224">
        <v>0.90410000000000001</v>
      </c>
      <c r="V197" s="224">
        <v>9111</v>
      </c>
      <c r="W197" s="224">
        <v>0</v>
      </c>
      <c r="X197" s="225">
        <v>7.7757909441351539E-2</v>
      </c>
      <c r="Y197" s="224">
        <v>160</v>
      </c>
      <c r="Z197" s="224">
        <v>174.39</v>
      </c>
      <c r="AA197" s="224">
        <v>174.39</v>
      </c>
      <c r="AB197" s="224">
        <v>0.95950000000000002</v>
      </c>
      <c r="AC197" s="224">
        <v>13356</v>
      </c>
      <c r="AD197" s="224">
        <v>0</v>
      </c>
      <c r="AE197" s="225">
        <v>0.1072844843325137</v>
      </c>
      <c r="AF197" s="224">
        <v>160</v>
      </c>
      <c r="AG197" s="224">
        <v>273</v>
      </c>
      <c r="AH197" s="224">
        <v>273</v>
      </c>
      <c r="AI197" s="224">
        <v>0.72670000000000001</v>
      </c>
      <c r="AJ197" s="224">
        <v>17478</v>
      </c>
      <c r="AK197" s="224">
        <v>0</v>
      </c>
      <c r="AL197" s="225">
        <v>0.11841343845942628</v>
      </c>
      <c r="AM197" s="224">
        <v>160</v>
      </c>
      <c r="AN197" s="224">
        <v>261</v>
      </c>
      <c r="AO197" s="224">
        <v>261</v>
      </c>
      <c r="AP197" s="224">
        <v>0.5696</v>
      </c>
      <c r="AQ197" s="224">
        <v>13572</v>
      </c>
      <c r="AR197" s="224">
        <v>0</v>
      </c>
      <c r="AS197" s="225">
        <v>0.12679463171036204</v>
      </c>
      <c r="AT197" s="224">
        <v>160</v>
      </c>
      <c r="AU197" s="224">
        <v>270</v>
      </c>
      <c r="AV197" s="224">
        <v>270</v>
      </c>
      <c r="AW197" s="224">
        <v>0.60350000000000004</v>
      </c>
      <c r="AX197" s="224">
        <v>7512</v>
      </c>
      <c r="AY197" s="224">
        <v>0</v>
      </c>
      <c r="AZ197" s="225">
        <v>6.1964308162560287E-2</v>
      </c>
      <c r="BA197" s="224">
        <v>160</v>
      </c>
      <c r="BB197" s="224">
        <v>294</v>
      </c>
      <c r="BC197" s="224">
        <v>294</v>
      </c>
      <c r="BD197" s="224">
        <v>0.6804</v>
      </c>
      <c r="BE197" s="224">
        <v>5703</v>
      </c>
      <c r="BF197" s="224">
        <v>0</v>
      </c>
      <c r="BG197" s="225">
        <v>3.9596722482839894E-2</v>
      </c>
      <c r="BH197" s="224">
        <v>160</v>
      </c>
      <c r="BI197" s="224">
        <v>237</v>
      </c>
      <c r="BJ197" s="224">
        <v>237</v>
      </c>
      <c r="BK197" s="224">
        <v>0.89049999999999996</v>
      </c>
      <c r="BL197" s="224">
        <v>10707</v>
      </c>
      <c r="BM197" s="224">
        <v>0</v>
      </c>
      <c r="BN197" s="225">
        <v>6.8188729283828423E-2</v>
      </c>
      <c r="BO197" s="224">
        <v>160</v>
      </c>
      <c r="BP197" s="224">
        <v>24</v>
      </c>
      <c r="BQ197" s="224">
        <v>128</v>
      </c>
      <c r="BR197" s="224">
        <v>0.58919999999999995</v>
      </c>
      <c r="BS197" s="224">
        <v>1575</v>
      </c>
      <c r="BT197" s="311">
        <v>0</v>
      </c>
      <c r="BU197" s="225">
        <v>2.8069515389921824E-2</v>
      </c>
      <c r="BV197" s="224">
        <v>160</v>
      </c>
      <c r="BW197" s="224">
        <v>153</v>
      </c>
      <c r="BX197" s="224">
        <v>153</v>
      </c>
      <c r="BY197" s="224">
        <v>0.62919999999999998</v>
      </c>
      <c r="BZ197" s="224">
        <v>2286</v>
      </c>
      <c r="CA197" s="311">
        <v>0</v>
      </c>
      <c r="CB197" s="225">
        <v>3.5336766620189079E-2</v>
      </c>
      <c r="CC197" s="224">
        <v>160</v>
      </c>
      <c r="CD197" s="224"/>
      <c r="CE197" s="224">
        <v>214.2</v>
      </c>
      <c r="CF197" s="224">
        <v>0.85960000000000003</v>
      </c>
      <c r="CG197" s="224">
        <v>6708</v>
      </c>
      <c r="CH197" s="224">
        <v>0</v>
      </c>
      <c r="CI197" s="225">
        <v>4.8967084294402156E-2</v>
      </c>
      <c r="CJ197" s="224">
        <v>160</v>
      </c>
      <c r="CK197" s="224"/>
      <c r="CL197" s="224">
        <v>164.04</v>
      </c>
      <c r="CM197" s="224">
        <v>0.80220000000000002</v>
      </c>
      <c r="CN197" s="224">
        <v>3533</v>
      </c>
      <c r="CO197" s="224">
        <v>0</v>
      </c>
      <c r="CP197" s="225">
        <v>3.7288827071296167E-2</v>
      </c>
      <c r="CQ197" s="224">
        <v>160</v>
      </c>
      <c r="CR197" s="224"/>
      <c r="CS197" s="224">
        <v>229.68</v>
      </c>
      <c r="CT197" s="224">
        <v>0.5423</v>
      </c>
      <c r="CU197" s="224">
        <v>4570</v>
      </c>
      <c r="CV197" s="311">
        <v>0</v>
      </c>
      <c r="CW197" s="225">
        <v>4.9315163871731633E-2</v>
      </c>
      <c r="CX197" s="224">
        <v>160</v>
      </c>
      <c r="CY197" s="224"/>
      <c r="CZ197" s="224">
        <v>228</v>
      </c>
      <c r="DA197" s="224">
        <v>0.53320000000000001</v>
      </c>
      <c r="DB197" s="224">
        <v>3752</v>
      </c>
      <c r="DC197" s="224">
        <v>0</v>
      </c>
      <c r="DD197" s="225">
        <v>4.2865248475861657E-2</v>
      </c>
      <c r="DE197" s="224">
        <v>160</v>
      </c>
      <c r="DF197" s="224"/>
      <c r="DG197" s="224">
        <v>128</v>
      </c>
      <c r="DH197" s="224">
        <v>0.64329999999999998</v>
      </c>
      <c r="DI197" s="224">
        <v>1111</v>
      </c>
      <c r="DJ197" s="224">
        <v>0</v>
      </c>
      <c r="DK197" s="225">
        <v>1.8135001771778247E-2</v>
      </c>
      <c r="DL197" s="224">
        <v>160</v>
      </c>
      <c r="DM197" s="224"/>
      <c r="DN197" s="224">
        <v>128</v>
      </c>
      <c r="DO197" s="224">
        <v>0</v>
      </c>
      <c r="DP197" s="224">
        <v>0</v>
      </c>
      <c r="DQ197" s="311">
        <v>0</v>
      </c>
      <c r="DR197" s="225">
        <v>0</v>
      </c>
      <c r="DS197" s="224">
        <v>160</v>
      </c>
      <c r="DT197" s="224"/>
      <c r="DU197" s="224">
        <v>128</v>
      </c>
      <c r="DV197" s="224">
        <v>0.9516</v>
      </c>
      <c r="DW197" s="224">
        <v>551</v>
      </c>
      <c r="DX197" s="224">
        <v>0</v>
      </c>
      <c r="DY197" s="225">
        <v>6.2828211842043801E-3</v>
      </c>
    </row>
    <row r="198" spans="1:129" ht="17.25" customHeight="1">
      <c r="A198" s="466">
        <v>194</v>
      </c>
      <c r="B198" s="489">
        <v>342000000041</v>
      </c>
      <c r="C198" s="212" t="s">
        <v>630</v>
      </c>
      <c r="D198" s="224">
        <v>133</v>
      </c>
      <c r="E198" s="224">
        <v>39</v>
      </c>
      <c r="F198" s="224">
        <v>133</v>
      </c>
      <c r="G198" s="224">
        <v>0.85040000000000004</v>
      </c>
      <c r="H198" s="224">
        <v>18129</v>
      </c>
      <c r="I198" s="224">
        <v>0</v>
      </c>
      <c r="J198" s="225">
        <v>0.22262116957492506</v>
      </c>
      <c r="K198" s="224">
        <v>133</v>
      </c>
      <c r="L198" s="224">
        <v>54</v>
      </c>
      <c r="M198" s="224">
        <v>133</v>
      </c>
      <c r="N198" s="224">
        <v>0.88439999999999996</v>
      </c>
      <c r="O198" s="224">
        <v>8997</v>
      </c>
      <c r="P198" s="224">
        <v>0</v>
      </c>
      <c r="Q198" s="225">
        <v>0.10280740806803194</v>
      </c>
      <c r="R198" s="224">
        <v>133</v>
      </c>
      <c r="S198" s="224">
        <v>72</v>
      </c>
      <c r="T198" s="224">
        <v>133</v>
      </c>
      <c r="U198" s="224">
        <v>0.92720000000000002</v>
      </c>
      <c r="V198" s="224">
        <v>11265</v>
      </c>
      <c r="W198" s="224">
        <v>0</v>
      </c>
      <c r="X198" s="225">
        <v>0.1268742931530725</v>
      </c>
      <c r="Y198" s="224">
        <v>133</v>
      </c>
      <c r="Z198" s="224">
        <v>78</v>
      </c>
      <c r="AA198" s="224">
        <v>133</v>
      </c>
      <c r="AB198" s="224">
        <v>0.92530000000000001</v>
      </c>
      <c r="AC198" s="224">
        <v>8541</v>
      </c>
      <c r="AD198" s="224">
        <v>0</v>
      </c>
      <c r="AE198" s="225">
        <v>9.3282802079857202E-2</v>
      </c>
      <c r="AF198" s="224">
        <v>133</v>
      </c>
      <c r="AG198" s="224">
        <v>39</v>
      </c>
      <c r="AH198" s="224">
        <v>133</v>
      </c>
      <c r="AI198" s="224">
        <v>0.89880000000000004</v>
      </c>
      <c r="AJ198" s="224">
        <v>9003</v>
      </c>
      <c r="AK198" s="224">
        <v>0</v>
      </c>
      <c r="AL198" s="225">
        <v>0.10122775606918583</v>
      </c>
      <c r="AM198" s="224">
        <v>133</v>
      </c>
      <c r="AN198" s="224">
        <v>63</v>
      </c>
      <c r="AO198" s="224">
        <v>133</v>
      </c>
      <c r="AP198" s="224">
        <v>0.9214</v>
      </c>
      <c r="AQ198" s="224">
        <v>14181</v>
      </c>
      <c r="AR198" s="224">
        <v>0</v>
      </c>
      <c r="AS198" s="225">
        <v>0.16072169788482493</v>
      </c>
      <c r="AT198" s="224">
        <v>133</v>
      </c>
      <c r="AU198" s="224">
        <v>51</v>
      </c>
      <c r="AV198" s="224">
        <v>133</v>
      </c>
      <c r="AW198" s="224">
        <v>0.87990000000000002</v>
      </c>
      <c r="AX198" s="224">
        <v>11625</v>
      </c>
      <c r="AY198" s="224">
        <v>0</v>
      </c>
      <c r="AZ198" s="225">
        <v>0.13351653938801999</v>
      </c>
      <c r="BA198" s="224">
        <v>133</v>
      </c>
      <c r="BB198" s="224">
        <v>48</v>
      </c>
      <c r="BC198" s="224">
        <v>133</v>
      </c>
      <c r="BD198" s="224">
        <v>0.8962</v>
      </c>
      <c r="BE198" s="224">
        <v>8391</v>
      </c>
      <c r="BF198" s="224">
        <v>0</v>
      </c>
      <c r="BG198" s="225">
        <v>9.7774283958054028E-2</v>
      </c>
      <c r="BH198" s="224">
        <v>133</v>
      </c>
      <c r="BI198" s="224">
        <v>30</v>
      </c>
      <c r="BJ198" s="224">
        <v>133</v>
      </c>
      <c r="BK198" s="224">
        <v>0.83209999999999995</v>
      </c>
      <c r="BL198" s="224">
        <v>7908</v>
      </c>
      <c r="BM198" s="224">
        <v>0</v>
      </c>
      <c r="BN198" s="225">
        <v>9.6043186846438158E-2</v>
      </c>
      <c r="BO198" s="224">
        <v>133</v>
      </c>
      <c r="BP198" s="224">
        <v>42</v>
      </c>
      <c r="BQ198" s="224">
        <v>133</v>
      </c>
      <c r="BR198" s="224">
        <v>0.84570000000000001</v>
      </c>
      <c r="BS198" s="224">
        <v>8058</v>
      </c>
      <c r="BT198" s="311">
        <v>0</v>
      </c>
      <c r="BU198" s="225">
        <v>9.6291146110134535E-2</v>
      </c>
      <c r="BV198" s="224">
        <v>133</v>
      </c>
      <c r="BW198" s="224">
        <v>69</v>
      </c>
      <c r="BX198" s="224">
        <v>133</v>
      </c>
      <c r="BY198" s="224">
        <v>0.87619999999999998</v>
      </c>
      <c r="BZ198" s="224">
        <v>11001</v>
      </c>
      <c r="CA198" s="311">
        <v>0</v>
      </c>
      <c r="CB198" s="225">
        <v>0.14047789853215881</v>
      </c>
      <c r="CC198" s="224">
        <v>133</v>
      </c>
      <c r="CD198" s="224"/>
      <c r="CE198" s="224">
        <v>106.4</v>
      </c>
      <c r="CF198" s="224">
        <v>0.94930000000000003</v>
      </c>
      <c r="CG198" s="224">
        <v>22056</v>
      </c>
      <c r="CH198" s="224">
        <v>0</v>
      </c>
      <c r="CI198" s="225">
        <v>0.29350040760467921</v>
      </c>
      <c r="CJ198" s="224">
        <v>133</v>
      </c>
      <c r="CK198" s="224"/>
      <c r="CL198" s="224">
        <v>106.4</v>
      </c>
      <c r="CM198" s="224">
        <v>0.96509999999999996</v>
      </c>
      <c r="CN198" s="224">
        <v>16263</v>
      </c>
      <c r="CO198" s="224">
        <v>0</v>
      </c>
      <c r="CP198" s="225">
        <v>0.2199653236292472</v>
      </c>
      <c r="CQ198" s="224">
        <v>133</v>
      </c>
      <c r="CR198" s="224"/>
      <c r="CS198" s="224">
        <v>106.4</v>
      </c>
      <c r="CT198" s="224">
        <v>0.93559999999999999</v>
      </c>
      <c r="CU198" s="224">
        <v>7008</v>
      </c>
      <c r="CV198" s="311">
        <v>0</v>
      </c>
      <c r="CW198" s="225">
        <v>9.4621388457144587E-2</v>
      </c>
      <c r="CX198" s="224">
        <v>133</v>
      </c>
      <c r="CY198" s="224"/>
      <c r="CZ198" s="224">
        <v>106.4</v>
      </c>
      <c r="DA198" s="224">
        <v>0.95369999999999999</v>
      </c>
      <c r="DB198" s="224">
        <v>9514</v>
      </c>
      <c r="DC198" s="224">
        <v>0</v>
      </c>
      <c r="DD198" s="225">
        <v>0.13021986478551767</v>
      </c>
      <c r="DE198" s="224">
        <v>133</v>
      </c>
      <c r="DF198" s="224"/>
      <c r="DG198" s="224">
        <v>106.4</v>
      </c>
      <c r="DH198" s="224">
        <v>0.96409999999999996</v>
      </c>
      <c r="DI198" s="224">
        <v>14348</v>
      </c>
      <c r="DJ198" s="224">
        <v>0</v>
      </c>
      <c r="DK198" s="225">
        <v>0.18799864609947431</v>
      </c>
      <c r="DL198" s="224">
        <v>133</v>
      </c>
      <c r="DM198" s="224"/>
      <c r="DN198" s="224">
        <v>106.4</v>
      </c>
      <c r="DO198" s="224">
        <v>0.95409999999999995</v>
      </c>
      <c r="DP198" s="224">
        <v>19046</v>
      </c>
      <c r="DQ198" s="311">
        <v>0</v>
      </c>
      <c r="DR198" s="225">
        <v>0.25217110450102759</v>
      </c>
      <c r="DS198" s="224">
        <v>133</v>
      </c>
      <c r="DT198" s="224"/>
      <c r="DU198" s="224">
        <v>106.4</v>
      </c>
      <c r="DV198" s="224">
        <v>0.96919999999999995</v>
      </c>
      <c r="DW198" s="224">
        <v>19441</v>
      </c>
      <c r="DX198" s="224">
        <v>0</v>
      </c>
      <c r="DY198" s="225">
        <v>0.26183703256628293</v>
      </c>
    </row>
    <row r="199" spans="1:129" ht="17.25" customHeight="1">
      <c r="A199" s="466">
        <v>195</v>
      </c>
      <c r="B199" s="489">
        <v>312000000019</v>
      </c>
      <c r="C199" s="212" t="s">
        <v>782</v>
      </c>
      <c r="D199" s="224">
        <v>250</v>
      </c>
      <c r="E199" s="224">
        <v>183</v>
      </c>
      <c r="F199" s="224">
        <v>183</v>
      </c>
      <c r="G199" s="224">
        <v>0.95799999999999996</v>
      </c>
      <c r="H199" s="224">
        <v>34200</v>
      </c>
      <c r="I199" s="224">
        <v>0</v>
      </c>
      <c r="J199" s="225">
        <v>0.27094242330903406</v>
      </c>
      <c r="K199" s="224">
        <v>250</v>
      </c>
      <c r="L199" s="224">
        <v>180</v>
      </c>
      <c r="M199" s="224">
        <v>180</v>
      </c>
      <c r="N199" s="224">
        <v>0.83730000000000004</v>
      </c>
      <c r="O199" s="224">
        <v>28896</v>
      </c>
      <c r="P199" s="224">
        <v>0</v>
      </c>
      <c r="Q199" s="225">
        <v>0.25769808828257068</v>
      </c>
      <c r="R199" s="224">
        <v>250</v>
      </c>
      <c r="S199" s="224">
        <v>147</v>
      </c>
      <c r="T199" s="224">
        <v>200</v>
      </c>
      <c r="U199" s="224">
        <v>0.86729999999999996</v>
      </c>
      <c r="V199" s="224">
        <v>20214</v>
      </c>
      <c r="W199" s="224">
        <v>0</v>
      </c>
      <c r="X199" s="225">
        <v>0.16185287674391793</v>
      </c>
      <c r="Y199" s="224">
        <v>250</v>
      </c>
      <c r="Z199" s="224">
        <v>108</v>
      </c>
      <c r="AA199" s="224">
        <v>200</v>
      </c>
      <c r="AB199" s="224">
        <v>0.87539999999999996</v>
      </c>
      <c r="AC199" s="224">
        <v>12177</v>
      </c>
      <c r="AD199" s="224">
        <v>0</v>
      </c>
      <c r="AE199" s="225">
        <v>9.3482610714364672E-2</v>
      </c>
      <c r="AF199" s="224">
        <v>250</v>
      </c>
      <c r="AG199" s="224">
        <v>126</v>
      </c>
      <c r="AH199" s="224">
        <v>200</v>
      </c>
      <c r="AI199" s="224">
        <v>0.88009999999999999</v>
      </c>
      <c r="AJ199" s="224">
        <v>16953</v>
      </c>
      <c r="AK199" s="224">
        <v>0</v>
      </c>
      <c r="AL199" s="225">
        <v>0.12945284810010591</v>
      </c>
      <c r="AM199" s="224">
        <v>250</v>
      </c>
      <c r="AN199" s="224">
        <v>99</v>
      </c>
      <c r="AO199" s="224">
        <v>200</v>
      </c>
      <c r="AP199" s="224">
        <v>0.9264</v>
      </c>
      <c r="AQ199" s="224">
        <v>14271</v>
      </c>
      <c r="AR199" s="224">
        <v>0</v>
      </c>
      <c r="AS199" s="225">
        <v>0.10697772740356937</v>
      </c>
      <c r="AT199" s="224">
        <v>250</v>
      </c>
      <c r="AU199" s="224">
        <v>60</v>
      </c>
      <c r="AV199" s="224">
        <v>200</v>
      </c>
      <c r="AW199" s="224">
        <v>0.81310000000000004</v>
      </c>
      <c r="AX199" s="224">
        <v>7230</v>
      </c>
      <c r="AY199" s="224">
        <v>0</v>
      </c>
      <c r="AZ199" s="225">
        <v>5.9757360321509474E-2</v>
      </c>
      <c r="BA199" s="224">
        <v>250</v>
      </c>
      <c r="BB199" s="224">
        <v>51</v>
      </c>
      <c r="BC199" s="224">
        <v>200</v>
      </c>
      <c r="BD199" s="224">
        <v>0.75580000000000003</v>
      </c>
      <c r="BE199" s="224">
        <v>3102</v>
      </c>
      <c r="BF199" s="224">
        <v>0</v>
      </c>
      <c r="BG199" s="225">
        <v>2.8501808238511069E-2</v>
      </c>
      <c r="BH199" s="224">
        <v>250</v>
      </c>
      <c r="BI199" s="224">
        <v>51</v>
      </c>
      <c r="BJ199" s="224">
        <v>200</v>
      </c>
      <c r="BK199" s="224">
        <v>0.66410000000000002</v>
      </c>
      <c r="BL199" s="224">
        <v>2574</v>
      </c>
      <c r="BM199" s="224">
        <v>0</v>
      </c>
      <c r="BN199" s="225">
        <v>2.6047864925123013E-2</v>
      </c>
      <c r="BO199" s="224">
        <v>250</v>
      </c>
      <c r="BP199" s="224">
        <v>165</v>
      </c>
      <c r="BQ199" s="224">
        <v>200</v>
      </c>
      <c r="BR199" s="224">
        <v>0.91269999999999996</v>
      </c>
      <c r="BS199" s="224">
        <v>18099</v>
      </c>
      <c r="BT199" s="311">
        <v>0</v>
      </c>
      <c r="BU199" s="225">
        <v>0.13326729978758522</v>
      </c>
      <c r="BV199" s="224">
        <v>250</v>
      </c>
      <c r="BW199" s="224">
        <v>171</v>
      </c>
      <c r="BX199" s="224">
        <v>200</v>
      </c>
      <c r="BY199" s="224">
        <v>0.93440000000000001</v>
      </c>
      <c r="BZ199" s="224">
        <v>18915</v>
      </c>
      <c r="CA199" s="311">
        <v>0</v>
      </c>
      <c r="CB199" s="225">
        <v>0.15061708812377692</v>
      </c>
      <c r="CC199" s="224">
        <v>250</v>
      </c>
      <c r="CD199" s="224"/>
      <c r="CE199" s="224">
        <v>200</v>
      </c>
      <c r="CF199" s="224">
        <v>0.90900000000000003</v>
      </c>
      <c r="CG199" s="224">
        <v>27752</v>
      </c>
      <c r="CH199" s="224">
        <v>0</v>
      </c>
      <c r="CI199" s="225">
        <v>0.20517643162165677</v>
      </c>
      <c r="CJ199" s="224">
        <v>250</v>
      </c>
      <c r="CK199" s="224"/>
      <c r="CL199" s="224">
        <v>200</v>
      </c>
      <c r="CM199" s="224">
        <v>0.89880000000000004</v>
      </c>
      <c r="CN199" s="224">
        <v>22673</v>
      </c>
      <c r="CO199" s="224">
        <v>0</v>
      </c>
      <c r="CP199" s="225">
        <v>0.17517956040152299</v>
      </c>
      <c r="CQ199" s="224">
        <v>250</v>
      </c>
      <c r="CR199" s="224"/>
      <c r="CS199" s="224">
        <v>271.44</v>
      </c>
      <c r="CT199" s="224">
        <v>0.73080000000000001</v>
      </c>
      <c r="CU199" s="224">
        <v>35986</v>
      </c>
      <c r="CV199" s="311">
        <v>0</v>
      </c>
      <c r="CW199" s="225">
        <v>0.24383062662078514</v>
      </c>
      <c r="CX199" s="224">
        <v>250</v>
      </c>
      <c r="CY199" s="224"/>
      <c r="CZ199" s="224">
        <v>200</v>
      </c>
      <c r="DA199" s="224">
        <v>0.51080000000000003</v>
      </c>
      <c r="DB199" s="224">
        <v>8699</v>
      </c>
      <c r="DC199" s="224">
        <v>0</v>
      </c>
      <c r="DD199" s="225">
        <v>0.11826492212651177</v>
      </c>
      <c r="DE199" s="224">
        <v>250</v>
      </c>
      <c r="DF199" s="224"/>
      <c r="DG199" s="224">
        <v>202.68</v>
      </c>
      <c r="DH199" s="224">
        <v>0.65090000000000003</v>
      </c>
      <c r="DI199" s="224">
        <v>24709</v>
      </c>
      <c r="DJ199" s="224">
        <v>0</v>
      </c>
      <c r="DK199" s="225">
        <v>0.25174280485234485</v>
      </c>
      <c r="DL199" s="224">
        <v>250</v>
      </c>
      <c r="DM199" s="224"/>
      <c r="DN199" s="224">
        <v>206.64</v>
      </c>
      <c r="DO199" s="224">
        <v>0.88</v>
      </c>
      <c r="DP199" s="224">
        <v>35932</v>
      </c>
      <c r="DQ199" s="311">
        <v>0</v>
      </c>
      <c r="DR199" s="225">
        <v>0.26558979892968881</v>
      </c>
      <c r="DS199" s="224">
        <v>250</v>
      </c>
      <c r="DT199" s="224"/>
      <c r="DU199" s="224">
        <v>245.16</v>
      </c>
      <c r="DV199" s="224">
        <v>0.94650000000000001</v>
      </c>
      <c r="DW199" s="224">
        <v>39924</v>
      </c>
      <c r="DX199" s="224">
        <v>0</v>
      </c>
      <c r="DY199" s="225">
        <v>0.23896336185293182</v>
      </c>
    </row>
    <row r="200" spans="1:129" ht="17.25" customHeight="1">
      <c r="A200" s="466">
        <v>196</v>
      </c>
      <c r="B200" s="489">
        <v>343000000086</v>
      </c>
      <c r="C200" s="212" t="s">
        <v>837</v>
      </c>
      <c r="D200" s="224">
        <v>0</v>
      </c>
      <c r="E200" s="224">
        <v>0</v>
      </c>
      <c r="F200" s="224">
        <v>0</v>
      </c>
      <c r="G200" s="224">
        <v>0</v>
      </c>
      <c r="H200" s="224">
        <v>0</v>
      </c>
      <c r="I200" s="224">
        <v>0</v>
      </c>
      <c r="J200" s="225"/>
      <c r="K200" s="224">
        <v>0</v>
      </c>
      <c r="L200" s="224">
        <v>0</v>
      </c>
      <c r="M200" s="224">
        <v>0</v>
      </c>
      <c r="N200" s="224">
        <v>0</v>
      </c>
      <c r="O200" s="224">
        <v>0</v>
      </c>
      <c r="P200" s="224">
        <v>0</v>
      </c>
      <c r="Q200" s="225">
        <v>0</v>
      </c>
      <c r="R200" s="224">
        <v>0</v>
      </c>
      <c r="S200" s="224">
        <v>0</v>
      </c>
      <c r="T200" s="224">
        <v>0</v>
      </c>
      <c r="U200" s="224">
        <v>0</v>
      </c>
      <c r="V200" s="224">
        <v>0</v>
      </c>
      <c r="W200" s="224">
        <v>0</v>
      </c>
      <c r="X200" s="225">
        <v>0</v>
      </c>
      <c r="Y200" s="224">
        <v>0</v>
      </c>
      <c r="Z200" s="224">
        <v>0</v>
      </c>
      <c r="AA200" s="224">
        <v>0</v>
      </c>
      <c r="AB200" s="224">
        <v>0</v>
      </c>
      <c r="AC200" s="224">
        <v>0</v>
      </c>
      <c r="AD200" s="224">
        <v>0</v>
      </c>
      <c r="AE200" s="225">
        <v>0</v>
      </c>
      <c r="AF200" s="224">
        <v>0</v>
      </c>
      <c r="AG200" s="224">
        <v>0</v>
      </c>
      <c r="AH200" s="224">
        <v>0</v>
      </c>
      <c r="AI200" s="224">
        <v>0</v>
      </c>
      <c r="AJ200" s="224">
        <v>0</v>
      </c>
      <c r="AK200" s="224">
        <v>0</v>
      </c>
      <c r="AL200" s="225">
        <v>0</v>
      </c>
      <c r="AM200" s="224">
        <v>400</v>
      </c>
      <c r="AN200" s="224">
        <v>6</v>
      </c>
      <c r="AO200" s="224">
        <v>211.2</v>
      </c>
      <c r="AP200" s="224">
        <v>0.22600000000000001</v>
      </c>
      <c r="AQ200" s="224">
        <v>1620</v>
      </c>
      <c r="AR200" s="224">
        <v>0</v>
      </c>
      <c r="AS200" s="225">
        <v>4.7138978278358806E-2</v>
      </c>
      <c r="AT200" s="224">
        <v>400</v>
      </c>
      <c r="AU200" s="224">
        <v>6</v>
      </c>
      <c r="AV200" s="224">
        <v>360</v>
      </c>
      <c r="AW200" s="224">
        <v>0.20930000000000001</v>
      </c>
      <c r="AX200" s="224">
        <v>2503</v>
      </c>
      <c r="AY200" s="224">
        <v>0</v>
      </c>
      <c r="AZ200" s="225">
        <v>4.4649457342304473E-2</v>
      </c>
      <c r="BA200" s="224">
        <v>400</v>
      </c>
      <c r="BB200" s="224">
        <v>6</v>
      </c>
      <c r="BC200" s="224">
        <v>360</v>
      </c>
      <c r="BD200" s="224">
        <v>0.3538</v>
      </c>
      <c r="BE200" s="224">
        <v>2899</v>
      </c>
      <c r="BF200" s="224">
        <v>0</v>
      </c>
      <c r="BG200" s="225">
        <v>3.1612248672263747E-2</v>
      </c>
      <c r="BH200" s="224">
        <v>400</v>
      </c>
      <c r="BI200" s="224">
        <v>12</v>
      </c>
      <c r="BJ200" s="224">
        <v>320</v>
      </c>
      <c r="BK200" s="224">
        <v>0.34110000000000001</v>
      </c>
      <c r="BL200" s="224">
        <v>3139</v>
      </c>
      <c r="BM200" s="224">
        <v>0</v>
      </c>
      <c r="BN200" s="225">
        <v>3.865330934390003E-2</v>
      </c>
      <c r="BO200" s="224">
        <v>400</v>
      </c>
      <c r="BP200" s="224">
        <v>12</v>
      </c>
      <c r="BQ200" s="224">
        <v>320</v>
      </c>
      <c r="BR200" s="224">
        <v>0.4446</v>
      </c>
      <c r="BS200" s="224">
        <v>4159</v>
      </c>
      <c r="BT200" s="311">
        <v>0</v>
      </c>
      <c r="BU200" s="225">
        <v>3.9291313564445998E-2</v>
      </c>
      <c r="BV200" s="224">
        <v>400</v>
      </c>
      <c r="BW200" s="224">
        <v>18</v>
      </c>
      <c r="BX200" s="224">
        <v>320</v>
      </c>
      <c r="BY200" s="224">
        <v>0.48759999999999998</v>
      </c>
      <c r="BZ200" s="224">
        <v>4297</v>
      </c>
      <c r="CA200" s="311">
        <v>0</v>
      </c>
      <c r="CB200" s="225">
        <v>4.0980986195749837E-2</v>
      </c>
      <c r="CC200" s="224">
        <v>400</v>
      </c>
      <c r="CD200" s="224"/>
      <c r="CE200" s="224">
        <v>320</v>
      </c>
      <c r="CF200" s="224">
        <v>0.40589999999999998</v>
      </c>
      <c r="CG200" s="224">
        <v>5239</v>
      </c>
      <c r="CH200" s="224">
        <v>0</v>
      </c>
      <c r="CI200" s="225">
        <v>5.4213373573129678E-2</v>
      </c>
      <c r="CJ200" s="224">
        <v>400</v>
      </c>
      <c r="CK200" s="224"/>
      <c r="CL200" s="224">
        <v>320</v>
      </c>
      <c r="CM200" s="224">
        <v>0.1525</v>
      </c>
      <c r="CN200" s="224">
        <v>2427</v>
      </c>
      <c r="CO200" s="224">
        <v>0</v>
      </c>
      <c r="CP200" s="225">
        <v>6.9074453551912579E-2</v>
      </c>
      <c r="CQ200" s="224">
        <v>400</v>
      </c>
      <c r="CR200" s="224"/>
      <c r="CS200" s="224">
        <v>320</v>
      </c>
      <c r="CT200" s="224">
        <v>0.23880000000000001</v>
      </c>
      <c r="CU200" s="224">
        <v>1836</v>
      </c>
      <c r="CV200" s="311">
        <v>0</v>
      </c>
      <c r="CW200" s="225">
        <v>3.2293524071972765E-2</v>
      </c>
      <c r="CX200" s="224">
        <v>400</v>
      </c>
      <c r="CY200" s="224"/>
      <c r="CZ200" s="224">
        <v>320</v>
      </c>
      <c r="DA200" s="224">
        <v>0.44579999999999997</v>
      </c>
      <c r="DB200" s="224">
        <v>1692</v>
      </c>
      <c r="DC200" s="224">
        <v>0</v>
      </c>
      <c r="DD200" s="225">
        <v>1.6473194257514579E-2</v>
      </c>
      <c r="DE200" s="224">
        <v>400</v>
      </c>
      <c r="DF200" s="224"/>
      <c r="DG200" s="224">
        <v>320</v>
      </c>
      <c r="DH200" s="224">
        <v>0.63829999999999998</v>
      </c>
      <c r="DI200" s="224">
        <v>3606</v>
      </c>
      <c r="DJ200" s="224">
        <v>0</v>
      </c>
      <c r="DK200" s="225">
        <v>2.3728919559515445E-2</v>
      </c>
      <c r="DL200" s="224">
        <v>400</v>
      </c>
      <c r="DM200" s="224"/>
      <c r="DN200" s="224">
        <v>320</v>
      </c>
      <c r="DO200" s="224">
        <v>0.621</v>
      </c>
      <c r="DP200" s="224">
        <v>3132</v>
      </c>
      <c r="DQ200" s="311">
        <v>0</v>
      </c>
      <c r="DR200" s="225">
        <v>2.1183964469378216E-2</v>
      </c>
      <c r="DS200" s="224">
        <v>400</v>
      </c>
      <c r="DT200" s="224"/>
      <c r="DU200" s="224">
        <v>320</v>
      </c>
      <c r="DV200" s="224">
        <v>0.99990000000000001</v>
      </c>
      <c r="DW200" s="224">
        <v>2955</v>
      </c>
      <c r="DX200" s="224">
        <v>0</v>
      </c>
      <c r="DY200" s="225">
        <v>1.28268035136847E-2</v>
      </c>
    </row>
    <row r="201" spans="1:129" ht="17.25" customHeight="1">
      <c r="A201" s="466">
        <v>197</v>
      </c>
      <c r="B201" s="489">
        <v>714000000048</v>
      </c>
      <c r="C201" s="212" t="s">
        <v>855</v>
      </c>
      <c r="D201" s="224">
        <v>0</v>
      </c>
      <c r="E201" s="224">
        <v>0</v>
      </c>
      <c r="F201" s="224">
        <v>0</v>
      </c>
      <c r="G201" s="224">
        <v>0</v>
      </c>
      <c r="H201" s="224">
        <v>0</v>
      </c>
      <c r="I201" s="224">
        <v>0</v>
      </c>
      <c r="J201" s="225"/>
      <c r="K201" s="224">
        <v>0</v>
      </c>
      <c r="L201" s="224">
        <v>0</v>
      </c>
      <c r="M201" s="224">
        <v>0</v>
      </c>
      <c r="N201" s="224">
        <v>0</v>
      </c>
      <c r="O201" s="224">
        <v>0</v>
      </c>
      <c r="P201" s="224">
        <v>0</v>
      </c>
      <c r="Q201" s="225">
        <v>0</v>
      </c>
      <c r="R201" s="224">
        <v>0</v>
      </c>
      <c r="S201" s="224">
        <v>0</v>
      </c>
      <c r="T201" s="224">
        <v>0</v>
      </c>
      <c r="U201" s="224">
        <v>0</v>
      </c>
      <c r="V201" s="224">
        <v>0</v>
      </c>
      <c r="W201" s="224">
        <v>0</v>
      </c>
      <c r="X201" s="225">
        <v>0</v>
      </c>
      <c r="Y201" s="224">
        <v>0</v>
      </c>
      <c r="Z201" s="224">
        <v>0</v>
      </c>
      <c r="AA201" s="224">
        <v>0</v>
      </c>
      <c r="AB201" s="224">
        <v>0</v>
      </c>
      <c r="AC201" s="224">
        <v>0</v>
      </c>
      <c r="AD201" s="224">
        <v>0</v>
      </c>
      <c r="AE201" s="225">
        <v>0</v>
      </c>
      <c r="AF201" s="224">
        <v>0</v>
      </c>
      <c r="AG201" s="224">
        <v>0</v>
      </c>
      <c r="AH201" s="224">
        <v>0</v>
      </c>
      <c r="AI201" s="224">
        <v>0</v>
      </c>
      <c r="AJ201" s="224">
        <v>0</v>
      </c>
      <c r="AK201" s="224">
        <v>0</v>
      </c>
      <c r="AL201" s="225">
        <v>0</v>
      </c>
      <c r="AM201" s="224">
        <v>0</v>
      </c>
      <c r="AN201" s="224">
        <v>0</v>
      </c>
      <c r="AO201" s="224">
        <v>0</v>
      </c>
      <c r="AP201" s="224">
        <v>0</v>
      </c>
      <c r="AQ201" s="224">
        <v>0</v>
      </c>
      <c r="AR201" s="224">
        <v>0</v>
      </c>
      <c r="AS201" s="225">
        <v>0</v>
      </c>
      <c r="AT201" s="224">
        <v>0</v>
      </c>
      <c r="AU201" s="224">
        <v>0</v>
      </c>
      <c r="AV201" s="224">
        <v>0</v>
      </c>
      <c r="AW201" s="224">
        <v>0</v>
      </c>
      <c r="AX201" s="224">
        <v>0</v>
      </c>
      <c r="AY201" s="224">
        <v>0</v>
      </c>
      <c r="AZ201" s="225">
        <v>0</v>
      </c>
      <c r="BA201" s="224">
        <v>0</v>
      </c>
      <c r="BB201" s="224">
        <v>0</v>
      </c>
      <c r="BC201" s="224">
        <v>0</v>
      </c>
      <c r="BD201" s="224">
        <v>0</v>
      </c>
      <c r="BE201" s="224">
        <v>0</v>
      </c>
      <c r="BF201" s="224">
        <v>0</v>
      </c>
      <c r="BG201" s="225">
        <v>0</v>
      </c>
      <c r="BH201" s="224">
        <v>0</v>
      </c>
      <c r="BI201" s="224">
        <v>0</v>
      </c>
      <c r="BJ201" s="224">
        <v>0</v>
      </c>
      <c r="BK201" s="224">
        <v>0</v>
      </c>
      <c r="BL201" s="224">
        <v>0</v>
      </c>
      <c r="BM201" s="224">
        <v>0</v>
      </c>
      <c r="BN201" s="225">
        <v>0</v>
      </c>
      <c r="BO201" s="224">
        <v>0</v>
      </c>
      <c r="BP201" s="224">
        <v>0</v>
      </c>
      <c r="BQ201" s="224">
        <v>0</v>
      </c>
      <c r="BR201" s="224">
        <v>0</v>
      </c>
      <c r="BS201" s="224">
        <v>0</v>
      </c>
      <c r="BT201" s="311">
        <v>0</v>
      </c>
      <c r="BU201" s="225">
        <v>0</v>
      </c>
      <c r="BV201" s="224">
        <v>0</v>
      </c>
      <c r="BW201" s="224">
        <v>0</v>
      </c>
      <c r="BX201" s="224">
        <v>0</v>
      </c>
      <c r="BY201" s="224">
        <v>0</v>
      </c>
      <c r="BZ201" s="224">
        <v>0</v>
      </c>
      <c r="CA201" s="311">
        <v>0</v>
      </c>
      <c r="CB201" s="225">
        <v>0</v>
      </c>
      <c r="CC201" s="224">
        <v>250</v>
      </c>
      <c r="CD201" s="224"/>
      <c r="CE201" s="224">
        <v>0</v>
      </c>
      <c r="CF201" s="224">
        <v>0</v>
      </c>
      <c r="CG201" s="224">
        <v>0</v>
      </c>
      <c r="CH201" s="224">
        <v>0</v>
      </c>
      <c r="CI201" s="225">
        <v>0</v>
      </c>
      <c r="CJ201" s="224">
        <v>250</v>
      </c>
      <c r="CK201" s="224"/>
      <c r="CL201" s="224">
        <v>200</v>
      </c>
      <c r="CM201" s="224">
        <v>0</v>
      </c>
      <c r="CN201" s="224">
        <v>0</v>
      </c>
      <c r="CO201" s="224">
        <v>0</v>
      </c>
      <c r="CP201" s="225">
        <v>0</v>
      </c>
      <c r="CQ201" s="224">
        <v>250</v>
      </c>
      <c r="CR201" s="224"/>
      <c r="CS201" s="224">
        <v>233.16</v>
      </c>
      <c r="CT201" s="224">
        <v>0.7893</v>
      </c>
      <c r="CU201" s="224">
        <v>9985</v>
      </c>
      <c r="CV201" s="311">
        <v>0</v>
      </c>
      <c r="CW201" s="225">
        <v>7.2925427585002672E-2</v>
      </c>
      <c r="CX201" s="224">
        <v>250</v>
      </c>
      <c r="CY201" s="224"/>
      <c r="CZ201" s="224">
        <v>240.12</v>
      </c>
      <c r="DA201" s="224">
        <v>0.73770000000000002</v>
      </c>
      <c r="DB201" s="224">
        <v>6705</v>
      </c>
      <c r="DC201" s="224">
        <v>0</v>
      </c>
      <c r="DD201" s="225">
        <v>5.2572444065798647E-2</v>
      </c>
      <c r="DE201" s="224">
        <v>250</v>
      </c>
      <c r="DF201" s="224"/>
      <c r="DG201" s="224">
        <v>200</v>
      </c>
      <c r="DH201" s="224">
        <v>0.7984</v>
      </c>
      <c r="DI201" s="224">
        <v>14459</v>
      </c>
      <c r="DJ201" s="224">
        <v>0</v>
      </c>
      <c r="DK201" s="225">
        <v>0.12170678723037473</v>
      </c>
      <c r="DL201" s="224">
        <v>250</v>
      </c>
      <c r="DM201" s="224"/>
      <c r="DN201" s="224">
        <v>211.8</v>
      </c>
      <c r="DO201" s="224">
        <v>0.41820000000000002</v>
      </c>
      <c r="DP201" s="224">
        <v>3178</v>
      </c>
      <c r="DQ201" s="311">
        <v>0</v>
      </c>
      <c r="DR201" s="225">
        <v>4.8224859726902852E-2</v>
      </c>
      <c r="DS201" s="224">
        <v>250</v>
      </c>
      <c r="DT201" s="224"/>
      <c r="DU201" s="224">
        <v>200</v>
      </c>
      <c r="DV201" s="224">
        <v>0.95720000000000005</v>
      </c>
      <c r="DW201" s="224">
        <v>9739</v>
      </c>
      <c r="DX201" s="224">
        <v>0</v>
      </c>
      <c r="DY201" s="225">
        <v>7.0656022194363191E-2</v>
      </c>
    </row>
    <row r="202" spans="1:129" ht="17.25" customHeight="1">
      <c r="A202" s="466">
        <v>198</v>
      </c>
      <c r="B202" s="489">
        <v>312000000008</v>
      </c>
      <c r="C202" s="212" t="s">
        <v>275</v>
      </c>
      <c r="D202" s="224">
        <v>121</v>
      </c>
      <c r="E202" s="224">
        <v>20</v>
      </c>
      <c r="F202" s="224">
        <v>23</v>
      </c>
      <c r="G202" s="224">
        <v>0.43780000000000002</v>
      </c>
      <c r="H202" s="224">
        <v>2174</v>
      </c>
      <c r="I202" s="224">
        <v>0</v>
      </c>
      <c r="J202" s="225">
        <v>0.29986339250049104</v>
      </c>
      <c r="K202" s="224">
        <v>121</v>
      </c>
      <c r="L202" s="224">
        <v>96</v>
      </c>
      <c r="M202" s="224">
        <v>99</v>
      </c>
      <c r="N202" s="224">
        <v>0.79749999999999999</v>
      </c>
      <c r="O202" s="224">
        <v>18322</v>
      </c>
      <c r="P202" s="224">
        <v>0</v>
      </c>
      <c r="Q202" s="225">
        <v>0.31191341738414241</v>
      </c>
      <c r="R202" s="224">
        <v>121</v>
      </c>
      <c r="S202" s="224">
        <v>100</v>
      </c>
      <c r="T202" s="224">
        <v>103</v>
      </c>
      <c r="U202" s="224">
        <v>0.87919999999999998</v>
      </c>
      <c r="V202" s="224">
        <v>19596</v>
      </c>
      <c r="W202" s="224">
        <v>0</v>
      </c>
      <c r="X202" s="225">
        <v>0.30054536192066339</v>
      </c>
      <c r="Y202" s="224">
        <v>121</v>
      </c>
      <c r="Z202" s="224">
        <v>116</v>
      </c>
      <c r="AA202" s="224">
        <v>119</v>
      </c>
      <c r="AB202" s="224">
        <v>0.82440000000000002</v>
      </c>
      <c r="AC202" s="224">
        <v>22054</v>
      </c>
      <c r="AD202" s="224">
        <v>0</v>
      </c>
      <c r="AE202" s="225">
        <v>0.30215479470966988</v>
      </c>
      <c r="AF202" s="224">
        <v>121</v>
      </c>
      <c r="AG202" s="224">
        <v>92</v>
      </c>
      <c r="AH202" s="224">
        <v>96.8</v>
      </c>
      <c r="AI202" s="224">
        <v>0.88200000000000001</v>
      </c>
      <c r="AJ202" s="224">
        <v>35636</v>
      </c>
      <c r="AK202" s="224">
        <v>0</v>
      </c>
      <c r="AL202" s="225">
        <v>0.56101189846476829</v>
      </c>
      <c r="AM202" s="224">
        <v>121</v>
      </c>
      <c r="AN202" s="224">
        <v>114</v>
      </c>
      <c r="AO202" s="224">
        <v>117</v>
      </c>
      <c r="AP202" s="224">
        <v>0.94510000000000005</v>
      </c>
      <c r="AQ202" s="224">
        <v>28590</v>
      </c>
      <c r="AR202" s="224">
        <v>0</v>
      </c>
      <c r="AS202" s="225">
        <v>0.35910217372496495</v>
      </c>
      <c r="AT202" s="224">
        <v>121</v>
      </c>
      <c r="AU202" s="224">
        <v>110</v>
      </c>
      <c r="AV202" s="224">
        <v>113</v>
      </c>
      <c r="AW202" s="224">
        <v>0.93559999999999999</v>
      </c>
      <c r="AX202" s="224">
        <v>42966</v>
      </c>
      <c r="AY202" s="224">
        <v>0</v>
      </c>
      <c r="AZ202" s="225">
        <v>0.54623978933588602</v>
      </c>
      <c r="BA202" s="224">
        <v>121</v>
      </c>
      <c r="BB202" s="224">
        <v>104</v>
      </c>
      <c r="BC202" s="224">
        <v>107</v>
      </c>
      <c r="BD202" s="224">
        <v>0.94410000000000005</v>
      </c>
      <c r="BE202" s="224">
        <v>31630</v>
      </c>
      <c r="BF202" s="224">
        <v>0</v>
      </c>
      <c r="BG202" s="225">
        <v>0.43487547905046842</v>
      </c>
      <c r="BH202" s="224">
        <v>121</v>
      </c>
      <c r="BI202" s="224">
        <v>110</v>
      </c>
      <c r="BJ202" s="224">
        <v>110</v>
      </c>
      <c r="BK202" s="224">
        <v>0.93969999999999998</v>
      </c>
      <c r="BL202" s="224">
        <v>39238</v>
      </c>
      <c r="BM202" s="224">
        <v>0</v>
      </c>
      <c r="BN202" s="225">
        <v>0.51021358181845233</v>
      </c>
      <c r="BO202" s="224">
        <v>121</v>
      </c>
      <c r="BP202" s="224">
        <v>102</v>
      </c>
      <c r="BQ202" s="224">
        <v>102</v>
      </c>
      <c r="BR202" s="224">
        <v>0.94740000000000002</v>
      </c>
      <c r="BS202" s="224">
        <v>40106</v>
      </c>
      <c r="BT202" s="311">
        <v>0</v>
      </c>
      <c r="BU202" s="225">
        <v>0.55783127795053766</v>
      </c>
      <c r="BV202" s="224">
        <v>121</v>
      </c>
      <c r="BW202" s="224">
        <v>114</v>
      </c>
      <c r="BX202" s="224">
        <v>114</v>
      </c>
      <c r="BY202" s="224">
        <v>0.95020000000000004</v>
      </c>
      <c r="BZ202" s="224">
        <v>32548</v>
      </c>
      <c r="CA202" s="311">
        <v>0</v>
      </c>
      <c r="CB202" s="225">
        <v>0.44713138701661892</v>
      </c>
      <c r="CC202" s="224">
        <v>121</v>
      </c>
      <c r="CD202" s="224"/>
      <c r="CE202" s="224">
        <v>107.44</v>
      </c>
      <c r="CF202" s="224">
        <v>0.9486</v>
      </c>
      <c r="CG202" s="224">
        <v>42470</v>
      </c>
      <c r="CH202" s="224">
        <v>0</v>
      </c>
      <c r="CI202" s="225">
        <v>0.56009307808290798</v>
      </c>
      <c r="CJ202" s="224">
        <v>121</v>
      </c>
      <c r="CK202" s="224"/>
      <c r="CL202" s="224">
        <v>110.16</v>
      </c>
      <c r="CM202" s="224">
        <v>0.97040000000000004</v>
      </c>
      <c r="CN202" s="224">
        <v>38000</v>
      </c>
      <c r="CO202" s="224">
        <v>0</v>
      </c>
      <c r="CP202" s="225">
        <v>0.4937150715815759</v>
      </c>
      <c r="CQ202" s="224">
        <v>121</v>
      </c>
      <c r="CR202" s="224"/>
      <c r="CS202" s="224">
        <v>102.24</v>
      </c>
      <c r="CT202" s="224">
        <v>0.94669999999999999</v>
      </c>
      <c r="CU202" s="224">
        <v>26295</v>
      </c>
      <c r="CV202" s="311">
        <v>0</v>
      </c>
      <c r="CW202" s="225">
        <v>0.365146398661778</v>
      </c>
      <c r="CX202" s="224">
        <v>121</v>
      </c>
      <c r="CY202" s="224"/>
      <c r="CZ202" s="224">
        <v>100.64</v>
      </c>
      <c r="DA202" s="224">
        <v>0.96</v>
      </c>
      <c r="DB202" s="224">
        <v>32266</v>
      </c>
      <c r="DC202" s="224">
        <v>0</v>
      </c>
      <c r="DD202" s="225">
        <v>0.46384274899899897</v>
      </c>
      <c r="DE202" s="224">
        <v>121</v>
      </c>
      <c r="DF202" s="224"/>
      <c r="DG202" s="224">
        <v>107.2</v>
      </c>
      <c r="DH202" s="224">
        <v>0.95579999999999998</v>
      </c>
      <c r="DI202" s="224">
        <v>32207</v>
      </c>
      <c r="DJ202" s="224">
        <v>0</v>
      </c>
      <c r="DK202" s="225">
        <v>0.42248911686295126</v>
      </c>
      <c r="DL202" s="224">
        <v>121</v>
      </c>
      <c r="DM202" s="224"/>
      <c r="DN202" s="224">
        <v>223.2</v>
      </c>
      <c r="DO202" s="224">
        <v>0.93430000000000002</v>
      </c>
      <c r="DP202" s="224">
        <v>29214</v>
      </c>
      <c r="DQ202" s="311">
        <v>0</v>
      </c>
      <c r="DR202" s="225">
        <v>0.18829446341604944</v>
      </c>
      <c r="DS202" s="224">
        <v>121</v>
      </c>
      <c r="DT202" s="224"/>
      <c r="DU202" s="224">
        <v>97.76</v>
      </c>
      <c r="DV202" s="224">
        <v>0.97230000000000005</v>
      </c>
      <c r="DW202" s="224">
        <v>32228</v>
      </c>
      <c r="DX202" s="224">
        <v>0</v>
      </c>
      <c r="DY202" s="225">
        <v>0.47091159057520898</v>
      </c>
    </row>
    <row r="203" spans="1:129" ht="17.25" customHeight="1">
      <c r="A203" s="466">
        <v>199</v>
      </c>
      <c r="B203" s="489">
        <v>293000000006</v>
      </c>
      <c r="C203" s="212" t="s">
        <v>238</v>
      </c>
      <c r="D203" s="224">
        <v>132</v>
      </c>
      <c r="E203" s="224">
        <v>166.4</v>
      </c>
      <c r="F203" s="224">
        <v>166.4</v>
      </c>
      <c r="G203" s="224">
        <v>0.87529999999999997</v>
      </c>
      <c r="H203" s="224">
        <v>41076</v>
      </c>
      <c r="I203" s="224">
        <v>0</v>
      </c>
      <c r="J203" s="225">
        <v>0.39169262846145059</v>
      </c>
      <c r="K203" s="224">
        <v>132</v>
      </c>
      <c r="L203" s="224">
        <v>155.19999999999999</v>
      </c>
      <c r="M203" s="224">
        <v>155.19999999999999</v>
      </c>
      <c r="N203" s="224">
        <v>0.8427</v>
      </c>
      <c r="O203" s="224">
        <v>46454</v>
      </c>
      <c r="P203" s="224">
        <v>0</v>
      </c>
      <c r="Q203" s="225">
        <v>0.47740335772574066</v>
      </c>
      <c r="R203" s="224">
        <v>156</v>
      </c>
      <c r="S203" s="224">
        <v>159</v>
      </c>
      <c r="T203" s="224">
        <v>159</v>
      </c>
      <c r="U203" s="224">
        <v>0.80549999999999999</v>
      </c>
      <c r="V203" s="224">
        <v>38722</v>
      </c>
      <c r="W203" s="224">
        <v>0</v>
      </c>
      <c r="X203" s="225">
        <v>0.41991618593518271</v>
      </c>
      <c r="Y203" s="224">
        <v>156</v>
      </c>
      <c r="Z203" s="224">
        <v>140.6</v>
      </c>
      <c r="AA203" s="224">
        <v>140.6</v>
      </c>
      <c r="AB203" s="224">
        <v>0.87909999999999999</v>
      </c>
      <c r="AC203" s="224">
        <v>36844</v>
      </c>
      <c r="AD203" s="224">
        <v>0</v>
      </c>
      <c r="AE203" s="225">
        <v>0.40065469595864067</v>
      </c>
      <c r="AF203" s="224">
        <v>156</v>
      </c>
      <c r="AG203" s="224">
        <v>149</v>
      </c>
      <c r="AH203" s="224">
        <v>149</v>
      </c>
      <c r="AI203" s="224">
        <v>0.83179999999999998</v>
      </c>
      <c r="AJ203" s="224">
        <v>25632</v>
      </c>
      <c r="AK203" s="224">
        <v>0</v>
      </c>
      <c r="AL203" s="225">
        <v>0.27797412664719839</v>
      </c>
      <c r="AM203" s="224">
        <v>156</v>
      </c>
      <c r="AN203" s="224">
        <v>165</v>
      </c>
      <c r="AO203" s="224">
        <v>165</v>
      </c>
      <c r="AP203" s="224">
        <v>0.84470000000000001</v>
      </c>
      <c r="AQ203" s="224">
        <v>38246</v>
      </c>
      <c r="AR203" s="224">
        <v>0</v>
      </c>
      <c r="AS203" s="225">
        <v>0.3811246915307529</v>
      </c>
      <c r="AT203" s="224">
        <v>156</v>
      </c>
      <c r="AU203" s="224">
        <v>176.8</v>
      </c>
      <c r="AV203" s="224">
        <v>176.8</v>
      </c>
      <c r="AW203" s="224">
        <v>0.72770000000000001</v>
      </c>
      <c r="AX203" s="224">
        <v>31912</v>
      </c>
      <c r="AY203" s="224">
        <v>0</v>
      </c>
      <c r="AZ203" s="225">
        <v>0.33338530433299401</v>
      </c>
      <c r="BA203" s="224">
        <v>156</v>
      </c>
      <c r="BB203" s="224">
        <v>61.4</v>
      </c>
      <c r="BC203" s="224">
        <v>124.8</v>
      </c>
      <c r="BD203" s="224">
        <v>0.99960000000000004</v>
      </c>
      <c r="BE203" s="224">
        <v>5250</v>
      </c>
      <c r="BF203" s="224">
        <v>0</v>
      </c>
      <c r="BG203" s="225">
        <v>5.8450196317843386E-2</v>
      </c>
      <c r="BH203" s="224">
        <v>156</v>
      </c>
      <c r="BI203" s="224">
        <v>75.599999999999994</v>
      </c>
      <c r="BJ203" s="224">
        <v>124.8</v>
      </c>
      <c r="BK203" s="224">
        <v>1</v>
      </c>
      <c r="BL203" s="224">
        <v>20108</v>
      </c>
      <c r="BM203" s="224">
        <v>0</v>
      </c>
      <c r="BN203" s="225">
        <v>0.21656155224703613</v>
      </c>
      <c r="BO203" s="224">
        <v>156</v>
      </c>
      <c r="BP203" s="224">
        <v>133.6</v>
      </c>
      <c r="BQ203" s="224">
        <v>133.6</v>
      </c>
      <c r="BR203" s="224">
        <v>0.66669999999999996</v>
      </c>
      <c r="BS203" s="224">
        <v>28248</v>
      </c>
      <c r="BT203" s="311">
        <v>0</v>
      </c>
      <c r="BU203" s="225">
        <v>0.42626321455802818</v>
      </c>
      <c r="BV203" s="224">
        <v>156</v>
      </c>
      <c r="BW203" s="224">
        <v>128</v>
      </c>
      <c r="BX203" s="224">
        <v>128</v>
      </c>
      <c r="BY203" s="224">
        <v>0.97460000000000002</v>
      </c>
      <c r="BZ203" s="224">
        <v>40984</v>
      </c>
      <c r="CA203" s="311">
        <v>0</v>
      </c>
      <c r="CB203" s="225">
        <v>0.48888722968152992</v>
      </c>
      <c r="CC203" s="224">
        <v>156</v>
      </c>
      <c r="CD203" s="224"/>
      <c r="CE203" s="224">
        <v>124.8</v>
      </c>
      <c r="CF203" s="224">
        <v>0.99980000000000002</v>
      </c>
      <c r="CG203" s="224">
        <v>36882</v>
      </c>
      <c r="CH203" s="224">
        <v>0</v>
      </c>
      <c r="CI203" s="225">
        <v>0.39729565019703689</v>
      </c>
      <c r="CJ203" s="224">
        <v>156</v>
      </c>
      <c r="CK203" s="224"/>
      <c r="CL203" s="224">
        <v>124.8</v>
      </c>
      <c r="CM203" s="224">
        <v>0.99980000000000002</v>
      </c>
      <c r="CN203" s="224">
        <v>38666</v>
      </c>
      <c r="CO203" s="224">
        <v>0</v>
      </c>
      <c r="CP203" s="225">
        <v>0.43039679873296599</v>
      </c>
      <c r="CQ203" s="224">
        <v>156</v>
      </c>
      <c r="CR203" s="224"/>
      <c r="CS203" s="224">
        <v>130.5</v>
      </c>
      <c r="CT203" s="224">
        <v>0.99950000000000006</v>
      </c>
      <c r="CU203" s="224">
        <v>35996</v>
      </c>
      <c r="CV203" s="311">
        <v>0</v>
      </c>
      <c r="CW203" s="225">
        <v>0.37092661602914501</v>
      </c>
      <c r="CX203" s="224">
        <v>156</v>
      </c>
      <c r="CY203" s="224"/>
      <c r="CZ203" s="224">
        <v>124.8</v>
      </c>
      <c r="DA203" s="224">
        <v>0.99950000000000006</v>
      </c>
      <c r="DB203" s="224">
        <v>43304</v>
      </c>
      <c r="DC203" s="224">
        <v>0</v>
      </c>
      <c r="DD203" s="225">
        <v>0.48216772203765701</v>
      </c>
      <c r="DE203" s="224">
        <v>156</v>
      </c>
      <c r="DF203" s="224"/>
      <c r="DG203" s="224">
        <v>124.8</v>
      </c>
      <c r="DH203" s="224">
        <v>0.99739999999999995</v>
      </c>
      <c r="DI203" s="224">
        <v>31838</v>
      </c>
      <c r="DJ203" s="224">
        <v>0</v>
      </c>
      <c r="DK203" s="225">
        <v>0.3437865594189779</v>
      </c>
      <c r="DL203" s="224">
        <v>156</v>
      </c>
      <c r="DM203" s="224"/>
      <c r="DN203" s="224">
        <v>136.82</v>
      </c>
      <c r="DO203" s="224">
        <v>0.99839999999999995</v>
      </c>
      <c r="DP203" s="224">
        <v>39758</v>
      </c>
      <c r="DQ203" s="311">
        <v>0</v>
      </c>
      <c r="DR203" s="225">
        <v>0.39119872927374316</v>
      </c>
      <c r="DS203" s="224">
        <v>156</v>
      </c>
      <c r="DT203" s="224"/>
      <c r="DU203" s="224">
        <v>134.18</v>
      </c>
      <c r="DV203" s="224">
        <v>0.997</v>
      </c>
      <c r="DW203" s="224">
        <v>32724</v>
      </c>
      <c r="DX203" s="224">
        <v>0</v>
      </c>
      <c r="DY203" s="225">
        <v>0.33974333194844625</v>
      </c>
    </row>
    <row r="204" spans="1:129" ht="17.25" customHeight="1">
      <c r="A204" s="466">
        <v>200</v>
      </c>
      <c r="B204" s="489">
        <v>311000000061</v>
      </c>
      <c r="C204" s="212" t="s">
        <v>687</v>
      </c>
      <c r="D204" s="224">
        <v>222</v>
      </c>
      <c r="E204" s="224">
        <v>9</v>
      </c>
      <c r="F204" s="224">
        <v>9</v>
      </c>
      <c r="G204" s="224">
        <v>0.71650000000000003</v>
      </c>
      <c r="H204" s="224">
        <v>2820</v>
      </c>
      <c r="I204" s="311">
        <v>34.248000000000047</v>
      </c>
      <c r="J204" s="225">
        <v>0.60737639244268693</v>
      </c>
      <c r="K204" s="224">
        <v>222</v>
      </c>
      <c r="L204" s="224">
        <v>12</v>
      </c>
      <c r="M204" s="224">
        <v>12</v>
      </c>
      <c r="N204" s="224">
        <v>0.74339999999999995</v>
      </c>
      <c r="O204" s="224">
        <v>2781</v>
      </c>
      <c r="P204" s="224">
        <v>0</v>
      </c>
      <c r="Q204" s="225">
        <v>0.41900986747897628</v>
      </c>
      <c r="R204" s="224">
        <v>222</v>
      </c>
      <c r="S204" s="224">
        <v>57</v>
      </c>
      <c r="T204" s="224">
        <v>177.6</v>
      </c>
      <c r="U204" s="224">
        <v>0.71630000000000005</v>
      </c>
      <c r="V204" s="224">
        <v>2613</v>
      </c>
      <c r="W204" s="224">
        <v>0</v>
      </c>
      <c r="X204" s="225">
        <v>2.8527847266504251E-2</v>
      </c>
      <c r="Y204" s="224">
        <v>222</v>
      </c>
      <c r="Z204" s="224">
        <v>12</v>
      </c>
      <c r="AA204" s="224">
        <v>177.6</v>
      </c>
      <c r="AB204" s="224">
        <v>0.70069999999999999</v>
      </c>
      <c r="AC204" s="224">
        <v>3084</v>
      </c>
      <c r="AD204" s="224">
        <v>0</v>
      </c>
      <c r="AE204" s="225">
        <v>3.3309365106600132E-2</v>
      </c>
      <c r="AF204" s="224">
        <v>222</v>
      </c>
      <c r="AG204" s="224">
        <v>57</v>
      </c>
      <c r="AH204" s="224">
        <v>177.6</v>
      </c>
      <c r="AI204" s="224">
        <v>0.69299999999999995</v>
      </c>
      <c r="AJ204" s="224">
        <v>2628</v>
      </c>
      <c r="AK204" s="224">
        <v>0</v>
      </c>
      <c r="AL204" s="225">
        <v>2.8699625473819025E-2</v>
      </c>
      <c r="AM204" s="224">
        <v>222</v>
      </c>
      <c r="AN204" s="224">
        <v>30</v>
      </c>
      <c r="AO204" s="224">
        <v>177.6</v>
      </c>
      <c r="AP204" s="224">
        <v>0.79820000000000002</v>
      </c>
      <c r="AQ204" s="224">
        <v>3465</v>
      </c>
      <c r="AR204" s="224">
        <v>0</v>
      </c>
      <c r="AS204" s="225">
        <v>3.3948145715246687E-2</v>
      </c>
      <c r="AT204" s="224">
        <v>222</v>
      </c>
      <c r="AU204" s="224">
        <v>12</v>
      </c>
      <c r="AV204" s="224">
        <v>177.6</v>
      </c>
      <c r="AW204" s="224">
        <v>0.75139999999999996</v>
      </c>
      <c r="AX204" s="224">
        <v>3255</v>
      </c>
      <c r="AY204" s="224">
        <v>0</v>
      </c>
      <c r="AZ204" s="225">
        <v>3.2784148268577333E-2</v>
      </c>
      <c r="BA204" s="224">
        <v>222</v>
      </c>
      <c r="BB204" s="224">
        <v>21</v>
      </c>
      <c r="BC204" s="224">
        <v>177.6</v>
      </c>
      <c r="BD204" s="224">
        <v>0.7359</v>
      </c>
      <c r="BE204" s="224">
        <v>3645</v>
      </c>
      <c r="BF204" s="224">
        <v>0</v>
      </c>
      <c r="BG204" s="225">
        <v>3.8734974273090861E-2</v>
      </c>
      <c r="BH204" s="224">
        <v>222</v>
      </c>
      <c r="BI204" s="224">
        <v>51</v>
      </c>
      <c r="BJ204" s="224">
        <v>177.6</v>
      </c>
      <c r="BK204" s="224">
        <v>0.74260000000000004</v>
      </c>
      <c r="BL204" s="224">
        <v>2553</v>
      </c>
      <c r="BM204" s="224">
        <v>0</v>
      </c>
      <c r="BN204" s="225">
        <v>2.6018363263048457E-2</v>
      </c>
      <c r="BO204" s="224">
        <v>222</v>
      </c>
      <c r="BP204" s="224">
        <v>15</v>
      </c>
      <c r="BQ204" s="224">
        <v>177.6</v>
      </c>
      <c r="BR204" s="224">
        <v>0.74550000000000005</v>
      </c>
      <c r="BS204" s="224">
        <v>3243</v>
      </c>
      <c r="BT204" s="311">
        <v>0</v>
      </c>
      <c r="BU204" s="225">
        <v>3.2921787238007136E-2</v>
      </c>
      <c r="BV204" s="224">
        <v>222</v>
      </c>
      <c r="BW204" s="224">
        <v>9</v>
      </c>
      <c r="BX204" s="224">
        <v>177.6</v>
      </c>
      <c r="BY204" s="224">
        <v>0.70089999999999997</v>
      </c>
      <c r="BZ204" s="224">
        <v>2397</v>
      </c>
      <c r="CA204" s="311">
        <v>0</v>
      </c>
      <c r="CB204" s="225">
        <v>2.8654955579267175E-2</v>
      </c>
      <c r="CC204" s="224">
        <v>222</v>
      </c>
      <c r="CD204" s="224"/>
      <c r="CE204" s="224">
        <v>177.6</v>
      </c>
      <c r="CF204" s="224">
        <v>0</v>
      </c>
      <c r="CG204" s="224">
        <v>0</v>
      </c>
      <c r="CH204" s="224">
        <v>0</v>
      </c>
      <c r="CI204" s="225">
        <v>0</v>
      </c>
      <c r="CJ204" s="224">
        <v>222</v>
      </c>
      <c r="CK204" s="224"/>
      <c r="CL204" s="224">
        <v>177.6</v>
      </c>
      <c r="CM204" s="224">
        <v>0.75009999999999999</v>
      </c>
      <c r="CN204" s="224">
        <v>6432</v>
      </c>
      <c r="CO204" s="224">
        <v>0</v>
      </c>
      <c r="CP204" s="225">
        <v>6.7058125983602598E-2</v>
      </c>
      <c r="CQ204" s="224">
        <v>222</v>
      </c>
      <c r="CR204" s="224"/>
      <c r="CS204" s="224">
        <v>177.6</v>
      </c>
      <c r="CT204" s="224">
        <v>0.78500000000000003</v>
      </c>
      <c r="CU204" s="224">
        <v>15007</v>
      </c>
      <c r="CV204" s="311">
        <v>0</v>
      </c>
      <c r="CW204" s="225">
        <v>0.14467994293862385</v>
      </c>
      <c r="CX204" s="224">
        <v>222</v>
      </c>
      <c r="CY204" s="224"/>
      <c r="CZ204" s="224">
        <v>177.6</v>
      </c>
      <c r="DA204" s="224">
        <v>0.77229999999999999</v>
      </c>
      <c r="DB204" s="224">
        <v>14358</v>
      </c>
      <c r="DC204" s="224">
        <v>0</v>
      </c>
      <c r="DD204" s="225">
        <v>0.14538930358560034</v>
      </c>
      <c r="DE204" s="224">
        <v>222</v>
      </c>
      <c r="DF204" s="224"/>
      <c r="DG204" s="224">
        <v>177.6</v>
      </c>
      <c r="DH204" s="224">
        <v>0.74780000000000002</v>
      </c>
      <c r="DI204" s="224">
        <v>12490</v>
      </c>
      <c r="DJ204" s="224">
        <v>0</v>
      </c>
      <c r="DK204" s="225">
        <v>0.12640407664737097</v>
      </c>
      <c r="DL204" s="224">
        <v>222</v>
      </c>
      <c r="DM204" s="224"/>
      <c r="DN204" s="224">
        <v>177.6</v>
      </c>
      <c r="DO204" s="224">
        <v>0.75319999999999998</v>
      </c>
      <c r="DP204" s="224">
        <v>10326</v>
      </c>
      <c r="DQ204" s="311">
        <v>0</v>
      </c>
      <c r="DR204" s="225">
        <v>0.10375425405704818</v>
      </c>
      <c r="DS204" s="224">
        <v>222</v>
      </c>
      <c r="DT204" s="224"/>
      <c r="DU204" s="224">
        <v>177.6</v>
      </c>
      <c r="DV204" s="224">
        <v>0.75639999999999996</v>
      </c>
      <c r="DW204" s="224">
        <v>9759</v>
      </c>
      <c r="DX204" s="224">
        <v>0</v>
      </c>
      <c r="DY204" s="225">
        <v>0.100897020103128</v>
      </c>
    </row>
    <row r="205" spans="1:129" ht="17.25" customHeight="1">
      <c r="A205" s="466">
        <v>201</v>
      </c>
      <c r="B205" s="489">
        <v>291000000003</v>
      </c>
      <c r="C205" s="212" t="s">
        <v>224</v>
      </c>
      <c r="D205" s="224">
        <v>150</v>
      </c>
      <c r="E205" s="224">
        <v>110.6</v>
      </c>
      <c r="F205" s="224">
        <v>110.6</v>
      </c>
      <c r="G205" s="224">
        <v>0.91549999999999998</v>
      </c>
      <c r="H205" s="224">
        <v>9358</v>
      </c>
      <c r="I205" s="224">
        <v>0</v>
      </c>
      <c r="J205" s="225">
        <v>0.12836217545548409</v>
      </c>
      <c r="K205" s="224">
        <v>209</v>
      </c>
      <c r="L205" s="224">
        <v>200</v>
      </c>
      <c r="M205" s="224">
        <v>200</v>
      </c>
      <c r="N205" s="224">
        <v>0.9577</v>
      </c>
      <c r="O205" s="224">
        <v>24716</v>
      </c>
      <c r="P205" s="224">
        <v>0</v>
      </c>
      <c r="Q205" s="225">
        <v>0.17343860346416873</v>
      </c>
      <c r="R205" s="224">
        <v>209</v>
      </c>
      <c r="S205" s="224">
        <v>189.4</v>
      </c>
      <c r="T205" s="224">
        <v>189.4</v>
      </c>
      <c r="U205" s="224">
        <v>0.9405</v>
      </c>
      <c r="V205" s="224">
        <v>29444</v>
      </c>
      <c r="W205" s="224">
        <v>0</v>
      </c>
      <c r="X205" s="225">
        <v>0.22957549958791182</v>
      </c>
      <c r="Y205" s="224">
        <v>209</v>
      </c>
      <c r="Z205" s="224">
        <v>192</v>
      </c>
      <c r="AA205" s="224">
        <v>192</v>
      </c>
      <c r="AB205" s="224">
        <v>0.92649999999999999</v>
      </c>
      <c r="AC205" s="224">
        <v>29940</v>
      </c>
      <c r="AD205" s="224">
        <v>0</v>
      </c>
      <c r="AE205" s="225">
        <v>0.22622063030598449</v>
      </c>
      <c r="AF205" s="224">
        <v>209</v>
      </c>
      <c r="AG205" s="224">
        <v>200.4</v>
      </c>
      <c r="AH205" s="224">
        <v>200.4</v>
      </c>
      <c r="AI205" s="224">
        <v>0.93489999999999995</v>
      </c>
      <c r="AJ205" s="224">
        <v>35204</v>
      </c>
      <c r="AK205" s="224">
        <v>0</v>
      </c>
      <c r="AL205" s="225">
        <v>0.25255513308112237</v>
      </c>
      <c r="AM205" s="224">
        <v>209</v>
      </c>
      <c r="AN205" s="224">
        <v>209.2</v>
      </c>
      <c r="AO205" s="224">
        <v>209.2</v>
      </c>
      <c r="AP205" s="224">
        <v>0.92049999999999998</v>
      </c>
      <c r="AQ205" s="224">
        <v>33592</v>
      </c>
      <c r="AR205" s="224">
        <v>0</v>
      </c>
      <c r="AS205" s="225">
        <v>0.24228018251966082</v>
      </c>
      <c r="AT205" s="224">
        <v>209</v>
      </c>
      <c r="AU205" s="224">
        <v>155.19999999999999</v>
      </c>
      <c r="AV205" s="224">
        <v>167.2</v>
      </c>
      <c r="AW205" s="224">
        <v>0.91559999999999997</v>
      </c>
      <c r="AX205" s="224">
        <v>16844</v>
      </c>
      <c r="AY205" s="224">
        <v>0</v>
      </c>
      <c r="AZ205" s="225">
        <v>0.14788708208592635</v>
      </c>
      <c r="BA205" s="224">
        <v>209</v>
      </c>
      <c r="BB205" s="224">
        <v>180.4</v>
      </c>
      <c r="BC205" s="224">
        <v>180.4</v>
      </c>
      <c r="BD205" s="224">
        <v>0.86309999999999998</v>
      </c>
      <c r="BE205" s="224">
        <v>32684</v>
      </c>
      <c r="BF205" s="224">
        <v>0</v>
      </c>
      <c r="BG205" s="225">
        <v>0.29154463609392101</v>
      </c>
      <c r="BH205" s="224">
        <v>209</v>
      </c>
      <c r="BI205" s="224">
        <v>207.8</v>
      </c>
      <c r="BJ205" s="224">
        <v>207.8</v>
      </c>
      <c r="BK205" s="224">
        <v>0.86699999999999999</v>
      </c>
      <c r="BL205" s="224">
        <v>37818</v>
      </c>
      <c r="BM205" s="224">
        <v>0</v>
      </c>
      <c r="BN205" s="225">
        <v>0.28213760881165301</v>
      </c>
      <c r="BO205" s="224">
        <v>209</v>
      </c>
      <c r="BP205" s="224">
        <v>205.8</v>
      </c>
      <c r="BQ205" s="224">
        <v>205.8</v>
      </c>
      <c r="BR205" s="224">
        <v>0.87639999999999996</v>
      </c>
      <c r="BS205" s="224">
        <v>28056</v>
      </c>
      <c r="BT205" s="311">
        <v>0</v>
      </c>
      <c r="BU205" s="225">
        <v>0.2090764310317699</v>
      </c>
      <c r="BV205" s="224">
        <v>209</v>
      </c>
      <c r="BW205" s="224">
        <v>203.2</v>
      </c>
      <c r="BX205" s="224">
        <v>203.2</v>
      </c>
      <c r="BY205" s="224">
        <v>0.90380000000000005</v>
      </c>
      <c r="BZ205" s="224">
        <v>30536</v>
      </c>
      <c r="CA205" s="311">
        <v>0</v>
      </c>
      <c r="CB205" s="225">
        <v>0.24742685406191892</v>
      </c>
      <c r="CC205" s="224">
        <v>209</v>
      </c>
      <c r="CD205" s="224"/>
      <c r="CE205" s="224">
        <v>192.26</v>
      </c>
      <c r="CF205" s="224">
        <v>0.95040000000000002</v>
      </c>
      <c r="CG205" s="224">
        <v>37962</v>
      </c>
      <c r="CH205" s="224">
        <v>0</v>
      </c>
      <c r="CI205" s="225">
        <v>0.27924202817156912</v>
      </c>
      <c r="CJ205" s="224">
        <v>209</v>
      </c>
      <c r="CK205" s="224"/>
      <c r="CL205" s="224">
        <v>185.06</v>
      </c>
      <c r="CM205" s="224">
        <v>0.95379999999999998</v>
      </c>
      <c r="CN205" s="224">
        <v>32976</v>
      </c>
      <c r="CO205" s="224">
        <v>0</v>
      </c>
      <c r="CP205" s="225">
        <v>0.25947504866403548</v>
      </c>
      <c r="CQ205" s="224">
        <v>209</v>
      </c>
      <c r="CR205" s="224"/>
      <c r="CS205" s="224">
        <v>196.26</v>
      </c>
      <c r="CT205" s="224">
        <v>0.96489999999999998</v>
      </c>
      <c r="CU205" s="224">
        <v>27312</v>
      </c>
      <c r="CV205" s="311">
        <v>0</v>
      </c>
      <c r="CW205" s="225">
        <v>0.19385029547488197</v>
      </c>
      <c r="CX205" s="224">
        <v>209</v>
      </c>
      <c r="CY205" s="224"/>
      <c r="CZ205" s="224">
        <v>184.18</v>
      </c>
      <c r="DA205" s="224">
        <v>0.94750000000000001</v>
      </c>
      <c r="DB205" s="224">
        <v>23812</v>
      </c>
      <c r="DC205" s="224">
        <v>0</v>
      </c>
      <c r="DD205" s="225">
        <v>0.1895141710470927</v>
      </c>
      <c r="DE205" s="224">
        <v>209</v>
      </c>
      <c r="DF205" s="224"/>
      <c r="DG205" s="224">
        <v>175.06</v>
      </c>
      <c r="DH205" s="224">
        <v>0.95669999999999999</v>
      </c>
      <c r="DI205" s="224">
        <v>25996</v>
      </c>
      <c r="DJ205" s="224">
        <v>0</v>
      </c>
      <c r="DK205" s="225">
        <v>0.20862718330856059</v>
      </c>
      <c r="DL205" s="224">
        <v>209</v>
      </c>
      <c r="DM205" s="224"/>
      <c r="DN205" s="224">
        <v>167.2</v>
      </c>
      <c r="DO205" s="224">
        <v>0.97389999999999999</v>
      </c>
      <c r="DP205" s="224">
        <v>30600</v>
      </c>
      <c r="DQ205" s="311">
        <v>0</v>
      </c>
      <c r="DR205" s="225">
        <v>0.25257935623397787</v>
      </c>
      <c r="DS205" s="224">
        <v>209</v>
      </c>
      <c r="DT205" s="224"/>
      <c r="DU205" s="224">
        <v>180.24</v>
      </c>
      <c r="DV205" s="224">
        <v>0.96799999999999997</v>
      </c>
      <c r="DW205" s="224">
        <v>25802</v>
      </c>
      <c r="DX205" s="224">
        <v>0</v>
      </c>
      <c r="DY205" s="225">
        <v>0.20539711463177146</v>
      </c>
    </row>
    <row r="206" spans="1:129" ht="17.25" customHeight="1">
      <c r="A206" s="466">
        <v>202</v>
      </c>
      <c r="B206" s="489">
        <v>341000000089</v>
      </c>
      <c r="C206" s="212" t="s">
        <v>693</v>
      </c>
      <c r="D206" s="224">
        <v>185.56</v>
      </c>
      <c r="E206" s="224">
        <v>99</v>
      </c>
      <c r="F206" s="224">
        <v>167</v>
      </c>
      <c r="G206" s="224">
        <v>0.70009999999999994</v>
      </c>
      <c r="H206" s="224">
        <v>10065</v>
      </c>
      <c r="I206" s="224">
        <v>0</v>
      </c>
      <c r="J206" s="225">
        <v>0.11956518330287007</v>
      </c>
      <c r="K206" s="224">
        <v>185.56</v>
      </c>
      <c r="L206" s="224">
        <v>135</v>
      </c>
      <c r="M206" s="224">
        <v>167</v>
      </c>
      <c r="N206" s="224">
        <v>0.78769999999999996</v>
      </c>
      <c r="O206" s="224">
        <v>14880</v>
      </c>
      <c r="P206" s="224">
        <v>0</v>
      </c>
      <c r="Q206" s="225">
        <v>0.15203818591077334</v>
      </c>
      <c r="R206" s="224">
        <v>185.56</v>
      </c>
      <c r="S206" s="224">
        <v>147</v>
      </c>
      <c r="T206" s="224">
        <v>167</v>
      </c>
      <c r="U206" s="224">
        <v>0.86699999999999999</v>
      </c>
      <c r="V206" s="224">
        <v>32910</v>
      </c>
      <c r="W206" s="224">
        <v>0</v>
      </c>
      <c r="X206" s="225">
        <v>0.31568926737067965</v>
      </c>
      <c r="Y206" s="224">
        <v>185.56</v>
      </c>
      <c r="Z206" s="224">
        <v>177</v>
      </c>
      <c r="AA206" s="224">
        <v>167</v>
      </c>
      <c r="AB206" s="224">
        <v>0.88539999999999996</v>
      </c>
      <c r="AC206" s="224">
        <v>36033</v>
      </c>
      <c r="AD206" s="224">
        <v>0</v>
      </c>
      <c r="AE206" s="225">
        <v>0.32754539450286169</v>
      </c>
      <c r="AF206" s="224">
        <v>185.56</v>
      </c>
      <c r="AG206" s="224">
        <v>126</v>
      </c>
      <c r="AH206" s="224">
        <v>167</v>
      </c>
      <c r="AI206" s="224">
        <v>0.85780000000000001</v>
      </c>
      <c r="AJ206" s="224">
        <v>34773</v>
      </c>
      <c r="AK206" s="224">
        <v>0</v>
      </c>
      <c r="AL206" s="225">
        <v>0.32626216365920374</v>
      </c>
      <c r="AM206" s="224">
        <v>185.56</v>
      </c>
      <c r="AN206" s="224">
        <v>105</v>
      </c>
      <c r="AO206" s="224">
        <v>167</v>
      </c>
      <c r="AP206" s="224">
        <v>0.84630000000000005</v>
      </c>
      <c r="AQ206" s="224">
        <v>24741</v>
      </c>
      <c r="AR206" s="224">
        <v>0</v>
      </c>
      <c r="AS206" s="225">
        <v>0.24313301790605246</v>
      </c>
      <c r="AT206" s="224">
        <v>185.56</v>
      </c>
      <c r="AU206" s="224">
        <v>111</v>
      </c>
      <c r="AV206" s="224">
        <v>167</v>
      </c>
      <c r="AW206" s="224">
        <v>0.81640000000000001</v>
      </c>
      <c r="AX206" s="224">
        <v>24978</v>
      </c>
      <c r="AY206" s="224">
        <v>0</v>
      </c>
      <c r="AZ206" s="225">
        <v>0.24624377393054137</v>
      </c>
      <c r="BA206" s="224">
        <v>185.56</v>
      </c>
      <c r="BB206" s="224">
        <v>18</v>
      </c>
      <c r="BC206" s="224">
        <v>167</v>
      </c>
      <c r="BD206" s="224">
        <v>0.53720000000000001</v>
      </c>
      <c r="BE206" s="224">
        <v>4848</v>
      </c>
      <c r="BF206" s="224">
        <v>0</v>
      </c>
      <c r="BG206" s="225">
        <v>7.5054656138207582E-2</v>
      </c>
      <c r="BH206" s="224">
        <v>167</v>
      </c>
      <c r="BI206" s="224">
        <v>18</v>
      </c>
      <c r="BJ206" s="224">
        <v>133.6</v>
      </c>
      <c r="BK206" s="224">
        <v>0.41499999999999998</v>
      </c>
      <c r="BL206" s="224">
        <v>2913</v>
      </c>
      <c r="BM206" s="224">
        <v>0</v>
      </c>
      <c r="BN206" s="225">
        <v>7.0617606605677105E-2</v>
      </c>
      <c r="BO206" s="224">
        <v>167</v>
      </c>
      <c r="BP206" s="224">
        <v>18</v>
      </c>
      <c r="BQ206" s="224">
        <v>133.6</v>
      </c>
      <c r="BR206" s="224">
        <v>0.29809999999999998</v>
      </c>
      <c r="BS206" s="224">
        <v>2352</v>
      </c>
      <c r="BT206" s="311">
        <v>0</v>
      </c>
      <c r="BU206" s="225">
        <v>7.9377231512670191E-2</v>
      </c>
      <c r="BV206" s="224">
        <v>167</v>
      </c>
      <c r="BW206" s="224">
        <v>33</v>
      </c>
      <c r="BX206" s="224">
        <v>133.6</v>
      </c>
      <c r="BY206" s="224">
        <v>0.48520000000000002</v>
      </c>
      <c r="BZ206" s="224">
        <v>3780</v>
      </c>
      <c r="CA206" s="311">
        <v>0</v>
      </c>
      <c r="CB206" s="225">
        <v>8.6775130694916838E-2</v>
      </c>
      <c r="CC206" s="224">
        <v>167</v>
      </c>
      <c r="CD206" s="224"/>
      <c r="CE206" s="224">
        <v>167</v>
      </c>
      <c r="CF206" s="224">
        <v>0.90149999999999997</v>
      </c>
      <c r="CG206" s="224">
        <v>39912</v>
      </c>
      <c r="CH206" s="224">
        <v>0</v>
      </c>
      <c r="CI206" s="225">
        <v>0.3563266896511309</v>
      </c>
      <c r="CJ206" s="224">
        <v>167</v>
      </c>
      <c r="CK206" s="224"/>
      <c r="CL206" s="224">
        <v>167</v>
      </c>
      <c r="CM206" s="224">
        <v>0.80630000000000002</v>
      </c>
      <c r="CN206" s="224">
        <v>15969</v>
      </c>
      <c r="CO206" s="224">
        <v>0</v>
      </c>
      <c r="CP206" s="225">
        <v>0.16471459907915784</v>
      </c>
      <c r="CQ206" s="224">
        <v>167</v>
      </c>
      <c r="CR206" s="224"/>
      <c r="CS206" s="224">
        <v>167</v>
      </c>
      <c r="CT206" s="224">
        <v>0.79730000000000001</v>
      </c>
      <c r="CU206" s="224">
        <v>12590</v>
      </c>
      <c r="CV206" s="311">
        <v>0</v>
      </c>
      <c r="CW206" s="225">
        <v>0.12709093047382736</v>
      </c>
      <c r="CX206" s="224">
        <v>167</v>
      </c>
      <c r="CY206" s="224"/>
      <c r="CZ206" s="224">
        <v>199.56</v>
      </c>
      <c r="DA206" s="224">
        <v>0.86299999999999999</v>
      </c>
      <c r="DB206" s="224">
        <v>26424</v>
      </c>
      <c r="DC206" s="224">
        <v>0</v>
      </c>
      <c r="DD206" s="225">
        <v>0.21309917740233614</v>
      </c>
      <c r="DE206" s="224">
        <v>167</v>
      </c>
      <c r="DF206" s="224"/>
      <c r="DG206" s="224">
        <v>167</v>
      </c>
      <c r="DH206" s="224">
        <v>0.76060000000000005</v>
      </c>
      <c r="DI206" s="224">
        <v>13729</v>
      </c>
      <c r="DJ206" s="224">
        <v>0</v>
      </c>
      <c r="DK206" s="225">
        <v>0.14527576707679024</v>
      </c>
      <c r="DL206" s="224">
        <v>167</v>
      </c>
      <c r="DM206" s="224"/>
      <c r="DN206" s="224">
        <v>167</v>
      </c>
      <c r="DO206" s="224">
        <v>0.80869999999999997</v>
      </c>
      <c r="DP206" s="224">
        <v>20346</v>
      </c>
      <c r="DQ206" s="311">
        <v>0</v>
      </c>
      <c r="DR206" s="225">
        <v>0.20248935190246481</v>
      </c>
      <c r="DS206" s="224">
        <v>167</v>
      </c>
      <c r="DT206" s="224"/>
      <c r="DU206" s="224">
        <v>167</v>
      </c>
      <c r="DV206" s="224">
        <v>0.3589</v>
      </c>
      <c r="DW206" s="224">
        <v>2229</v>
      </c>
      <c r="DX206" s="224">
        <v>0</v>
      </c>
      <c r="DY206" s="225">
        <v>5.1652059492049616E-2</v>
      </c>
    </row>
    <row r="207" spans="1:129" ht="17.25" customHeight="1">
      <c r="A207" s="466">
        <v>203</v>
      </c>
      <c r="B207" s="489">
        <v>712000000031</v>
      </c>
      <c r="C207" s="212" t="s">
        <v>933</v>
      </c>
      <c r="D207" s="224">
        <v>0</v>
      </c>
      <c r="E207" s="224">
        <v>0</v>
      </c>
      <c r="F207" s="224">
        <v>0</v>
      </c>
      <c r="G207" s="224">
        <v>0</v>
      </c>
      <c r="H207" s="224">
        <v>0</v>
      </c>
      <c r="I207" s="224">
        <v>0</v>
      </c>
      <c r="J207" s="225"/>
      <c r="K207" s="224">
        <v>0</v>
      </c>
      <c r="L207" s="224">
        <v>0</v>
      </c>
      <c r="M207" s="224">
        <v>0</v>
      </c>
      <c r="N207" s="224">
        <v>0</v>
      </c>
      <c r="O207" s="224">
        <v>0</v>
      </c>
      <c r="P207" s="224">
        <v>0</v>
      </c>
      <c r="Q207" s="225">
        <v>0</v>
      </c>
      <c r="R207" s="224">
        <v>0</v>
      </c>
      <c r="S207" s="224">
        <v>0</v>
      </c>
      <c r="T207" s="224">
        <v>0</v>
      </c>
      <c r="U207" s="224">
        <v>0</v>
      </c>
      <c r="V207" s="224">
        <v>0</v>
      </c>
      <c r="W207" s="224">
        <v>0</v>
      </c>
      <c r="X207" s="225">
        <v>0</v>
      </c>
      <c r="Y207" s="224">
        <v>0</v>
      </c>
      <c r="Z207" s="224">
        <v>0</v>
      </c>
      <c r="AA207" s="224">
        <v>0</v>
      </c>
      <c r="AB207" s="224">
        <v>0</v>
      </c>
      <c r="AC207" s="224">
        <v>0</v>
      </c>
      <c r="AD207" s="224">
        <v>0</v>
      </c>
      <c r="AE207" s="225">
        <v>0</v>
      </c>
      <c r="AF207" s="224">
        <v>0</v>
      </c>
      <c r="AG207" s="224">
        <v>0</v>
      </c>
      <c r="AH207" s="224">
        <v>0</v>
      </c>
      <c r="AI207" s="224">
        <v>0</v>
      </c>
      <c r="AJ207" s="224">
        <v>0</v>
      </c>
      <c r="AK207" s="224">
        <v>0</v>
      </c>
      <c r="AL207" s="225">
        <v>0</v>
      </c>
      <c r="AM207" s="224">
        <v>0</v>
      </c>
      <c r="AN207" s="224">
        <v>0</v>
      </c>
      <c r="AO207" s="224">
        <v>0</v>
      </c>
      <c r="AP207" s="224">
        <v>0</v>
      </c>
      <c r="AQ207" s="224">
        <v>0</v>
      </c>
      <c r="AR207" s="224">
        <v>0</v>
      </c>
      <c r="AS207" s="225">
        <v>0</v>
      </c>
      <c r="AT207" s="224">
        <v>0</v>
      </c>
      <c r="AU207" s="224">
        <v>0</v>
      </c>
      <c r="AV207" s="224">
        <v>0</v>
      </c>
      <c r="AW207" s="224">
        <v>0</v>
      </c>
      <c r="AX207" s="224">
        <v>0</v>
      </c>
      <c r="AY207" s="224">
        <v>0</v>
      </c>
      <c r="AZ207" s="225">
        <v>0</v>
      </c>
      <c r="BA207" s="224">
        <v>0</v>
      </c>
      <c r="BB207" s="224">
        <v>0</v>
      </c>
      <c r="BC207" s="224">
        <v>0</v>
      </c>
      <c r="BD207" s="224">
        <v>0</v>
      </c>
      <c r="BE207" s="224">
        <v>0</v>
      </c>
      <c r="BF207" s="224">
        <v>0</v>
      </c>
      <c r="BG207" s="225">
        <v>0</v>
      </c>
      <c r="BH207" s="224">
        <v>0</v>
      </c>
      <c r="BI207" s="224">
        <v>0</v>
      </c>
      <c r="BJ207" s="224">
        <v>0</v>
      </c>
      <c r="BK207" s="224">
        <v>0</v>
      </c>
      <c r="BL207" s="224">
        <v>0</v>
      </c>
      <c r="BM207" s="224">
        <v>0</v>
      </c>
      <c r="BN207" s="225">
        <v>0</v>
      </c>
      <c r="BO207" s="224">
        <v>0</v>
      </c>
      <c r="BP207" s="224">
        <v>0</v>
      </c>
      <c r="BQ207" s="224">
        <v>0</v>
      </c>
      <c r="BR207" s="224">
        <v>0</v>
      </c>
      <c r="BS207" s="224">
        <v>0</v>
      </c>
      <c r="BT207" s="311">
        <v>0</v>
      </c>
      <c r="BU207" s="225">
        <v>0</v>
      </c>
      <c r="BV207" s="224">
        <v>356</v>
      </c>
      <c r="BW207" s="224">
        <v>0</v>
      </c>
      <c r="BX207" s="224">
        <v>528.91</v>
      </c>
      <c r="BY207" s="224">
        <v>0</v>
      </c>
      <c r="BZ207" s="224">
        <v>0</v>
      </c>
      <c r="CA207" s="311">
        <v>0</v>
      </c>
      <c r="CB207" s="225">
        <v>0</v>
      </c>
      <c r="CC207" s="224">
        <v>356</v>
      </c>
      <c r="CD207" s="224"/>
      <c r="CE207" s="224">
        <v>762.529</v>
      </c>
      <c r="CF207" s="224">
        <v>0.97430000000000005</v>
      </c>
      <c r="CG207" s="224">
        <v>8213</v>
      </c>
      <c r="CH207" s="224">
        <v>0</v>
      </c>
      <c r="CI207" s="225">
        <v>1.485866596779776E-2</v>
      </c>
      <c r="CJ207" s="224">
        <v>356</v>
      </c>
      <c r="CK207" s="224"/>
      <c r="CL207" s="224">
        <v>284.8</v>
      </c>
      <c r="CM207" s="224">
        <v>0.98560000000000003</v>
      </c>
      <c r="CN207" s="224">
        <v>4950</v>
      </c>
      <c r="CO207" s="224">
        <v>0</v>
      </c>
      <c r="CP207" s="225">
        <v>2.4492438302568215E-2</v>
      </c>
      <c r="CQ207" s="224">
        <v>356</v>
      </c>
      <c r="CR207" s="224"/>
      <c r="CS207" s="224">
        <v>284.8</v>
      </c>
      <c r="CT207" s="224">
        <v>0.89039999999999997</v>
      </c>
      <c r="CU207" s="224">
        <v>10463</v>
      </c>
      <c r="CV207" s="311">
        <v>0</v>
      </c>
      <c r="CW207" s="225">
        <v>5.5457227447843926E-2</v>
      </c>
      <c r="CX207" s="224">
        <v>356</v>
      </c>
      <c r="CY207" s="224"/>
      <c r="CZ207" s="224">
        <v>284.8</v>
      </c>
      <c r="DA207" s="224">
        <v>0.7349</v>
      </c>
      <c r="DB207" s="224">
        <v>8982</v>
      </c>
      <c r="DC207" s="224">
        <v>0</v>
      </c>
      <c r="DD207" s="225">
        <v>5.9603576730610751E-2</v>
      </c>
      <c r="DE207" s="224">
        <v>356</v>
      </c>
      <c r="DF207" s="224"/>
      <c r="DG207" s="224">
        <v>284.8</v>
      </c>
      <c r="DH207" s="224">
        <v>0.74029999999999996</v>
      </c>
      <c r="DI207" s="224">
        <v>9032</v>
      </c>
      <c r="DJ207" s="224">
        <v>0</v>
      </c>
      <c r="DK207" s="225">
        <v>5.7578886113569587E-2</v>
      </c>
      <c r="DL207" s="224">
        <v>356</v>
      </c>
      <c r="DM207" s="224"/>
      <c r="DN207" s="224">
        <v>284.8</v>
      </c>
      <c r="DO207" s="224">
        <v>0.83499999999999996</v>
      </c>
      <c r="DP207" s="224">
        <v>13329</v>
      </c>
      <c r="DQ207" s="311">
        <v>0</v>
      </c>
      <c r="DR207" s="225">
        <v>7.533523927136665E-2</v>
      </c>
      <c r="DS207" s="224">
        <v>356</v>
      </c>
      <c r="DT207" s="224"/>
      <c r="DU207" s="224">
        <v>284.8</v>
      </c>
      <c r="DV207" s="224">
        <v>0.84260000000000002</v>
      </c>
      <c r="DW207" s="224">
        <v>13396</v>
      </c>
      <c r="DX207" s="224">
        <v>0</v>
      </c>
      <c r="DY207" s="225">
        <v>7.7532038488561494E-2</v>
      </c>
    </row>
    <row r="208" spans="1:129" ht="17.25" customHeight="1">
      <c r="A208" s="466">
        <v>204</v>
      </c>
      <c r="B208" s="489">
        <v>343000000087</v>
      </c>
      <c r="C208" s="212" t="s">
        <v>934</v>
      </c>
      <c r="D208" s="224">
        <v>0</v>
      </c>
      <c r="E208" s="224">
        <v>0</v>
      </c>
      <c r="F208" s="224">
        <v>0</v>
      </c>
      <c r="G208" s="224">
        <v>0</v>
      </c>
      <c r="H208" s="224">
        <v>0</v>
      </c>
      <c r="I208" s="224">
        <v>0</v>
      </c>
      <c r="J208" s="225"/>
      <c r="K208" s="224">
        <v>0</v>
      </c>
      <c r="L208" s="224">
        <v>0</v>
      </c>
      <c r="M208" s="224">
        <v>0</v>
      </c>
      <c r="N208" s="224">
        <v>0</v>
      </c>
      <c r="O208" s="224">
        <v>0</v>
      </c>
      <c r="P208" s="224">
        <v>0</v>
      </c>
      <c r="Q208" s="225">
        <v>0</v>
      </c>
      <c r="R208" s="224">
        <v>0</v>
      </c>
      <c r="S208" s="224">
        <v>0</v>
      </c>
      <c r="T208" s="224">
        <v>0</v>
      </c>
      <c r="U208" s="224">
        <v>0</v>
      </c>
      <c r="V208" s="224">
        <v>0</v>
      </c>
      <c r="W208" s="224">
        <v>0</v>
      </c>
      <c r="X208" s="225">
        <v>0</v>
      </c>
      <c r="Y208" s="224">
        <v>0</v>
      </c>
      <c r="Z208" s="224">
        <v>0</v>
      </c>
      <c r="AA208" s="224">
        <v>0</v>
      </c>
      <c r="AB208" s="224">
        <v>0</v>
      </c>
      <c r="AC208" s="224">
        <v>0</v>
      </c>
      <c r="AD208" s="224">
        <v>0</v>
      </c>
      <c r="AE208" s="225">
        <v>0</v>
      </c>
      <c r="AF208" s="224">
        <v>0</v>
      </c>
      <c r="AG208" s="224">
        <v>0</v>
      </c>
      <c r="AH208" s="224">
        <v>0</v>
      </c>
      <c r="AI208" s="224">
        <v>0</v>
      </c>
      <c r="AJ208" s="224">
        <v>0</v>
      </c>
      <c r="AK208" s="224">
        <v>0</v>
      </c>
      <c r="AL208" s="225">
        <v>0</v>
      </c>
      <c r="AM208" s="224">
        <v>0</v>
      </c>
      <c r="AN208" s="224">
        <v>0</v>
      </c>
      <c r="AO208" s="224">
        <v>0</v>
      </c>
      <c r="AP208" s="224">
        <v>0</v>
      </c>
      <c r="AQ208" s="224">
        <v>0</v>
      </c>
      <c r="AR208" s="224">
        <v>0</v>
      </c>
      <c r="AS208" s="225">
        <v>0</v>
      </c>
      <c r="AT208" s="224">
        <v>0</v>
      </c>
      <c r="AU208" s="224">
        <v>0</v>
      </c>
      <c r="AV208" s="224">
        <v>0</v>
      </c>
      <c r="AW208" s="224">
        <v>0</v>
      </c>
      <c r="AX208" s="224">
        <v>0</v>
      </c>
      <c r="AY208" s="224">
        <v>0</v>
      </c>
      <c r="AZ208" s="225">
        <v>0</v>
      </c>
      <c r="BA208" s="224">
        <v>445</v>
      </c>
      <c r="BB208" s="224">
        <v>35</v>
      </c>
      <c r="BC208" s="224">
        <v>462.8</v>
      </c>
      <c r="BD208" s="224">
        <v>0.73699999999999999</v>
      </c>
      <c r="BE208" s="224">
        <v>5273</v>
      </c>
      <c r="BF208" s="224">
        <v>0</v>
      </c>
      <c r="BG208" s="225">
        <v>2.1471601422968185E-2</v>
      </c>
      <c r="BH208" s="224">
        <v>445</v>
      </c>
      <c r="BI208" s="224">
        <v>30</v>
      </c>
      <c r="BJ208" s="224">
        <v>356</v>
      </c>
      <c r="BK208" s="224">
        <v>0.62539999999999996</v>
      </c>
      <c r="BL208" s="224">
        <v>2760</v>
      </c>
      <c r="BM208" s="224">
        <v>0</v>
      </c>
      <c r="BN208" s="225">
        <v>1.6662043794689774E-2</v>
      </c>
      <c r="BO208" s="224">
        <v>445</v>
      </c>
      <c r="BP208" s="224">
        <v>75</v>
      </c>
      <c r="BQ208" s="224">
        <v>356</v>
      </c>
      <c r="BR208" s="224">
        <v>0.7732</v>
      </c>
      <c r="BS208" s="224">
        <v>14930</v>
      </c>
      <c r="BT208" s="311">
        <v>0</v>
      </c>
      <c r="BU208" s="225">
        <v>7.2902937671384893E-2</v>
      </c>
      <c r="BV208" s="224">
        <v>445</v>
      </c>
      <c r="BW208" s="224">
        <v>85</v>
      </c>
      <c r="BX208" s="224">
        <v>356</v>
      </c>
      <c r="BY208" s="224">
        <v>0.78890000000000005</v>
      </c>
      <c r="BZ208" s="224">
        <v>20195</v>
      </c>
      <c r="CA208" s="311">
        <v>0</v>
      </c>
      <c r="CB208" s="225">
        <v>0.1070046449733498</v>
      </c>
      <c r="CC208" s="224">
        <v>445</v>
      </c>
      <c r="CD208" s="224"/>
      <c r="CE208" s="224">
        <v>445</v>
      </c>
      <c r="CF208" s="224">
        <v>0.82210000000000005</v>
      </c>
      <c r="CG208" s="224">
        <v>32537</v>
      </c>
      <c r="CH208" s="224">
        <v>0</v>
      </c>
      <c r="CI208" s="225">
        <v>0.11954183348404926</v>
      </c>
      <c r="CJ208" s="224">
        <v>445</v>
      </c>
      <c r="CK208" s="224"/>
      <c r="CL208" s="224">
        <v>445</v>
      </c>
      <c r="CM208" s="224">
        <v>0.83109999999999995</v>
      </c>
      <c r="CN208" s="224">
        <v>37695</v>
      </c>
      <c r="CO208" s="224">
        <v>0</v>
      </c>
      <c r="CP208" s="225">
        <v>0.14155915381311804</v>
      </c>
      <c r="CQ208" s="224">
        <v>445</v>
      </c>
      <c r="CR208" s="224"/>
      <c r="CS208" s="224">
        <v>445</v>
      </c>
      <c r="CT208" s="224">
        <v>0.81399999999999995</v>
      </c>
      <c r="CU208" s="224">
        <v>16392</v>
      </c>
      <c r="CV208" s="311">
        <v>0</v>
      </c>
      <c r="CW208" s="225">
        <v>6.0823946289694765E-2</v>
      </c>
      <c r="CX208" s="224">
        <v>445</v>
      </c>
      <c r="CY208" s="224"/>
      <c r="CZ208" s="224">
        <v>445</v>
      </c>
      <c r="DA208" s="224">
        <v>0.81579999999999997</v>
      </c>
      <c r="DB208" s="224">
        <v>14573</v>
      </c>
      <c r="DC208" s="224">
        <v>0</v>
      </c>
      <c r="DD208" s="225">
        <v>5.5753579660628917E-2</v>
      </c>
      <c r="DE208" s="224">
        <v>445</v>
      </c>
      <c r="DF208" s="224"/>
      <c r="DG208" s="224">
        <v>445</v>
      </c>
      <c r="DH208" s="224">
        <v>0.81799999999999995</v>
      </c>
      <c r="DI208" s="224">
        <v>27637</v>
      </c>
      <c r="DJ208" s="224">
        <v>0</v>
      </c>
      <c r="DK208" s="225">
        <v>0.1020480354285434</v>
      </c>
      <c r="DL208" s="224">
        <v>445</v>
      </c>
      <c r="DM208" s="224"/>
      <c r="DN208" s="224">
        <v>445</v>
      </c>
      <c r="DO208" s="224">
        <v>0.8226</v>
      </c>
      <c r="DP208" s="224">
        <v>10250</v>
      </c>
      <c r="DQ208" s="311">
        <v>0</v>
      </c>
      <c r="DR208" s="225">
        <v>3.763589200706477E-2</v>
      </c>
      <c r="DS208" s="224">
        <v>445</v>
      </c>
      <c r="DT208" s="224"/>
      <c r="DU208" s="224">
        <v>445</v>
      </c>
      <c r="DV208" s="224">
        <v>0.80649999999999999</v>
      </c>
      <c r="DW208" s="224">
        <v>12078</v>
      </c>
      <c r="DX208" s="224">
        <v>0</v>
      </c>
      <c r="DY208" s="225">
        <v>4.6741015763773278E-2</v>
      </c>
    </row>
    <row r="209" spans="1:129" ht="17.25" customHeight="1">
      <c r="A209" s="466">
        <v>205</v>
      </c>
      <c r="B209" s="489">
        <v>351000000018</v>
      </c>
      <c r="C209" s="212" t="s">
        <v>236</v>
      </c>
      <c r="D209" s="224">
        <v>0</v>
      </c>
      <c r="E209" s="224">
        <v>0</v>
      </c>
      <c r="F209" s="224">
        <v>0</v>
      </c>
      <c r="G209" s="224">
        <v>0</v>
      </c>
      <c r="H209" s="224">
        <v>0</v>
      </c>
      <c r="I209" s="224">
        <v>0</v>
      </c>
      <c r="J209" s="225"/>
      <c r="K209" s="224">
        <v>0</v>
      </c>
      <c r="L209" s="224">
        <v>0</v>
      </c>
      <c r="M209" s="224">
        <v>0</v>
      </c>
      <c r="N209" s="224">
        <v>0</v>
      </c>
      <c r="O209" s="224">
        <v>0</v>
      </c>
      <c r="P209" s="224">
        <v>0</v>
      </c>
      <c r="Q209" s="225">
        <v>0</v>
      </c>
      <c r="R209" s="224">
        <v>0</v>
      </c>
      <c r="S209" s="224">
        <v>0</v>
      </c>
      <c r="T209" s="224">
        <v>0</v>
      </c>
      <c r="U209" s="224">
        <v>0</v>
      </c>
      <c r="V209" s="224">
        <v>0</v>
      </c>
      <c r="W209" s="224">
        <v>0</v>
      </c>
      <c r="X209" s="225">
        <v>0</v>
      </c>
      <c r="Y209" s="224">
        <v>0</v>
      </c>
      <c r="Z209" s="224">
        <v>0</v>
      </c>
      <c r="AA209" s="224">
        <v>0</v>
      </c>
      <c r="AB209" s="224">
        <v>0</v>
      </c>
      <c r="AC209" s="224">
        <v>0</v>
      </c>
      <c r="AD209" s="224">
        <v>0</v>
      </c>
      <c r="AE209" s="225">
        <v>0</v>
      </c>
      <c r="AF209" s="224">
        <v>0</v>
      </c>
      <c r="AG209" s="224">
        <v>0</v>
      </c>
      <c r="AH209" s="224">
        <v>0</v>
      </c>
      <c r="AI209" s="224">
        <v>0</v>
      </c>
      <c r="AJ209" s="224">
        <v>0</v>
      </c>
      <c r="AK209" s="224">
        <v>0</v>
      </c>
      <c r="AL209" s="225">
        <v>0</v>
      </c>
      <c r="AM209" s="224">
        <v>0</v>
      </c>
      <c r="AN209" s="224">
        <v>0</v>
      </c>
      <c r="AO209" s="224">
        <v>0</v>
      </c>
      <c r="AP209" s="224">
        <v>0</v>
      </c>
      <c r="AQ209" s="224">
        <v>0</v>
      </c>
      <c r="AR209" s="224">
        <v>0</v>
      </c>
      <c r="AS209" s="225">
        <v>0</v>
      </c>
      <c r="AT209" s="224">
        <v>853</v>
      </c>
      <c r="AU209" s="224">
        <v>135</v>
      </c>
      <c r="AV209" s="224">
        <v>550.32000000000005</v>
      </c>
      <c r="AW209" s="224">
        <v>0.60219999999999996</v>
      </c>
      <c r="AX209" s="224">
        <v>1823</v>
      </c>
      <c r="AY209" s="224">
        <v>0</v>
      </c>
      <c r="AZ209" s="225">
        <v>7.3936295257394794E-3</v>
      </c>
      <c r="BA209" s="224">
        <v>853</v>
      </c>
      <c r="BB209" s="224">
        <v>180</v>
      </c>
      <c r="BC209" s="224">
        <v>682.4</v>
      </c>
      <c r="BD209" s="224">
        <v>0.749</v>
      </c>
      <c r="BE209" s="224">
        <v>4264</v>
      </c>
      <c r="BF209" s="224">
        <v>0</v>
      </c>
      <c r="BG209" s="225">
        <v>1.1586809419636935E-2</v>
      </c>
      <c r="BH209" s="224">
        <v>853</v>
      </c>
      <c r="BI209" s="224">
        <v>45</v>
      </c>
      <c r="BJ209" s="224">
        <v>682.4</v>
      </c>
      <c r="BK209" s="224">
        <v>0.9647</v>
      </c>
      <c r="BL209" s="224">
        <v>8618</v>
      </c>
      <c r="BM209" s="224">
        <v>0</v>
      </c>
      <c r="BN209" s="225">
        <v>1.7595526136713519E-2</v>
      </c>
      <c r="BO209" s="224">
        <v>853</v>
      </c>
      <c r="BP209" s="224">
        <v>45</v>
      </c>
      <c r="BQ209" s="224">
        <v>682.4</v>
      </c>
      <c r="BR209" s="224">
        <v>0.97619999999999996</v>
      </c>
      <c r="BS209" s="224">
        <v>6908</v>
      </c>
      <c r="BT209" s="311">
        <v>0</v>
      </c>
      <c r="BU209" s="225">
        <v>1.3938035677853818E-2</v>
      </c>
      <c r="BV209" s="224">
        <v>853</v>
      </c>
      <c r="BW209" s="224">
        <v>0.6</v>
      </c>
      <c r="BX209" s="224">
        <v>682.4</v>
      </c>
      <c r="BY209" s="224">
        <v>0.96909999999999996</v>
      </c>
      <c r="BZ209" s="224">
        <v>7054</v>
      </c>
      <c r="CA209" s="311">
        <v>0</v>
      </c>
      <c r="CB209" s="225">
        <v>1.5872983710009472E-2</v>
      </c>
      <c r="CC209" s="224">
        <v>853</v>
      </c>
      <c r="CD209" s="224"/>
      <c r="CE209" s="224">
        <v>853</v>
      </c>
      <c r="CF209" s="224">
        <v>0.97629999999999995</v>
      </c>
      <c r="CG209" s="224">
        <v>6964</v>
      </c>
      <c r="CH209" s="224">
        <v>0</v>
      </c>
      <c r="CI209" s="225">
        <v>1.1239668602819341E-2</v>
      </c>
      <c r="CJ209" s="224">
        <v>853</v>
      </c>
      <c r="CK209" s="224"/>
      <c r="CL209" s="224">
        <v>853</v>
      </c>
      <c r="CM209" s="224">
        <v>0.99009999999999998</v>
      </c>
      <c r="CN209" s="224">
        <v>5636</v>
      </c>
      <c r="CO209" s="224">
        <v>0</v>
      </c>
      <c r="CP209" s="225">
        <v>9.2685201049330663E-3</v>
      </c>
      <c r="CQ209" s="224">
        <v>853</v>
      </c>
      <c r="CR209" s="224"/>
      <c r="CS209" s="224">
        <v>853</v>
      </c>
      <c r="CT209" s="224">
        <v>0.9859</v>
      </c>
      <c r="CU209" s="224">
        <v>4714</v>
      </c>
      <c r="CV209" s="311">
        <v>0</v>
      </c>
      <c r="CW209" s="225">
        <v>7.5341583684896598E-3</v>
      </c>
      <c r="CX209" s="224">
        <v>853</v>
      </c>
      <c r="CY209" s="224"/>
      <c r="CZ209" s="224">
        <v>853</v>
      </c>
      <c r="DA209" s="224">
        <v>1.0026999999999999</v>
      </c>
      <c r="DB209" s="224">
        <v>3994</v>
      </c>
      <c r="DC209" s="224">
        <v>0</v>
      </c>
      <c r="DD209" s="225">
        <v>6.4856800147482484E-3</v>
      </c>
      <c r="DE209" s="224">
        <v>853</v>
      </c>
      <c r="DF209" s="224"/>
      <c r="DG209" s="224">
        <v>853</v>
      </c>
      <c r="DH209" s="224">
        <v>0.99399999999999999</v>
      </c>
      <c r="DI209" s="224">
        <v>5636</v>
      </c>
      <c r="DJ209" s="224">
        <v>0</v>
      </c>
      <c r="DK209" s="225">
        <v>8.9343432425789213E-3</v>
      </c>
      <c r="DL209" s="224">
        <v>853</v>
      </c>
      <c r="DM209" s="224"/>
      <c r="DN209" s="224">
        <v>853</v>
      </c>
      <c r="DO209" s="224">
        <v>1.0130999999999999</v>
      </c>
      <c r="DP209" s="224">
        <v>3465</v>
      </c>
      <c r="DQ209" s="311">
        <v>0</v>
      </c>
      <c r="DR209" s="225">
        <v>5.3892577741737162E-3</v>
      </c>
      <c r="DS209" s="224">
        <v>853</v>
      </c>
      <c r="DT209" s="224"/>
      <c r="DU209" s="224">
        <v>853</v>
      </c>
      <c r="DV209" s="224">
        <v>0.97940000000000005</v>
      </c>
      <c r="DW209" s="224">
        <v>4815</v>
      </c>
      <c r="DX209" s="224">
        <v>0</v>
      </c>
      <c r="DY209" s="225">
        <v>8.0048770199521637E-3</v>
      </c>
    </row>
    <row r="210" spans="1:129" ht="17.25" customHeight="1">
      <c r="A210" s="466">
        <v>206</v>
      </c>
      <c r="B210" s="489">
        <v>711000000041</v>
      </c>
      <c r="C210" s="212" t="s">
        <v>387</v>
      </c>
      <c r="D210" s="224">
        <v>110</v>
      </c>
      <c r="E210" s="224">
        <v>129.19999999999999</v>
      </c>
      <c r="F210" s="224">
        <v>129.19999999999999</v>
      </c>
      <c r="G210" s="224">
        <v>0.91779999999999995</v>
      </c>
      <c r="H210" s="224">
        <v>11918</v>
      </c>
      <c r="I210" s="224">
        <v>0</v>
      </c>
      <c r="J210" s="225">
        <v>0.13959193185901017</v>
      </c>
      <c r="K210" s="224">
        <v>110</v>
      </c>
      <c r="L210" s="224">
        <v>131.19999999999999</v>
      </c>
      <c r="M210" s="224">
        <v>131.19999999999999</v>
      </c>
      <c r="N210" s="224">
        <v>0.93630000000000002</v>
      </c>
      <c r="O210" s="224">
        <v>17236</v>
      </c>
      <c r="P210" s="224">
        <v>0</v>
      </c>
      <c r="Q210" s="225">
        <v>0.18858827646270696</v>
      </c>
      <c r="R210" s="224">
        <v>110</v>
      </c>
      <c r="S210" s="224">
        <v>128</v>
      </c>
      <c r="T210" s="224">
        <v>128</v>
      </c>
      <c r="U210" s="224">
        <v>0.71360000000000001</v>
      </c>
      <c r="V210" s="224">
        <v>2228</v>
      </c>
      <c r="W210" s="224">
        <v>0</v>
      </c>
      <c r="X210" s="225">
        <v>3.3878008999750867E-2</v>
      </c>
      <c r="Y210" s="224">
        <v>110</v>
      </c>
      <c r="Z210" s="224">
        <v>132.4</v>
      </c>
      <c r="AA210" s="224">
        <v>132.4</v>
      </c>
      <c r="AB210" s="224">
        <v>0.92010000000000003</v>
      </c>
      <c r="AC210" s="224">
        <v>13994</v>
      </c>
      <c r="AD210" s="224">
        <v>0</v>
      </c>
      <c r="AE210" s="225">
        <v>0.15439951017528827</v>
      </c>
      <c r="AF210" s="224">
        <v>110</v>
      </c>
      <c r="AG210" s="224">
        <v>134</v>
      </c>
      <c r="AH210" s="224">
        <v>134</v>
      </c>
      <c r="AI210" s="224">
        <v>0.79490000000000005</v>
      </c>
      <c r="AJ210" s="224">
        <v>3798</v>
      </c>
      <c r="AK210" s="224">
        <v>0</v>
      </c>
      <c r="AL210" s="225">
        <v>4.792528779248887E-2</v>
      </c>
      <c r="AM210" s="224">
        <v>110</v>
      </c>
      <c r="AN210" s="224">
        <v>16.8</v>
      </c>
      <c r="AO210" s="224">
        <v>88</v>
      </c>
      <c r="AP210" s="224">
        <v>0.58709999999999996</v>
      </c>
      <c r="AQ210" s="224">
        <v>1126</v>
      </c>
      <c r="AR210" s="224">
        <v>0</v>
      </c>
      <c r="AS210" s="225">
        <v>3.0269910826885793E-2</v>
      </c>
      <c r="AT210" s="224">
        <v>110</v>
      </c>
      <c r="AU210" s="224">
        <v>10.4</v>
      </c>
      <c r="AV210" s="224">
        <v>88</v>
      </c>
      <c r="AW210" s="224">
        <v>0.58660000000000001</v>
      </c>
      <c r="AX210" s="224">
        <v>1484</v>
      </c>
      <c r="AY210" s="224">
        <v>0</v>
      </c>
      <c r="AZ210" s="225">
        <v>3.8639921425355252E-2</v>
      </c>
      <c r="BA210" s="224">
        <v>110</v>
      </c>
      <c r="BB210" s="224">
        <v>10</v>
      </c>
      <c r="BC210" s="224">
        <v>88</v>
      </c>
      <c r="BD210" s="224">
        <v>0.56769999999999998</v>
      </c>
      <c r="BE210" s="224">
        <v>1250</v>
      </c>
      <c r="BF210" s="224">
        <v>0</v>
      </c>
      <c r="BG210" s="225">
        <v>3.4751691656747151E-2</v>
      </c>
      <c r="BH210" s="224">
        <v>110</v>
      </c>
      <c r="BI210" s="224">
        <v>132</v>
      </c>
      <c r="BJ210" s="224">
        <v>132</v>
      </c>
      <c r="BK210" s="224">
        <v>0.87450000000000006</v>
      </c>
      <c r="BL210" s="224">
        <v>11318</v>
      </c>
      <c r="BM210" s="224">
        <v>0</v>
      </c>
      <c r="BN210" s="225">
        <v>0.1317840981980859</v>
      </c>
      <c r="BO210" s="224">
        <v>110</v>
      </c>
      <c r="BP210" s="224">
        <v>130.80000000000001</v>
      </c>
      <c r="BQ210" s="224">
        <v>130.80000000000001</v>
      </c>
      <c r="BR210" s="224">
        <v>0.91080000000000005</v>
      </c>
      <c r="BS210" s="224">
        <v>18590</v>
      </c>
      <c r="BT210" s="311">
        <v>0</v>
      </c>
      <c r="BU210" s="225">
        <v>0.20973730742292743</v>
      </c>
      <c r="BV210" s="224">
        <v>110</v>
      </c>
      <c r="BW210" s="224">
        <v>150</v>
      </c>
      <c r="BX210" s="224">
        <v>150</v>
      </c>
      <c r="BY210" s="224">
        <v>0.92200000000000004</v>
      </c>
      <c r="BZ210" s="224">
        <v>25710</v>
      </c>
      <c r="CA210" s="311">
        <v>0</v>
      </c>
      <c r="CB210" s="225">
        <v>0.27663722755913644</v>
      </c>
      <c r="CC210" s="224">
        <v>110</v>
      </c>
      <c r="CD210" s="224"/>
      <c r="CE210" s="224">
        <v>130</v>
      </c>
      <c r="CF210" s="224">
        <v>0.91139999999999999</v>
      </c>
      <c r="CG210" s="224">
        <v>14866</v>
      </c>
      <c r="CH210" s="224">
        <v>0</v>
      </c>
      <c r="CI210" s="225">
        <v>0.16864319302255973</v>
      </c>
      <c r="CJ210" s="224">
        <v>110</v>
      </c>
      <c r="CK210" s="224"/>
      <c r="CL210" s="224">
        <v>125.6</v>
      </c>
      <c r="CM210" s="224">
        <v>0.92449999999999999</v>
      </c>
      <c r="CN210" s="224">
        <v>17212</v>
      </c>
      <c r="CO210" s="224">
        <v>0</v>
      </c>
      <c r="CP210" s="225">
        <v>0.20587437137267828</v>
      </c>
      <c r="CQ210" s="224">
        <v>110</v>
      </c>
      <c r="CR210" s="224"/>
      <c r="CS210" s="224">
        <v>131.6</v>
      </c>
      <c r="CT210" s="224">
        <v>0.92730000000000001</v>
      </c>
      <c r="CU210" s="224">
        <v>18414</v>
      </c>
      <c r="CV210" s="311">
        <v>0</v>
      </c>
      <c r="CW210" s="225">
        <v>0.20281452476500561</v>
      </c>
      <c r="CX210" s="224">
        <v>110</v>
      </c>
      <c r="CY210" s="224"/>
      <c r="CZ210" s="224">
        <v>136.80000000000001</v>
      </c>
      <c r="DA210" s="224">
        <v>0.90880000000000005</v>
      </c>
      <c r="DB210" s="224">
        <v>11366</v>
      </c>
      <c r="DC210" s="224">
        <v>0</v>
      </c>
      <c r="DD210" s="225">
        <v>0.12697573619919647</v>
      </c>
      <c r="DE210" s="224">
        <v>110</v>
      </c>
      <c r="DF210" s="224"/>
      <c r="DG210" s="224">
        <v>140.4</v>
      </c>
      <c r="DH210" s="224">
        <v>0.91779999999999995</v>
      </c>
      <c r="DI210" s="224">
        <v>13818</v>
      </c>
      <c r="DJ210" s="224">
        <v>0</v>
      </c>
      <c r="DK210" s="225">
        <v>0.14413089772118023</v>
      </c>
      <c r="DL210" s="224">
        <v>110</v>
      </c>
      <c r="DM210" s="224"/>
      <c r="DN210" s="224">
        <v>137.19999999999999</v>
      </c>
      <c r="DO210" s="224">
        <v>0.92200000000000004</v>
      </c>
      <c r="DP210" s="224">
        <v>16134</v>
      </c>
      <c r="DQ210" s="311">
        <v>0</v>
      </c>
      <c r="DR210" s="225">
        <v>0.17142891823902709</v>
      </c>
      <c r="DS210" s="224">
        <v>110</v>
      </c>
      <c r="DT210" s="224"/>
      <c r="DU210" s="224">
        <v>136.4</v>
      </c>
      <c r="DV210" s="224">
        <v>0.92130000000000001</v>
      </c>
      <c r="DW210" s="224">
        <v>20786</v>
      </c>
      <c r="DX210" s="224">
        <v>0</v>
      </c>
      <c r="DY210" s="225">
        <v>0.2297327890021244</v>
      </c>
    </row>
    <row r="211" spans="1:129" ht="17.25" customHeight="1">
      <c r="A211" s="466">
        <v>207</v>
      </c>
      <c r="B211" s="489">
        <v>342000000018</v>
      </c>
      <c r="C211" s="212" t="s">
        <v>322</v>
      </c>
      <c r="D211" s="224">
        <v>139</v>
      </c>
      <c r="E211" s="224">
        <v>99</v>
      </c>
      <c r="F211" s="224">
        <v>99</v>
      </c>
      <c r="G211" s="224">
        <v>0.87219999999999998</v>
      </c>
      <c r="H211" s="224">
        <v>15258</v>
      </c>
      <c r="I211" s="224">
        <v>0</v>
      </c>
      <c r="J211" s="225">
        <v>0.24542219566296616</v>
      </c>
      <c r="K211" s="224">
        <v>139</v>
      </c>
      <c r="L211" s="224">
        <v>70</v>
      </c>
      <c r="M211" s="224">
        <v>70</v>
      </c>
      <c r="N211" s="224">
        <v>0.90159999999999996</v>
      </c>
      <c r="O211" s="224">
        <v>6268</v>
      </c>
      <c r="P211" s="224">
        <v>0</v>
      </c>
      <c r="Q211" s="225">
        <v>0.13348857876149861</v>
      </c>
      <c r="R211" s="224">
        <v>139</v>
      </c>
      <c r="S211" s="224">
        <v>35</v>
      </c>
      <c r="T211" s="224">
        <v>111.2</v>
      </c>
      <c r="U211" s="224">
        <v>0.95960000000000001</v>
      </c>
      <c r="V211" s="224">
        <v>6324</v>
      </c>
      <c r="W211" s="224">
        <v>0</v>
      </c>
      <c r="X211" s="225">
        <v>8.2312224418047877E-2</v>
      </c>
      <c r="Y211" s="224">
        <v>139</v>
      </c>
      <c r="Z211" s="224">
        <v>52</v>
      </c>
      <c r="AA211" s="224">
        <v>111.2</v>
      </c>
      <c r="AB211" s="224">
        <v>0.71819999999999995</v>
      </c>
      <c r="AC211" s="224">
        <v>1590</v>
      </c>
      <c r="AD211" s="224">
        <v>0</v>
      </c>
      <c r="AE211" s="225">
        <v>2.6759253927604136E-2</v>
      </c>
      <c r="AF211" s="224">
        <v>139</v>
      </c>
      <c r="AG211" s="224">
        <v>78</v>
      </c>
      <c r="AH211" s="224">
        <v>111.2</v>
      </c>
      <c r="AI211" s="224">
        <v>0.87719999999999998</v>
      </c>
      <c r="AJ211" s="224">
        <v>4784</v>
      </c>
      <c r="AK211" s="224">
        <v>0</v>
      </c>
      <c r="AL211" s="225">
        <v>6.5919639735014871E-2</v>
      </c>
      <c r="AM211" s="224">
        <v>139</v>
      </c>
      <c r="AN211" s="224">
        <v>78</v>
      </c>
      <c r="AO211" s="224">
        <v>111.2</v>
      </c>
      <c r="AP211" s="224">
        <v>0.94220000000000004</v>
      </c>
      <c r="AQ211" s="224">
        <v>16290</v>
      </c>
      <c r="AR211" s="224">
        <v>0</v>
      </c>
      <c r="AS211" s="225">
        <v>0.2159437807427588</v>
      </c>
      <c r="AT211" s="224">
        <v>139</v>
      </c>
      <c r="AU211" s="224">
        <v>102</v>
      </c>
      <c r="AV211" s="224">
        <v>111.2</v>
      </c>
      <c r="AW211" s="224">
        <v>0.93100000000000005</v>
      </c>
      <c r="AX211" s="224">
        <v>21238</v>
      </c>
      <c r="AY211" s="224">
        <v>0</v>
      </c>
      <c r="AZ211" s="225">
        <v>0.27573139160270133</v>
      </c>
      <c r="BA211" s="224">
        <v>139</v>
      </c>
      <c r="BB211" s="224">
        <v>104</v>
      </c>
      <c r="BC211" s="224">
        <v>111.2</v>
      </c>
      <c r="BD211" s="224">
        <v>0.93700000000000006</v>
      </c>
      <c r="BE211" s="224">
        <v>17646</v>
      </c>
      <c r="BF211" s="224">
        <v>0</v>
      </c>
      <c r="BG211" s="225">
        <v>0.23521737572588672</v>
      </c>
      <c r="BH211" s="224">
        <v>139</v>
      </c>
      <c r="BI211" s="224">
        <v>96</v>
      </c>
      <c r="BJ211" s="224">
        <v>111.2</v>
      </c>
      <c r="BK211" s="224">
        <v>0.92830000000000001</v>
      </c>
      <c r="BL211" s="224">
        <v>19358</v>
      </c>
      <c r="BM211" s="224">
        <v>0</v>
      </c>
      <c r="BN211" s="225">
        <v>0.252054474957909</v>
      </c>
      <c r="BO211" s="224">
        <v>139</v>
      </c>
      <c r="BP211" s="224">
        <v>116</v>
      </c>
      <c r="BQ211" s="224">
        <v>116</v>
      </c>
      <c r="BR211" s="224">
        <v>0.92330000000000001</v>
      </c>
      <c r="BS211" s="224">
        <v>20834</v>
      </c>
      <c r="BT211" s="311">
        <v>0</v>
      </c>
      <c r="BU211" s="225">
        <v>0.26145617268682997</v>
      </c>
      <c r="BV211" s="224">
        <v>139</v>
      </c>
      <c r="BW211" s="224">
        <v>92</v>
      </c>
      <c r="BX211" s="224">
        <v>111.2</v>
      </c>
      <c r="BY211" s="224">
        <v>0.93120000000000003</v>
      </c>
      <c r="BZ211" s="224">
        <v>20684</v>
      </c>
      <c r="CA211" s="311">
        <v>0</v>
      </c>
      <c r="CB211" s="225">
        <v>0.2972470146121689</v>
      </c>
      <c r="CC211" s="224">
        <v>139</v>
      </c>
      <c r="CD211" s="224"/>
      <c r="CE211" s="224">
        <v>111.2</v>
      </c>
      <c r="CF211" s="224">
        <v>0.93410000000000004</v>
      </c>
      <c r="CG211" s="224">
        <v>26460</v>
      </c>
      <c r="CH211" s="224">
        <v>0</v>
      </c>
      <c r="CI211" s="225">
        <v>0.34238816543520384</v>
      </c>
      <c r="CJ211" s="224">
        <v>139</v>
      </c>
      <c r="CK211" s="224"/>
      <c r="CL211" s="224">
        <v>126</v>
      </c>
      <c r="CM211" s="224">
        <v>0.92710000000000004</v>
      </c>
      <c r="CN211" s="224">
        <v>22872</v>
      </c>
      <c r="CO211" s="224">
        <v>0</v>
      </c>
      <c r="CP211" s="225">
        <v>0.27194089323309473</v>
      </c>
      <c r="CQ211" s="224">
        <v>139</v>
      </c>
      <c r="CR211" s="224"/>
      <c r="CS211" s="224">
        <v>111.2</v>
      </c>
      <c r="CT211" s="224">
        <v>0.69320000000000004</v>
      </c>
      <c r="CU211" s="224">
        <v>1410</v>
      </c>
      <c r="CV211" s="311">
        <v>0</v>
      </c>
      <c r="CW211" s="225">
        <v>2.4585714597541851E-2</v>
      </c>
      <c r="CX211" s="224">
        <v>139</v>
      </c>
      <c r="CY211" s="224"/>
      <c r="CZ211" s="224">
        <v>111.2</v>
      </c>
      <c r="DA211" s="224">
        <v>0.86129999999999995</v>
      </c>
      <c r="DB211" s="224">
        <v>5418</v>
      </c>
      <c r="DC211" s="224">
        <v>0</v>
      </c>
      <c r="DD211" s="225">
        <v>7.8568284348487769E-2</v>
      </c>
      <c r="DE211" s="224">
        <v>139</v>
      </c>
      <c r="DF211" s="224"/>
      <c r="DG211" s="224">
        <v>111.2</v>
      </c>
      <c r="DH211" s="224">
        <v>0.92559999999999998</v>
      </c>
      <c r="DI211" s="224">
        <v>20682</v>
      </c>
      <c r="DJ211" s="224">
        <v>0</v>
      </c>
      <c r="DK211" s="225">
        <v>0.27007940306243305</v>
      </c>
      <c r="DL211" s="224">
        <v>139</v>
      </c>
      <c r="DM211" s="224"/>
      <c r="DN211" s="224">
        <v>111.2</v>
      </c>
      <c r="DO211" s="224">
        <v>0.91969999999999996</v>
      </c>
      <c r="DP211" s="224">
        <v>25504</v>
      </c>
      <c r="DQ211" s="311">
        <v>0</v>
      </c>
      <c r="DR211" s="225">
        <v>0.33518485747691734</v>
      </c>
      <c r="DS211" s="224">
        <v>139</v>
      </c>
      <c r="DT211" s="224"/>
      <c r="DU211" s="224">
        <v>155.6</v>
      </c>
      <c r="DV211" s="224">
        <v>0.90890000000000004</v>
      </c>
      <c r="DW211" s="224">
        <v>26226</v>
      </c>
      <c r="DX211" s="224">
        <v>0</v>
      </c>
      <c r="DY211" s="225">
        <v>0.25755730040069341</v>
      </c>
    </row>
    <row r="212" spans="1:129" ht="17.25" customHeight="1">
      <c r="A212" s="466">
        <v>208</v>
      </c>
      <c r="B212" s="489">
        <v>341000000031</v>
      </c>
      <c r="C212" s="212" t="s">
        <v>293</v>
      </c>
      <c r="D212" s="224">
        <v>500</v>
      </c>
      <c r="E212" s="224">
        <v>468</v>
      </c>
      <c r="F212" s="224">
        <v>500</v>
      </c>
      <c r="G212" s="224">
        <v>0.83530000000000004</v>
      </c>
      <c r="H212" s="224">
        <v>10500</v>
      </c>
      <c r="I212" s="224">
        <v>0</v>
      </c>
      <c r="J212" s="225">
        <v>3.49175944770342E-2</v>
      </c>
      <c r="K212" s="224">
        <v>500</v>
      </c>
      <c r="L212" s="224">
        <v>202.8</v>
      </c>
      <c r="M212" s="224">
        <v>500</v>
      </c>
      <c r="N212" s="224">
        <v>0.83430000000000004</v>
      </c>
      <c r="O212" s="224">
        <v>40974</v>
      </c>
      <c r="P212" s="224">
        <v>0</v>
      </c>
      <c r="Q212" s="225">
        <v>0.13202104913139467</v>
      </c>
      <c r="R212" s="224">
        <v>500</v>
      </c>
      <c r="S212" s="224">
        <v>0</v>
      </c>
      <c r="T212" s="224">
        <v>500</v>
      </c>
      <c r="U212" s="224">
        <v>0.77370000000000005</v>
      </c>
      <c r="V212" s="224">
        <v>27817</v>
      </c>
      <c r="W212" s="224">
        <v>0</v>
      </c>
      <c r="X212" s="225">
        <v>9.9870032886705998E-2</v>
      </c>
      <c r="Y212" s="224">
        <v>500</v>
      </c>
      <c r="Z212" s="224">
        <v>0</v>
      </c>
      <c r="AA212" s="224">
        <v>500</v>
      </c>
      <c r="AB212" s="224">
        <v>0.83430000000000004</v>
      </c>
      <c r="AC212" s="224">
        <v>40974</v>
      </c>
      <c r="AD212" s="224">
        <v>0</v>
      </c>
      <c r="AE212" s="225">
        <v>0.13202104913139467</v>
      </c>
      <c r="AF212" s="224">
        <v>500</v>
      </c>
      <c r="AG212" s="224">
        <v>0</v>
      </c>
      <c r="AH212" s="224">
        <v>500</v>
      </c>
      <c r="AI212" s="224">
        <v>0.83430000000000004</v>
      </c>
      <c r="AJ212" s="224">
        <v>40974</v>
      </c>
      <c r="AK212" s="224">
        <v>0</v>
      </c>
      <c r="AL212" s="225">
        <v>0.13202104913139467</v>
      </c>
      <c r="AM212" s="224">
        <v>500</v>
      </c>
      <c r="AN212" s="224">
        <v>200</v>
      </c>
      <c r="AO212" s="224">
        <v>500</v>
      </c>
      <c r="AP212" s="224">
        <v>0.91100000000000003</v>
      </c>
      <c r="AQ212" s="224">
        <v>35200</v>
      </c>
      <c r="AR212" s="224">
        <v>0</v>
      </c>
      <c r="AS212" s="225">
        <v>0.10733016221490425</v>
      </c>
      <c r="AT212" s="224">
        <v>500</v>
      </c>
      <c r="AU212" s="224">
        <v>210</v>
      </c>
      <c r="AV212" s="224">
        <v>500</v>
      </c>
      <c r="AW212" s="224">
        <v>0.8972</v>
      </c>
      <c r="AX212" s="224">
        <v>63680</v>
      </c>
      <c r="AY212" s="224">
        <v>0</v>
      </c>
      <c r="AZ212" s="225">
        <v>0.19079669605319297</v>
      </c>
      <c r="BA212" s="224">
        <v>500</v>
      </c>
      <c r="BB212" s="224">
        <v>170</v>
      </c>
      <c r="BC212" s="224">
        <v>500</v>
      </c>
      <c r="BD212" s="224">
        <v>0.86919999999999997</v>
      </c>
      <c r="BE212" s="224">
        <v>50240</v>
      </c>
      <c r="BF212" s="224">
        <v>0</v>
      </c>
      <c r="BG212" s="225">
        <v>0.16055632254435753</v>
      </c>
      <c r="BH212" s="224">
        <v>500</v>
      </c>
      <c r="BI212" s="224">
        <v>190</v>
      </c>
      <c r="BJ212" s="224">
        <v>500</v>
      </c>
      <c r="BK212" s="224">
        <v>0.85240000000000005</v>
      </c>
      <c r="BL212" s="224">
        <v>51280</v>
      </c>
      <c r="BM212" s="224">
        <v>0</v>
      </c>
      <c r="BN212" s="225">
        <v>0.16171921910557413</v>
      </c>
      <c r="BO212" s="224">
        <v>500</v>
      </c>
      <c r="BP212" s="224">
        <v>180</v>
      </c>
      <c r="BQ212" s="224">
        <v>500</v>
      </c>
      <c r="BR212" s="224">
        <v>0.88280000000000003</v>
      </c>
      <c r="BS212" s="224">
        <v>57940</v>
      </c>
      <c r="BT212" s="311">
        <v>0</v>
      </c>
      <c r="BU212" s="225">
        <v>0.17643032189855345</v>
      </c>
      <c r="BV212" s="224">
        <v>500</v>
      </c>
      <c r="BW212" s="224">
        <v>210</v>
      </c>
      <c r="BX212" s="224">
        <v>500</v>
      </c>
      <c r="BY212" s="224">
        <v>0.92110000000000003</v>
      </c>
      <c r="BZ212" s="224">
        <v>76900</v>
      </c>
      <c r="CA212" s="311">
        <v>0</v>
      </c>
      <c r="CB212" s="225">
        <v>0.24847361591471892</v>
      </c>
      <c r="CC212" s="224">
        <v>500</v>
      </c>
      <c r="CD212" s="224"/>
      <c r="CE212" s="224">
        <v>400</v>
      </c>
      <c r="CF212" s="224">
        <v>0.9627</v>
      </c>
      <c r="CG212" s="224">
        <v>128290</v>
      </c>
      <c r="CH212" s="224">
        <v>0</v>
      </c>
      <c r="CI212" s="225">
        <v>0.44778434532804801</v>
      </c>
      <c r="CJ212" s="224">
        <v>500</v>
      </c>
      <c r="CK212" s="224"/>
      <c r="CL212" s="224">
        <v>400</v>
      </c>
      <c r="CM212" s="224">
        <v>0.95309999999999995</v>
      </c>
      <c r="CN212" s="224">
        <v>98250</v>
      </c>
      <c r="CO212" s="224">
        <v>0</v>
      </c>
      <c r="CP212" s="225">
        <v>0.35793288567131826</v>
      </c>
      <c r="CQ212" s="224">
        <v>500</v>
      </c>
      <c r="CR212" s="224"/>
      <c r="CS212" s="224">
        <v>400</v>
      </c>
      <c r="CT212" s="224">
        <v>0.88439999999999996</v>
      </c>
      <c r="CU212" s="224">
        <v>50580</v>
      </c>
      <c r="CV212" s="311">
        <v>0</v>
      </c>
      <c r="CW212" s="225">
        <v>0.19217512146014795</v>
      </c>
      <c r="CX212" s="224">
        <v>500</v>
      </c>
      <c r="CY212" s="224"/>
      <c r="CZ212" s="224">
        <v>400</v>
      </c>
      <c r="DA212" s="224">
        <v>0.88190000000000002</v>
      </c>
      <c r="DB212" s="224">
        <v>55430</v>
      </c>
      <c r="DC212" s="224">
        <v>0</v>
      </c>
      <c r="DD212" s="225">
        <v>0.21823934434491188</v>
      </c>
      <c r="DE212" s="224">
        <v>500</v>
      </c>
      <c r="DF212" s="224"/>
      <c r="DG212" s="224">
        <v>400</v>
      </c>
      <c r="DH212" s="224">
        <v>0.90259999999999996</v>
      </c>
      <c r="DI212" s="224">
        <v>66560</v>
      </c>
      <c r="DJ212" s="224">
        <v>0</v>
      </c>
      <c r="DK212" s="225">
        <v>0.24779073119709136</v>
      </c>
      <c r="DL212" s="224">
        <v>500</v>
      </c>
      <c r="DM212" s="224"/>
      <c r="DN212" s="224">
        <v>400</v>
      </c>
      <c r="DO212" s="224">
        <v>0.93079999999999996</v>
      </c>
      <c r="DP212" s="224">
        <v>78660</v>
      </c>
      <c r="DQ212" s="311">
        <v>0</v>
      </c>
      <c r="DR212" s="225">
        <v>0.28396488625809224</v>
      </c>
      <c r="DS212" s="224">
        <v>500</v>
      </c>
      <c r="DT212" s="224"/>
      <c r="DU212" s="224">
        <v>400</v>
      </c>
      <c r="DV212" s="224">
        <v>0.94740000000000002</v>
      </c>
      <c r="DW212" s="224">
        <v>99800</v>
      </c>
      <c r="DX212" s="224">
        <v>0</v>
      </c>
      <c r="DY212" s="225">
        <v>0.36576712875002931</v>
      </c>
    </row>
    <row r="213" spans="1:129" ht="17.25" customHeight="1">
      <c r="A213" s="466">
        <v>209</v>
      </c>
      <c r="B213" s="489">
        <v>713000000004</v>
      </c>
      <c r="C213" s="212" t="s">
        <v>406</v>
      </c>
      <c r="D213" s="224">
        <v>120</v>
      </c>
      <c r="E213" s="224">
        <v>138</v>
      </c>
      <c r="F213" s="224">
        <v>138</v>
      </c>
      <c r="G213" s="224">
        <v>0.72799999999999998</v>
      </c>
      <c r="H213" s="224">
        <v>25742</v>
      </c>
      <c r="I213" s="224">
        <v>0</v>
      </c>
      <c r="J213" s="225">
        <v>0.35587651076781512</v>
      </c>
      <c r="K213" s="224">
        <v>120</v>
      </c>
      <c r="L213" s="224">
        <v>130</v>
      </c>
      <c r="M213" s="224">
        <v>130</v>
      </c>
      <c r="N213" s="224">
        <v>0.76170000000000004</v>
      </c>
      <c r="O213" s="224">
        <v>14618</v>
      </c>
      <c r="P213" s="224">
        <v>0</v>
      </c>
      <c r="Q213" s="225">
        <v>0.1984210365716928</v>
      </c>
      <c r="R213" s="224">
        <v>120</v>
      </c>
      <c r="S213" s="224">
        <v>120</v>
      </c>
      <c r="T213" s="224">
        <v>120</v>
      </c>
      <c r="U213" s="224">
        <v>0.78239999999999998</v>
      </c>
      <c r="V213" s="224">
        <v>11106</v>
      </c>
      <c r="W213" s="224">
        <v>0</v>
      </c>
      <c r="X213" s="225">
        <v>0.16429149625085207</v>
      </c>
      <c r="Y213" s="224">
        <v>120</v>
      </c>
      <c r="Z213" s="224">
        <v>119.2</v>
      </c>
      <c r="AA213" s="224">
        <v>119.2</v>
      </c>
      <c r="AB213" s="224">
        <v>0.78580000000000005</v>
      </c>
      <c r="AC213" s="224">
        <v>14506</v>
      </c>
      <c r="AD213" s="224">
        <v>0</v>
      </c>
      <c r="AE213" s="225">
        <v>0.20815481324505133</v>
      </c>
      <c r="AF213" s="224">
        <v>120</v>
      </c>
      <c r="AG213" s="224">
        <v>124.4</v>
      </c>
      <c r="AH213" s="224">
        <v>124.4</v>
      </c>
      <c r="AI213" s="224">
        <v>0.7752</v>
      </c>
      <c r="AJ213" s="224">
        <v>27276</v>
      </c>
      <c r="AK213" s="224">
        <v>0</v>
      </c>
      <c r="AL213" s="225">
        <v>0.38016628757748905</v>
      </c>
      <c r="AM213" s="224">
        <v>120</v>
      </c>
      <c r="AN213" s="224">
        <v>124.8</v>
      </c>
      <c r="AO213" s="224">
        <v>124.8</v>
      </c>
      <c r="AP213" s="224">
        <v>0.77490000000000003</v>
      </c>
      <c r="AQ213" s="224">
        <v>26448</v>
      </c>
      <c r="AR213" s="224">
        <v>0</v>
      </c>
      <c r="AS213" s="225">
        <v>0.37983947198039336</v>
      </c>
      <c r="AT213" s="224">
        <v>120</v>
      </c>
      <c r="AU213" s="224">
        <v>119.6</v>
      </c>
      <c r="AV213" s="224">
        <v>119.6</v>
      </c>
      <c r="AW213" s="224">
        <v>0.85760000000000003</v>
      </c>
      <c r="AX213" s="224">
        <v>4492</v>
      </c>
      <c r="AY213" s="224">
        <v>0</v>
      </c>
      <c r="AZ213" s="225">
        <v>5.8864147677836938E-2</v>
      </c>
      <c r="BA213" s="224">
        <v>120</v>
      </c>
      <c r="BB213" s="224">
        <v>108</v>
      </c>
      <c r="BC213" s="224">
        <v>108</v>
      </c>
      <c r="BD213" s="224">
        <v>0.98860000000000003</v>
      </c>
      <c r="BE213" s="224">
        <v>2936</v>
      </c>
      <c r="BF213" s="224">
        <v>0</v>
      </c>
      <c r="BG213" s="225">
        <v>3.8192597254795201E-2</v>
      </c>
      <c r="BH213" s="224">
        <v>120</v>
      </c>
      <c r="BI213" s="224">
        <v>122</v>
      </c>
      <c r="BJ213" s="224">
        <v>122</v>
      </c>
      <c r="BK213" s="224">
        <v>0.77249999999999996</v>
      </c>
      <c r="BL213" s="224">
        <v>14004</v>
      </c>
      <c r="BM213" s="224">
        <v>0</v>
      </c>
      <c r="BN213" s="225">
        <v>0.19971967367140214</v>
      </c>
      <c r="BO213" s="224">
        <v>120</v>
      </c>
      <c r="BP213" s="224">
        <v>130.4</v>
      </c>
      <c r="BQ213" s="224">
        <v>130.4</v>
      </c>
      <c r="BR213" s="224">
        <v>0.7359</v>
      </c>
      <c r="BS213" s="224">
        <v>32142</v>
      </c>
      <c r="BT213" s="311">
        <v>0</v>
      </c>
      <c r="BU213" s="225">
        <v>0.45019800577259228</v>
      </c>
      <c r="BV213" s="224">
        <v>120</v>
      </c>
      <c r="BW213" s="224">
        <v>126.4</v>
      </c>
      <c r="BX213" s="224">
        <v>126.4</v>
      </c>
      <c r="BY213" s="224">
        <v>0.72399999999999998</v>
      </c>
      <c r="BZ213" s="224">
        <v>30192</v>
      </c>
      <c r="CA213" s="311">
        <v>0</v>
      </c>
      <c r="CB213" s="225">
        <v>0.49094966680986685</v>
      </c>
      <c r="CC213" s="224">
        <v>120</v>
      </c>
      <c r="CD213" s="224"/>
      <c r="CE213" s="224">
        <v>127.6</v>
      </c>
      <c r="CF213" s="224">
        <v>0.72340000000000004</v>
      </c>
      <c r="CG213" s="224">
        <v>33768</v>
      </c>
      <c r="CH213" s="224">
        <v>0</v>
      </c>
      <c r="CI213" s="225">
        <v>0.49170341523562916</v>
      </c>
      <c r="CJ213" s="224">
        <v>120</v>
      </c>
      <c r="CK213" s="224"/>
      <c r="CL213" s="224">
        <v>132.80000000000001</v>
      </c>
      <c r="CM213" s="224">
        <v>0.74160000000000004</v>
      </c>
      <c r="CN213" s="224">
        <v>21072</v>
      </c>
      <c r="CO213" s="224">
        <v>0</v>
      </c>
      <c r="CP213" s="225">
        <v>0.29717034264349734</v>
      </c>
      <c r="CQ213" s="224">
        <v>120</v>
      </c>
      <c r="CR213" s="224"/>
      <c r="CS213" s="224">
        <v>129.6</v>
      </c>
      <c r="CT213" s="224">
        <v>0.70950000000000002</v>
      </c>
      <c r="CU213" s="224">
        <v>26160</v>
      </c>
      <c r="CV213" s="311">
        <v>0</v>
      </c>
      <c r="CW213" s="225">
        <v>0.38239077165475427</v>
      </c>
      <c r="CX213" s="224">
        <v>120</v>
      </c>
      <c r="CY213" s="224"/>
      <c r="CZ213" s="224">
        <v>124.4</v>
      </c>
      <c r="DA213" s="224">
        <v>0.71550000000000002</v>
      </c>
      <c r="DB213" s="224">
        <v>17642</v>
      </c>
      <c r="DC213" s="224">
        <v>0</v>
      </c>
      <c r="DD213" s="225">
        <v>0.27528674636469197</v>
      </c>
      <c r="DE213" s="224">
        <v>120</v>
      </c>
      <c r="DF213" s="224"/>
      <c r="DG213" s="224">
        <v>125.2</v>
      </c>
      <c r="DH213" s="224">
        <v>0.7036</v>
      </c>
      <c r="DI213" s="224">
        <v>24428</v>
      </c>
      <c r="DJ213" s="224">
        <v>0</v>
      </c>
      <c r="DK213" s="225">
        <v>0.37272181829519996</v>
      </c>
      <c r="DL213" s="224">
        <v>120</v>
      </c>
      <c r="DM213" s="224"/>
      <c r="DN213" s="224">
        <v>118.8</v>
      </c>
      <c r="DO213" s="224">
        <v>0.71460000000000001</v>
      </c>
      <c r="DP213" s="224">
        <v>16178</v>
      </c>
      <c r="DQ213" s="311">
        <v>0</v>
      </c>
      <c r="DR213" s="225">
        <v>0.25613707341059133</v>
      </c>
      <c r="DS213" s="224">
        <v>120</v>
      </c>
      <c r="DT213" s="224"/>
      <c r="DU213" s="224">
        <v>122.4</v>
      </c>
      <c r="DV213" s="224">
        <v>0.68459999999999999</v>
      </c>
      <c r="DW213" s="224">
        <v>12534</v>
      </c>
      <c r="DX213" s="224">
        <v>0</v>
      </c>
      <c r="DY213" s="225">
        <v>0.20774897098125775</v>
      </c>
    </row>
    <row r="214" spans="1:129" ht="17.25" customHeight="1">
      <c r="A214" s="466">
        <v>210</v>
      </c>
      <c r="B214" s="489">
        <v>211000000024</v>
      </c>
      <c r="C214" s="212" t="s">
        <v>677</v>
      </c>
      <c r="D214" s="224">
        <v>500</v>
      </c>
      <c r="E214" s="224">
        <v>45</v>
      </c>
      <c r="F214" s="224">
        <v>45</v>
      </c>
      <c r="G214" s="224">
        <v>0.9819</v>
      </c>
      <c r="H214" s="224">
        <v>10260</v>
      </c>
      <c r="I214" s="224">
        <v>0</v>
      </c>
      <c r="J214" s="225">
        <v>0.32250398886512543</v>
      </c>
      <c r="K214" s="224">
        <v>500</v>
      </c>
      <c r="L214" s="224">
        <v>39</v>
      </c>
      <c r="M214" s="224">
        <v>39</v>
      </c>
      <c r="N214" s="224">
        <v>0.98009999999999997</v>
      </c>
      <c r="O214" s="224">
        <v>8859</v>
      </c>
      <c r="P214" s="224">
        <v>0</v>
      </c>
      <c r="Q214" s="225">
        <v>0.31151342653460606</v>
      </c>
      <c r="R214" s="224">
        <v>500</v>
      </c>
      <c r="S214" s="224">
        <v>281.52</v>
      </c>
      <c r="T214" s="224">
        <v>400</v>
      </c>
      <c r="U214" s="224">
        <v>0.99490000000000001</v>
      </c>
      <c r="V214" s="224">
        <v>29754</v>
      </c>
      <c r="W214" s="224">
        <v>0</v>
      </c>
      <c r="X214" s="225">
        <v>0.10384209468288272</v>
      </c>
      <c r="Y214" s="224">
        <v>500</v>
      </c>
      <c r="Z214" s="224">
        <v>159.12</v>
      </c>
      <c r="AA214" s="224">
        <v>400</v>
      </c>
      <c r="AB214" s="224">
        <v>0.99550000000000005</v>
      </c>
      <c r="AC214" s="224">
        <v>26529</v>
      </c>
      <c r="AD214" s="224">
        <v>0</v>
      </c>
      <c r="AE214" s="225">
        <v>8.9546102623094231E-2</v>
      </c>
      <c r="AF214" s="224">
        <v>500</v>
      </c>
      <c r="AG214" s="224">
        <v>72.12</v>
      </c>
      <c r="AH214" s="224">
        <v>400</v>
      </c>
      <c r="AI214" s="224">
        <v>0.99219999999999997</v>
      </c>
      <c r="AJ214" s="224">
        <v>11696</v>
      </c>
      <c r="AK214" s="224">
        <v>0</v>
      </c>
      <c r="AL214" s="225">
        <v>3.9610033530353972E-2</v>
      </c>
      <c r="AM214" s="224">
        <v>500</v>
      </c>
      <c r="AN214" s="224">
        <v>195.12</v>
      </c>
      <c r="AO214" s="224">
        <v>400</v>
      </c>
      <c r="AP214" s="224">
        <v>0.99660000000000004</v>
      </c>
      <c r="AQ214" s="224">
        <v>37148</v>
      </c>
      <c r="AR214" s="224">
        <v>0</v>
      </c>
      <c r="AS214" s="225">
        <v>0.12942616005529911</v>
      </c>
      <c r="AT214" s="224">
        <v>500</v>
      </c>
      <c r="AU214" s="224">
        <v>240</v>
      </c>
      <c r="AV214" s="224">
        <v>400</v>
      </c>
      <c r="AW214" s="224">
        <v>0.99319999999999997</v>
      </c>
      <c r="AX214" s="224">
        <v>45887</v>
      </c>
      <c r="AY214" s="224">
        <v>0</v>
      </c>
      <c r="AZ214" s="225">
        <v>0.15524586002018023</v>
      </c>
      <c r="BA214" s="224">
        <v>500</v>
      </c>
      <c r="BB214" s="224">
        <v>207.72</v>
      </c>
      <c r="BC214" s="224">
        <v>400</v>
      </c>
      <c r="BD214" s="224">
        <v>0.99260000000000004</v>
      </c>
      <c r="BE214" s="224">
        <v>45258</v>
      </c>
      <c r="BF214" s="224">
        <v>0</v>
      </c>
      <c r="BG214" s="225">
        <v>0.15831738195983611</v>
      </c>
      <c r="BH214" s="224">
        <v>500</v>
      </c>
      <c r="BI214" s="224">
        <v>274.68</v>
      </c>
      <c r="BJ214" s="224">
        <v>400</v>
      </c>
      <c r="BK214" s="224">
        <v>0.99419999999999997</v>
      </c>
      <c r="BL214" s="224">
        <v>76974</v>
      </c>
      <c r="BM214" s="224">
        <v>0</v>
      </c>
      <c r="BN214" s="225">
        <v>0.26015811058980798</v>
      </c>
      <c r="BO214" s="224">
        <v>500</v>
      </c>
      <c r="BP214" s="224">
        <v>269.04000000000002</v>
      </c>
      <c r="BQ214" s="224">
        <v>400</v>
      </c>
      <c r="BR214" s="224">
        <v>0.99509999999999998</v>
      </c>
      <c r="BS214" s="224">
        <v>73139</v>
      </c>
      <c r="BT214" s="311">
        <v>0</v>
      </c>
      <c r="BU214" s="225">
        <v>0.24697293620460686</v>
      </c>
      <c r="BV214" s="224">
        <v>500</v>
      </c>
      <c r="BW214" s="224">
        <v>256.8</v>
      </c>
      <c r="BX214" s="224">
        <v>400</v>
      </c>
      <c r="BY214" s="224">
        <v>0.99680000000000002</v>
      </c>
      <c r="BZ214" s="224">
        <v>71724</v>
      </c>
      <c r="CA214" s="311">
        <v>0</v>
      </c>
      <c r="CB214" s="225">
        <v>0.26768695540013754</v>
      </c>
      <c r="CC214" s="224">
        <v>500</v>
      </c>
      <c r="CD214" s="224"/>
      <c r="CE214" s="224">
        <v>400</v>
      </c>
      <c r="CF214" s="224">
        <v>0.99380000000000002</v>
      </c>
      <c r="CG214" s="224">
        <v>91269</v>
      </c>
      <c r="CH214" s="224">
        <v>0</v>
      </c>
      <c r="CI214" s="225">
        <v>0.30859676770168593</v>
      </c>
      <c r="CJ214" s="224">
        <v>500</v>
      </c>
      <c r="CK214" s="224"/>
      <c r="CL214" s="224">
        <v>400</v>
      </c>
      <c r="CM214" s="224">
        <v>0.99399999999999999</v>
      </c>
      <c r="CN214" s="224">
        <v>65221</v>
      </c>
      <c r="CO214" s="224">
        <v>0</v>
      </c>
      <c r="CP214" s="225">
        <v>0.22782877822490494</v>
      </c>
      <c r="CQ214" s="224">
        <v>500</v>
      </c>
      <c r="CR214" s="224"/>
      <c r="CS214" s="224">
        <v>400</v>
      </c>
      <c r="CT214" s="224">
        <v>0.99019999999999997</v>
      </c>
      <c r="CU214" s="224">
        <v>12521</v>
      </c>
      <c r="CV214" s="311">
        <v>0</v>
      </c>
      <c r="CW214" s="225">
        <v>4.2489651270624158E-2</v>
      </c>
      <c r="CX214" s="224">
        <v>500</v>
      </c>
      <c r="CY214" s="224"/>
      <c r="CZ214" s="224">
        <v>400</v>
      </c>
      <c r="DA214" s="224">
        <v>0.99450000000000005</v>
      </c>
      <c r="DB214" s="224">
        <v>47361</v>
      </c>
      <c r="DC214" s="224">
        <v>0</v>
      </c>
      <c r="DD214" s="225">
        <v>0.16535738226914698</v>
      </c>
      <c r="DE214" s="224">
        <v>500</v>
      </c>
      <c r="DF214" s="224"/>
      <c r="DG214" s="224">
        <v>400</v>
      </c>
      <c r="DH214" s="224">
        <v>0.99450000000000005</v>
      </c>
      <c r="DI214" s="224">
        <v>88104</v>
      </c>
      <c r="DJ214" s="224">
        <v>0</v>
      </c>
      <c r="DK214" s="225">
        <v>0.29768565821696752</v>
      </c>
      <c r="DL214" s="224">
        <v>500</v>
      </c>
      <c r="DM214" s="224"/>
      <c r="DN214" s="224">
        <v>400</v>
      </c>
      <c r="DO214" s="224">
        <v>0.99429999999999996</v>
      </c>
      <c r="DP214" s="224">
        <v>92730</v>
      </c>
      <c r="DQ214" s="311">
        <v>0</v>
      </c>
      <c r="DR214" s="225">
        <v>0.31337900224829923</v>
      </c>
      <c r="DS214" s="224">
        <v>500</v>
      </c>
      <c r="DT214" s="224"/>
      <c r="DU214" s="224">
        <v>400</v>
      </c>
      <c r="DV214" s="224">
        <v>0.99380000000000002</v>
      </c>
      <c r="DW214" s="224">
        <v>79590</v>
      </c>
      <c r="DX214" s="224">
        <v>0</v>
      </c>
      <c r="DY214" s="225">
        <v>0.27807825182800028</v>
      </c>
    </row>
    <row r="215" spans="1:129" ht="17.25" customHeight="1">
      <c r="A215" s="466">
        <v>211</v>
      </c>
      <c r="B215" s="489">
        <v>343000000073</v>
      </c>
      <c r="C215" s="212" t="s">
        <v>740</v>
      </c>
      <c r="D215" s="224">
        <v>160</v>
      </c>
      <c r="E215" s="224">
        <v>0.4</v>
      </c>
      <c r="F215" s="224">
        <v>5.4</v>
      </c>
      <c r="G215" s="224">
        <v>0</v>
      </c>
      <c r="H215" s="224">
        <v>1033</v>
      </c>
      <c r="I215" s="224">
        <v>0</v>
      </c>
      <c r="J215" s="225"/>
      <c r="K215" s="224">
        <v>160</v>
      </c>
      <c r="L215" s="224">
        <v>82.4</v>
      </c>
      <c r="M215" s="224">
        <v>87.4</v>
      </c>
      <c r="N215" s="224">
        <v>0.79469999999999996</v>
      </c>
      <c r="O215" s="224">
        <v>8439</v>
      </c>
      <c r="P215" s="224">
        <v>0</v>
      </c>
      <c r="Q215" s="225">
        <v>0.1633064754151268</v>
      </c>
      <c r="R215" s="224">
        <v>160</v>
      </c>
      <c r="S215" s="224">
        <v>82.4</v>
      </c>
      <c r="T215" s="224">
        <v>128</v>
      </c>
      <c r="U215" s="224">
        <v>0.7671</v>
      </c>
      <c r="V215" s="224">
        <v>13967</v>
      </c>
      <c r="W215" s="224">
        <v>0</v>
      </c>
      <c r="X215" s="225">
        <v>0.19756439747823692</v>
      </c>
      <c r="Y215" s="224">
        <v>160</v>
      </c>
      <c r="Z215" s="224">
        <v>84.4</v>
      </c>
      <c r="AA215" s="224">
        <v>128</v>
      </c>
      <c r="AB215" s="224">
        <v>0.78520000000000001</v>
      </c>
      <c r="AC215" s="224">
        <v>24797</v>
      </c>
      <c r="AD215" s="224">
        <v>0</v>
      </c>
      <c r="AE215" s="225">
        <v>0.3316163584443933</v>
      </c>
      <c r="AF215" s="224">
        <v>160</v>
      </c>
      <c r="AG215" s="224">
        <v>101.6</v>
      </c>
      <c r="AH215" s="224">
        <v>128</v>
      </c>
      <c r="AI215" s="224">
        <v>0.78920000000000001</v>
      </c>
      <c r="AJ215" s="224">
        <v>29131</v>
      </c>
      <c r="AK215" s="224">
        <v>0</v>
      </c>
      <c r="AL215" s="225">
        <v>0.38760146640261811</v>
      </c>
      <c r="AM215" s="224">
        <v>160</v>
      </c>
      <c r="AN215" s="224">
        <v>83.2</v>
      </c>
      <c r="AO215" s="224">
        <v>128</v>
      </c>
      <c r="AP215" s="224">
        <v>0.78369999999999995</v>
      </c>
      <c r="AQ215" s="224">
        <v>13714</v>
      </c>
      <c r="AR215" s="224">
        <v>0</v>
      </c>
      <c r="AS215" s="225">
        <v>0.18987676867565539</v>
      </c>
      <c r="AT215" s="224">
        <v>160</v>
      </c>
      <c r="AU215" s="224">
        <v>89.2</v>
      </c>
      <c r="AV215" s="224">
        <v>128</v>
      </c>
      <c r="AW215" s="224">
        <v>0.76770000000000005</v>
      </c>
      <c r="AX215" s="224">
        <v>16293</v>
      </c>
      <c r="AY215" s="224">
        <v>0</v>
      </c>
      <c r="AZ215" s="225">
        <v>0.22285717024459317</v>
      </c>
      <c r="BA215" s="224">
        <v>160</v>
      </c>
      <c r="BB215" s="224">
        <v>28.8</v>
      </c>
      <c r="BC215" s="224">
        <v>128</v>
      </c>
      <c r="BD215" s="224">
        <v>0.747</v>
      </c>
      <c r="BE215" s="224">
        <v>3588</v>
      </c>
      <c r="BF215" s="224">
        <v>0</v>
      </c>
      <c r="BG215" s="225">
        <v>5.2118195002231145E-2</v>
      </c>
      <c r="BH215" s="224">
        <v>160</v>
      </c>
      <c r="BI215" s="224">
        <v>3.6</v>
      </c>
      <c r="BJ215" s="224">
        <v>128</v>
      </c>
      <c r="BK215" s="224">
        <v>0.4627</v>
      </c>
      <c r="BL215" s="224">
        <v>950</v>
      </c>
      <c r="BM215" s="224">
        <v>0</v>
      </c>
      <c r="BN215" s="225">
        <v>2.155962489920081E-2</v>
      </c>
      <c r="BO215" s="224">
        <v>160</v>
      </c>
      <c r="BP215" s="224">
        <v>1</v>
      </c>
      <c r="BQ215" s="224">
        <v>128</v>
      </c>
      <c r="BR215" s="224">
        <v>0.94520000000000004</v>
      </c>
      <c r="BS215" s="224">
        <v>941</v>
      </c>
      <c r="BT215" s="311">
        <v>0</v>
      </c>
      <c r="BU215" s="225">
        <v>1.0454012264571643E-2</v>
      </c>
      <c r="BV215" s="224">
        <v>160</v>
      </c>
      <c r="BW215" s="224">
        <v>87.2</v>
      </c>
      <c r="BX215" s="224">
        <v>128</v>
      </c>
      <c r="BY215" s="224">
        <v>0.75880000000000003</v>
      </c>
      <c r="BZ215" s="224">
        <v>8012</v>
      </c>
      <c r="CA215" s="311">
        <v>0</v>
      </c>
      <c r="CB215" s="225">
        <v>0.12275363904787007</v>
      </c>
      <c r="CC215" s="224">
        <v>160</v>
      </c>
      <c r="CD215" s="224"/>
      <c r="CE215" s="224">
        <v>160</v>
      </c>
      <c r="CF215" s="224">
        <v>0.76329999999999998</v>
      </c>
      <c r="CG215" s="224">
        <v>24546</v>
      </c>
      <c r="CH215" s="224">
        <v>0</v>
      </c>
      <c r="CI215" s="225">
        <v>0.27014227272919367</v>
      </c>
      <c r="CJ215" s="224">
        <v>160</v>
      </c>
      <c r="CK215" s="224"/>
      <c r="CL215" s="224">
        <v>160</v>
      </c>
      <c r="CM215" s="224">
        <v>0.78559999999999997</v>
      </c>
      <c r="CN215" s="224">
        <v>25984</v>
      </c>
      <c r="CO215" s="224">
        <v>0</v>
      </c>
      <c r="CP215" s="225">
        <v>0.28711246888436298</v>
      </c>
      <c r="CQ215" s="224">
        <v>160</v>
      </c>
      <c r="CR215" s="224"/>
      <c r="CS215" s="224">
        <v>160</v>
      </c>
      <c r="CT215" s="224">
        <v>0.78239999999999998</v>
      </c>
      <c r="CU215" s="224">
        <v>27151</v>
      </c>
      <c r="CV215" s="311">
        <v>0</v>
      </c>
      <c r="CW215" s="225">
        <v>0.29151712335356333</v>
      </c>
      <c r="CX215" s="224">
        <v>160</v>
      </c>
      <c r="CY215" s="224"/>
      <c r="CZ215" s="224">
        <v>160</v>
      </c>
      <c r="DA215" s="224">
        <v>0.78139999999999998</v>
      </c>
      <c r="DB215" s="224">
        <v>29691</v>
      </c>
      <c r="DC215" s="224">
        <v>0</v>
      </c>
      <c r="DD215" s="225">
        <v>0.32983667135909905</v>
      </c>
      <c r="DE215" s="224">
        <v>160</v>
      </c>
      <c r="DF215" s="224"/>
      <c r="DG215" s="224">
        <v>160</v>
      </c>
      <c r="DH215" s="224">
        <v>0.7883</v>
      </c>
      <c r="DI215" s="224">
        <v>20008</v>
      </c>
      <c r="DJ215" s="224">
        <v>0</v>
      </c>
      <c r="DK215" s="225">
        <v>0.21321572623271257</v>
      </c>
      <c r="DL215" s="224">
        <v>160</v>
      </c>
      <c r="DM215" s="224"/>
      <c r="DN215" s="224">
        <v>160</v>
      </c>
      <c r="DO215" s="224">
        <v>0.75409999999999999</v>
      </c>
      <c r="DP215" s="224">
        <v>9448</v>
      </c>
      <c r="DQ215" s="311">
        <v>0</v>
      </c>
      <c r="DR215" s="225">
        <v>0.10524901149700633</v>
      </c>
      <c r="DS215" s="224">
        <v>160</v>
      </c>
      <c r="DT215" s="224"/>
      <c r="DU215" s="224">
        <v>160</v>
      </c>
      <c r="DV215" s="224">
        <v>0.76329999999999998</v>
      </c>
      <c r="DW215" s="224">
        <v>21044</v>
      </c>
      <c r="DX215" s="224">
        <v>0</v>
      </c>
      <c r="DY215" s="225">
        <v>0.23932085826164171</v>
      </c>
    </row>
    <row r="216" spans="1:129" ht="17.25" customHeight="1">
      <c r="A216" s="466">
        <v>212</v>
      </c>
      <c r="B216" s="489">
        <v>214000000003</v>
      </c>
      <c r="C216" s="212" t="s">
        <v>714</v>
      </c>
      <c r="D216" s="224">
        <v>138</v>
      </c>
      <c r="E216" s="224">
        <v>72</v>
      </c>
      <c r="F216" s="224">
        <v>72</v>
      </c>
      <c r="G216" s="224">
        <v>0.98029999999999995</v>
      </c>
      <c r="H216" s="224">
        <v>18368</v>
      </c>
      <c r="I216" s="224">
        <v>0</v>
      </c>
      <c r="J216" s="225">
        <v>0.36144138289739974</v>
      </c>
      <c r="K216" s="224">
        <v>138</v>
      </c>
      <c r="L216" s="224">
        <v>146</v>
      </c>
      <c r="M216" s="224">
        <v>146</v>
      </c>
      <c r="N216" s="224">
        <v>0.98229999999999995</v>
      </c>
      <c r="O216" s="224">
        <v>23756</v>
      </c>
      <c r="P216" s="224">
        <v>0</v>
      </c>
      <c r="Q216" s="225">
        <v>0.22264009632747384</v>
      </c>
      <c r="R216" s="224">
        <v>138</v>
      </c>
      <c r="S216" s="224">
        <v>116.56</v>
      </c>
      <c r="T216" s="224">
        <v>116.56</v>
      </c>
      <c r="U216" s="224">
        <v>0.98460000000000003</v>
      </c>
      <c r="V216" s="224">
        <v>13292</v>
      </c>
      <c r="W216" s="224">
        <v>0</v>
      </c>
      <c r="X216" s="225">
        <v>0.1608601487540163</v>
      </c>
      <c r="Y216" s="224">
        <v>138</v>
      </c>
      <c r="Z216" s="224">
        <v>86.16</v>
      </c>
      <c r="AA216" s="224">
        <v>110.4</v>
      </c>
      <c r="AB216" s="224">
        <v>0.98229999999999995</v>
      </c>
      <c r="AC216" s="224">
        <v>10866</v>
      </c>
      <c r="AD216" s="224">
        <v>0</v>
      </c>
      <c r="AE216" s="225">
        <v>0.13467393434144337</v>
      </c>
      <c r="AF216" s="224">
        <v>138</v>
      </c>
      <c r="AG216" s="224">
        <v>86.24</v>
      </c>
      <c r="AH216" s="224">
        <v>110.4</v>
      </c>
      <c r="AI216" s="224">
        <v>0.98029999999999995</v>
      </c>
      <c r="AJ216" s="224">
        <v>12814</v>
      </c>
      <c r="AK216" s="224">
        <v>0</v>
      </c>
      <c r="AL216" s="225">
        <v>0.15914159558862018</v>
      </c>
      <c r="AM216" s="224">
        <v>138</v>
      </c>
      <c r="AN216" s="224">
        <v>74.56</v>
      </c>
      <c r="AO216" s="224">
        <v>110.4</v>
      </c>
      <c r="AP216" s="224">
        <v>0.96240000000000003</v>
      </c>
      <c r="AQ216" s="224">
        <v>3912</v>
      </c>
      <c r="AR216" s="224">
        <v>0</v>
      </c>
      <c r="AS216" s="225">
        <v>5.1137755450343533E-2</v>
      </c>
      <c r="AT216" s="224">
        <v>138</v>
      </c>
      <c r="AU216" s="224">
        <v>100.32</v>
      </c>
      <c r="AV216" s="224">
        <v>110.4</v>
      </c>
      <c r="AW216" s="224">
        <v>0.62980000000000003</v>
      </c>
      <c r="AX216" s="224">
        <v>4120</v>
      </c>
      <c r="AY216" s="224">
        <v>0</v>
      </c>
      <c r="AZ216" s="225">
        <v>7.9643905941530646E-2</v>
      </c>
      <c r="BA216" s="224">
        <v>138</v>
      </c>
      <c r="BB216" s="224">
        <v>20.56</v>
      </c>
      <c r="BC216" s="224">
        <v>110.4</v>
      </c>
      <c r="BD216" s="224">
        <v>0.41860000000000003</v>
      </c>
      <c r="BE216" s="224">
        <v>2032</v>
      </c>
      <c r="BF216" s="224">
        <v>0</v>
      </c>
      <c r="BG216" s="225">
        <v>6.1069295473832323E-2</v>
      </c>
      <c r="BH216" s="224">
        <v>138</v>
      </c>
      <c r="BI216" s="224">
        <v>14.24</v>
      </c>
      <c r="BJ216" s="224">
        <v>110.4</v>
      </c>
      <c r="BK216" s="224">
        <v>0.83740000000000003</v>
      </c>
      <c r="BL216" s="224">
        <v>896</v>
      </c>
      <c r="BM216" s="224">
        <v>0</v>
      </c>
      <c r="BN216" s="225">
        <v>1.3026658983171006E-2</v>
      </c>
      <c r="BO216" s="224">
        <v>138</v>
      </c>
      <c r="BP216" s="224">
        <v>76.56</v>
      </c>
      <c r="BQ216" s="224">
        <v>110.4</v>
      </c>
      <c r="BR216" s="224">
        <v>0.85329999999999995</v>
      </c>
      <c r="BS216" s="224">
        <v>17334</v>
      </c>
      <c r="BT216" s="311">
        <v>0</v>
      </c>
      <c r="BU216" s="225">
        <v>0.24731760811791004</v>
      </c>
      <c r="BV216" s="224">
        <v>138</v>
      </c>
      <c r="BW216" s="224">
        <v>77.12</v>
      </c>
      <c r="BX216" s="224">
        <v>110.4</v>
      </c>
      <c r="BY216" s="224">
        <v>0.87329999999999997</v>
      </c>
      <c r="BZ216" s="224">
        <v>21742</v>
      </c>
      <c r="CA216" s="311">
        <v>0</v>
      </c>
      <c r="CB216" s="225">
        <v>0.33558124798435168</v>
      </c>
      <c r="CC216" s="224">
        <v>138</v>
      </c>
      <c r="CD216" s="224"/>
      <c r="CE216" s="224">
        <v>110.4</v>
      </c>
      <c r="CF216" s="224">
        <v>0.80469999999999997</v>
      </c>
      <c r="CG216" s="224">
        <v>18422</v>
      </c>
      <c r="CH216" s="224">
        <v>0</v>
      </c>
      <c r="CI216" s="225">
        <v>0.27871527295449966</v>
      </c>
      <c r="CJ216" s="224">
        <v>138</v>
      </c>
      <c r="CK216" s="224"/>
      <c r="CL216" s="224">
        <v>110.4</v>
      </c>
      <c r="CM216" s="224">
        <v>0.80130000000000001</v>
      </c>
      <c r="CN216" s="224">
        <v>14099</v>
      </c>
      <c r="CO216" s="224">
        <v>0</v>
      </c>
      <c r="CP216" s="225">
        <v>0.22135615273328987</v>
      </c>
      <c r="CQ216" s="224">
        <v>138</v>
      </c>
      <c r="CR216" s="224"/>
      <c r="CS216" s="224">
        <v>110.4</v>
      </c>
      <c r="CT216" s="224">
        <v>0.9</v>
      </c>
      <c r="CU216" s="224">
        <v>13257</v>
      </c>
      <c r="CV216" s="311">
        <v>0</v>
      </c>
      <c r="CW216" s="225">
        <v>0.17933321645628797</v>
      </c>
      <c r="CX216" s="224">
        <v>138</v>
      </c>
      <c r="CY216" s="224"/>
      <c r="CZ216" s="224">
        <v>110.4</v>
      </c>
      <c r="DA216" s="224">
        <v>0.91830000000000001</v>
      </c>
      <c r="DB216" s="224">
        <v>23344</v>
      </c>
      <c r="DC216" s="224">
        <v>0</v>
      </c>
      <c r="DD216" s="225">
        <v>0.31980785050019778</v>
      </c>
      <c r="DE216" s="224">
        <v>138</v>
      </c>
      <c r="DF216" s="224"/>
      <c r="DG216" s="224">
        <v>110.4</v>
      </c>
      <c r="DH216" s="224">
        <v>0.84230000000000005</v>
      </c>
      <c r="DI216" s="224">
        <v>16476</v>
      </c>
      <c r="DJ216" s="224">
        <v>0</v>
      </c>
      <c r="DK216" s="225">
        <v>0.23814582580910462</v>
      </c>
      <c r="DL216" s="224">
        <v>138</v>
      </c>
      <c r="DM216" s="224"/>
      <c r="DN216" s="224">
        <v>110.4</v>
      </c>
      <c r="DO216" s="224">
        <v>0.95330000000000004</v>
      </c>
      <c r="DP216" s="224">
        <v>20485</v>
      </c>
      <c r="DQ216" s="311">
        <v>0</v>
      </c>
      <c r="DR216" s="225">
        <v>0.26161603923648924</v>
      </c>
      <c r="DS216" s="224">
        <v>138</v>
      </c>
      <c r="DT216" s="224"/>
      <c r="DU216" s="224">
        <v>110.4</v>
      </c>
      <c r="DV216" s="224">
        <v>0.99760000000000004</v>
      </c>
      <c r="DW216" s="224">
        <v>19887</v>
      </c>
      <c r="DX216" s="224">
        <v>0</v>
      </c>
      <c r="DY216" s="225">
        <v>0.25079060518190516</v>
      </c>
    </row>
    <row r="217" spans="1:129" ht="17.25" customHeight="1">
      <c r="A217" s="466">
        <v>213</v>
      </c>
      <c r="B217" s="489">
        <v>712000000019</v>
      </c>
      <c r="C217" s="212" t="s">
        <v>403</v>
      </c>
      <c r="D217" s="224">
        <v>167</v>
      </c>
      <c r="E217" s="224">
        <v>84.4</v>
      </c>
      <c r="F217" s="224">
        <v>84.4</v>
      </c>
      <c r="G217" s="224">
        <v>0.77059999999999995</v>
      </c>
      <c r="H217" s="224">
        <v>3360</v>
      </c>
      <c r="I217" s="224">
        <v>0</v>
      </c>
      <c r="J217" s="225">
        <v>7.1752217861054082E-2</v>
      </c>
      <c r="K217" s="224">
        <v>167</v>
      </c>
      <c r="L217" s="224">
        <v>82.8</v>
      </c>
      <c r="M217" s="224">
        <v>82.8</v>
      </c>
      <c r="N217" s="224">
        <v>0.75170000000000003</v>
      </c>
      <c r="O217" s="224">
        <v>3470</v>
      </c>
      <c r="P217" s="224">
        <v>0</v>
      </c>
      <c r="Q217" s="225">
        <v>7.493447211479512E-2</v>
      </c>
      <c r="R217" s="224">
        <v>167</v>
      </c>
      <c r="S217" s="224">
        <v>84</v>
      </c>
      <c r="T217" s="224">
        <v>133.6</v>
      </c>
      <c r="U217" s="224">
        <v>0.85109999999999997</v>
      </c>
      <c r="V217" s="224">
        <v>5338</v>
      </c>
      <c r="W217" s="224">
        <v>0</v>
      </c>
      <c r="X217" s="225">
        <v>6.5201715786693176E-2</v>
      </c>
      <c r="Y217" s="224">
        <v>167</v>
      </c>
      <c r="Z217" s="224">
        <v>90.8</v>
      </c>
      <c r="AA217" s="224">
        <v>133.6</v>
      </c>
      <c r="AB217" s="224">
        <v>0.88660000000000005</v>
      </c>
      <c r="AC217" s="224">
        <v>5362</v>
      </c>
      <c r="AD217" s="224">
        <v>0</v>
      </c>
      <c r="AE217" s="225">
        <v>6.0844270577769241E-2</v>
      </c>
      <c r="AF217" s="224">
        <v>167</v>
      </c>
      <c r="AG217" s="224">
        <v>95.2</v>
      </c>
      <c r="AH217" s="224">
        <v>133.6</v>
      </c>
      <c r="AI217" s="224">
        <v>0.8518</v>
      </c>
      <c r="AJ217" s="224">
        <v>3402</v>
      </c>
      <c r="AK217" s="224">
        <v>0</v>
      </c>
      <c r="AL217" s="225">
        <v>4.0180679775351481E-2</v>
      </c>
      <c r="AM217" s="224">
        <v>167</v>
      </c>
      <c r="AN217" s="224">
        <v>88.8</v>
      </c>
      <c r="AO217" s="224">
        <v>133.6</v>
      </c>
      <c r="AP217" s="224">
        <v>0.89200000000000002</v>
      </c>
      <c r="AQ217" s="224">
        <v>5834</v>
      </c>
      <c r="AR217" s="224">
        <v>0</v>
      </c>
      <c r="AS217" s="225">
        <v>6.7992751417941394E-2</v>
      </c>
      <c r="AT217" s="224">
        <v>167</v>
      </c>
      <c r="AU217" s="224">
        <v>90.8</v>
      </c>
      <c r="AV217" s="224">
        <v>133.6</v>
      </c>
      <c r="AW217" s="224">
        <v>0.86580000000000001</v>
      </c>
      <c r="AX217" s="224">
        <v>6116</v>
      </c>
      <c r="AY217" s="224">
        <v>0</v>
      </c>
      <c r="AZ217" s="225">
        <v>7.1067412191615414E-2</v>
      </c>
      <c r="BA217" s="224">
        <v>167</v>
      </c>
      <c r="BB217" s="224">
        <v>81.599999999999994</v>
      </c>
      <c r="BC217" s="224">
        <v>133.6</v>
      </c>
      <c r="BD217" s="224">
        <v>0.9234</v>
      </c>
      <c r="BE217" s="224">
        <v>5956</v>
      </c>
      <c r="BF217" s="224">
        <v>0</v>
      </c>
      <c r="BG217" s="225">
        <v>6.705418129159342E-2</v>
      </c>
      <c r="BH217" s="224">
        <v>167</v>
      </c>
      <c r="BI217" s="224">
        <v>70</v>
      </c>
      <c r="BJ217" s="224">
        <v>133.6</v>
      </c>
      <c r="BK217" s="224">
        <v>0.87839999999999996</v>
      </c>
      <c r="BL217" s="224">
        <v>4840</v>
      </c>
      <c r="BM217" s="224">
        <v>0</v>
      </c>
      <c r="BN217" s="225">
        <v>5.5433671114789057E-2</v>
      </c>
      <c r="BO217" s="224">
        <v>167</v>
      </c>
      <c r="BP217" s="224">
        <v>72.8</v>
      </c>
      <c r="BQ217" s="224">
        <v>133.6</v>
      </c>
      <c r="BR217" s="224">
        <v>0.90900000000000003</v>
      </c>
      <c r="BS217" s="224">
        <v>5636</v>
      </c>
      <c r="BT217" s="311">
        <v>0</v>
      </c>
      <c r="BU217" s="225">
        <v>6.2377463037656553E-2</v>
      </c>
      <c r="BV217" s="224">
        <v>167</v>
      </c>
      <c r="BW217" s="224">
        <v>116</v>
      </c>
      <c r="BX217" s="224">
        <v>133.6</v>
      </c>
      <c r="BY217" s="224">
        <v>0.94169999999999998</v>
      </c>
      <c r="BZ217" s="224">
        <v>6660</v>
      </c>
      <c r="CA217" s="311">
        <v>0</v>
      </c>
      <c r="CB217" s="225">
        <v>7.8774549385732251E-2</v>
      </c>
      <c r="CC217" s="224">
        <v>167</v>
      </c>
      <c r="CD217" s="224"/>
      <c r="CE217" s="224">
        <v>133.6</v>
      </c>
      <c r="CF217" s="224">
        <v>0.91220000000000001</v>
      </c>
      <c r="CG217" s="224">
        <v>5884</v>
      </c>
      <c r="CH217" s="224">
        <v>0</v>
      </c>
      <c r="CI217" s="225">
        <v>6.4893799475191527E-2</v>
      </c>
      <c r="CJ217" s="224">
        <v>167</v>
      </c>
      <c r="CK217" s="224"/>
      <c r="CL217" s="224">
        <v>133.6</v>
      </c>
      <c r="CM217" s="224">
        <v>0.86170000000000002</v>
      </c>
      <c r="CN217" s="224">
        <v>3978</v>
      </c>
      <c r="CO217" s="224">
        <v>0</v>
      </c>
      <c r="CP217" s="225">
        <v>4.7992097503959233E-2</v>
      </c>
      <c r="CQ217" s="224">
        <v>167</v>
      </c>
      <c r="CR217" s="224"/>
      <c r="CS217" s="224">
        <v>133.6</v>
      </c>
      <c r="CT217" s="224">
        <v>0.84819999999999995</v>
      </c>
      <c r="CU217" s="224">
        <v>4942</v>
      </c>
      <c r="CV217" s="311">
        <v>0</v>
      </c>
      <c r="CW217" s="225">
        <v>5.8617201328416947E-2</v>
      </c>
      <c r="CX217" s="224">
        <v>167</v>
      </c>
      <c r="CY217" s="224"/>
      <c r="CZ217" s="224">
        <v>133.6</v>
      </c>
      <c r="DA217" s="224">
        <v>0.85529999999999995</v>
      </c>
      <c r="DB217" s="224">
        <v>5984</v>
      </c>
      <c r="DC217" s="224">
        <v>0</v>
      </c>
      <c r="DD217" s="225">
        <v>7.2733444992784613E-2</v>
      </c>
      <c r="DE217" s="224">
        <v>167</v>
      </c>
      <c r="DF217" s="224"/>
      <c r="DG217" s="224">
        <v>133.6</v>
      </c>
      <c r="DH217" s="224">
        <v>0.88260000000000005</v>
      </c>
      <c r="DI217" s="224">
        <v>3972</v>
      </c>
      <c r="DJ217" s="224">
        <v>0</v>
      </c>
      <c r="DK217" s="225">
        <v>4.5275778129493523E-2</v>
      </c>
      <c r="DL217" s="224">
        <v>167</v>
      </c>
      <c r="DM217" s="224"/>
      <c r="DN217" s="224">
        <v>133.6</v>
      </c>
      <c r="DO217" s="224">
        <v>0.89380000000000004</v>
      </c>
      <c r="DP217" s="224">
        <v>5694</v>
      </c>
      <c r="DQ217" s="311">
        <v>0</v>
      </c>
      <c r="DR217" s="225">
        <v>6.4091099015201963E-2</v>
      </c>
      <c r="DS217" s="224">
        <v>167</v>
      </c>
      <c r="DT217" s="224"/>
      <c r="DU217" s="224">
        <v>133.6</v>
      </c>
      <c r="DV217" s="224">
        <v>0.87119999999999997</v>
      </c>
      <c r="DW217" s="224">
        <v>5276</v>
      </c>
      <c r="DX217" s="224">
        <v>0</v>
      </c>
      <c r="DY217" s="225">
        <v>6.2957571236467988E-2</v>
      </c>
    </row>
    <row r="218" spans="1:129" ht="17.25" customHeight="1">
      <c r="A218" s="466">
        <v>214</v>
      </c>
      <c r="B218" s="489">
        <v>712000000024</v>
      </c>
      <c r="C218" s="212" t="s">
        <v>751</v>
      </c>
      <c r="D218" s="224">
        <v>120</v>
      </c>
      <c r="E218" s="224">
        <v>78</v>
      </c>
      <c r="F218" s="224">
        <v>78</v>
      </c>
      <c r="G218" s="224">
        <v>0.99550000000000005</v>
      </c>
      <c r="H218" s="224">
        <v>22241</v>
      </c>
      <c r="I218" s="224">
        <v>0</v>
      </c>
      <c r="J218" s="225">
        <v>0.39781938953209672</v>
      </c>
      <c r="K218" s="224">
        <v>120</v>
      </c>
      <c r="L218" s="224">
        <v>66</v>
      </c>
      <c r="M218" s="224">
        <v>66</v>
      </c>
      <c r="N218" s="224">
        <v>0.99580000000000002</v>
      </c>
      <c r="O218" s="224">
        <v>26492</v>
      </c>
      <c r="P218" s="224">
        <v>0</v>
      </c>
      <c r="Q218" s="225">
        <v>0.54178347364568202</v>
      </c>
      <c r="R218" s="224">
        <v>120</v>
      </c>
      <c r="S218" s="224">
        <v>193.2</v>
      </c>
      <c r="T218" s="224">
        <v>193.2</v>
      </c>
      <c r="U218" s="224">
        <v>0.96240000000000003</v>
      </c>
      <c r="V218" s="224">
        <v>39993</v>
      </c>
      <c r="W218" s="224">
        <v>0</v>
      </c>
      <c r="X218" s="225">
        <v>0.29873681766368532</v>
      </c>
      <c r="Y218" s="224">
        <v>120</v>
      </c>
      <c r="Z218" s="224">
        <v>136.19999999999999</v>
      </c>
      <c r="AA218" s="224">
        <v>136.19999999999999</v>
      </c>
      <c r="AB218" s="224">
        <v>0.99660000000000004</v>
      </c>
      <c r="AC218" s="224">
        <v>25587</v>
      </c>
      <c r="AD218" s="224">
        <v>0</v>
      </c>
      <c r="AE218" s="225">
        <v>0.25336606305976345</v>
      </c>
      <c r="AF218" s="224">
        <v>120</v>
      </c>
      <c r="AG218" s="224">
        <v>93.6</v>
      </c>
      <c r="AH218" s="224">
        <v>96</v>
      </c>
      <c r="AI218" s="224">
        <v>0.99629999999999996</v>
      </c>
      <c r="AJ218" s="224">
        <v>19079</v>
      </c>
      <c r="AK218" s="224">
        <v>0</v>
      </c>
      <c r="AL218" s="225">
        <v>0.26811512182890318</v>
      </c>
      <c r="AM218" s="224">
        <v>120</v>
      </c>
      <c r="AN218" s="224">
        <v>131.4</v>
      </c>
      <c r="AO218" s="224">
        <v>131.4</v>
      </c>
      <c r="AP218" s="224">
        <v>0.99539999999999995</v>
      </c>
      <c r="AQ218" s="224">
        <v>34651</v>
      </c>
      <c r="AR218" s="224">
        <v>0</v>
      </c>
      <c r="AS218" s="225">
        <v>0.3679512430612239</v>
      </c>
      <c r="AT218" s="224">
        <v>120</v>
      </c>
      <c r="AU218" s="224">
        <v>85.2</v>
      </c>
      <c r="AV218" s="224">
        <v>96</v>
      </c>
      <c r="AW218" s="224">
        <v>0.99560000000000004</v>
      </c>
      <c r="AX218" s="224">
        <v>11371</v>
      </c>
      <c r="AY218" s="224">
        <v>0</v>
      </c>
      <c r="AZ218" s="225">
        <v>0.15990778331468497</v>
      </c>
      <c r="BA218" s="224">
        <v>120</v>
      </c>
      <c r="BB218" s="224">
        <v>15.6</v>
      </c>
      <c r="BC218" s="224">
        <v>96</v>
      </c>
      <c r="BD218" s="224">
        <v>0.99350000000000005</v>
      </c>
      <c r="BE218" s="224">
        <v>2328</v>
      </c>
      <c r="BF218" s="224">
        <v>0</v>
      </c>
      <c r="BG218" s="225">
        <v>3.3900911480176696E-2</v>
      </c>
      <c r="BH218" s="224">
        <v>120</v>
      </c>
      <c r="BI218" s="224">
        <v>135.6</v>
      </c>
      <c r="BJ218" s="224">
        <v>135.6</v>
      </c>
      <c r="BK218" s="224">
        <v>0.99370000000000003</v>
      </c>
      <c r="BL218" s="224">
        <v>26421</v>
      </c>
      <c r="BM218" s="224">
        <v>0</v>
      </c>
      <c r="BN218" s="225">
        <v>0.26354897783909981</v>
      </c>
      <c r="BO218" s="224">
        <v>120</v>
      </c>
      <c r="BP218" s="224">
        <v>158.4</v>
      </c>
      <c r="BQ218" s="224">
        <v>158.4</v>
      </c>
      <c r="BR218" s="224">
        <v>0.99550000000000005</v>
      </c>
      <c r="BS218" s="224">
        <v>18581</v>
      </c>
      <c r="BT218" s="311">
        <v>0</v>
      </c>
      <c r="BU218" s="225">
        <v>0.15837976935091369</v>
      </c>
      <c r="BV218" s="224">
        <v>120</v>
      </c>
      <c r="BW218" s="224">
        <v>143.4</v>
      </c>
      <c r="BX218" s="224">
        <v>143.4</v>
      </c>
      <c r="BY218" s="224">
        <v>0.99590000000000001</v>
      </c>
      <c r="BZ218" s="224">
        <v>20192</v>
      </c>
      <c r="CA218" s="311">
        <v>0</v>
      </c>
      <c r="CB218" s="225">
        <v>0.21039973128053083</v>
      </c>
      <c r="CC218" s="224">
        <v>120</v>
      </c>
      <c r="CD218" s="224"/>
      <c r="CE218" s="224">
        <v>96</v>
      </c>
      <c r="CF218" s="224">
        <v>0.99529999999999996</v>
      </c>
      <c r="CG218" s="224">
        <v>53021</v>
      </c>
      <c r="CH218" s="311">
        <v>10368.015680000004</v>
      </c>
      <c r="CI218" s="225">
        <v>0.74584699071298188</v>
      </c>
      <c r="CJ218" s="224">
        <v>120</v>
      </c>
      <c r="CK218" s="224"/>
      <c r="CL218" s="224">
        <v>151.19999999999999</v>
      </c>
      <c r="CM218" s="224">
        <v>0.99580000000000002</v>
      </c>
      <c r="CN218" s="224">
        <v>36112</v>
      </c>
      <c r="CO218" s="224">
        <v>0</v>
      </c>
      <c r="CP218" s="225">
        <v>0.33311572331009526</v>
      </c>
      <c r="CQ218" s="224">
        <v>120</v>
      </c>
      <c r="CR218" s="224"/>
      <c r="CS218" s="224">
        <v>150</v>
      </c>
      <c r="CT218" s="224">
        <v>0.99199999999999999</v>
      </c>
      <c r="CU218" s="224">
        <v>46493</v>
      </c>
      <c r="CV218" s="311">
        <v>0</v>
      </c>
      <c r="CW218" s="225">
        <v>0.41996365186726786</v>
      </c>
      <c r="CX218" s="224">
        <v>120</v>
      </c>
      <c r="CY218" s="224"/>
      <c r="CZ218" s="224">
        <v>155.4</v>
      </c>
      <c r="DA218" s="224">
        <v>0.98939999999999995</v>
      </c>
      <c r="DB218" s="224">
        <v>35488</v>
      </c>
      <c r="DC218" s="224">
        <v>0</v>
      </c>
      <c r="DD218" s="225">
        <v>0.32057238444948166</v>
      </c>
      <c r="DE218" s="224">
        <v>120</v>
      </c>
      <c r="DF218" s="224"/>
      <c r="DG218" s="224">
        <v>155.4</v>
      </c>
      <c r="DH218" s="224">
        <v>0.99060000000000004</v>
      </c>
      <c r="DI218" s="224">
        <v>63669</v>
      </c>
      <c r="DJ218" s="224">
        <v>0</v>
      </c>
      <c r="DK218" s="225">
        <v>0.55591162398376004</v>
      </c>
      <c r="DL218" s="224">
        <v>120</v>
      </c>
      <c r="DM218" s="224"/>
      <c r="DN218" s="224">
        <v>148.80000000000001</v>
      </c>
      <c r="DO218" s="224">
        <v>0.98909999999999998</v>
      </c>
      <c r="DP218" s="224">
        <v>49413</v>
      </c>
      <c r="DQ218" s="311">
        <v>0</v>
      </c>
      <c r="DR218" s="225">
        <v>0.45125824837941336</v>
      </c>
      <c r="DS218" s="224">
        <v>120</v>
      </c>
      <c r="DT218" s="224"/>
      <c r="DU218" s="224">
        <v>96</v>
      </c>
      <c r="DV218" s="224">
        <v>0.98260000000000003</v>
      </c>
      <c r="DW218" s="224">
        <v>18040</v>
      </c>
      <c r="DX218" s="224">
        <v>0</v>
      </c>
      <c r="DY218" s="225">
        <v>0.26561710805044814</v>
      </c>
    </row>
    <row r="219" spans="1:129" ht="17.25" customHeight="1">
      <c r="A219" s="466">
        <v>215</v>
      </c>
      <c r="B219" s="489">
        <v>293000000004</v>
      </c>
      <c r="C219" s="212" t="s">
        <v>236</v>
      </c>
      <c r="D219" s="224">
        <v>225</v>
      </c>
      <c r="E219" s="224">
        <v>260</v>
      </c>
      <c r="F219" s="224">
        <v>260</v>
      </c>
      <c r="G219" s="224">
        <v>0.92530000000000001</v>
      </c>
      <c r="H219" s="224">
        <v>36670</v>
      </c>
      <c r="I219" s="224">
        <v>0</v>
      </c>
      <c r="J219" s="225">
        <v>0.21170080204987801</v>
      </c>
      <c r="K219" s="224">
        <v>225</v>
      </c>
      <c r="L219" s="224">
        <v>258</v>
      </c>
      <c r="M219" s="224">
        <v>258</v>
      </c>
      <c r="N219" s="224">
        <v>0.88460000000000005</v>
      </c>
      <c r="O219" s="224">
        <v>48070</v>
      </c>
      <c r="P219" s="224">
        <v>0</v>
      </c>
      <c r="Q219" s="225">
        <v>0.28309652965279902</v>
      </c>
      <c r="R219" s="224">
        <v>225</v>
      </c>
      <c r="S219" s="224">
        <v>248</v>
      </c>
      <c r="T219" s="224">
        <v>248</v>
      </c>
      <c r="U219" s="224">
        <v>0.87109999999999999</v>
      </c>
      <c r="V219" s="224">
        <v>44620</v>
      </c>
      <c r="W219" s="224">
        <v>0</v>
      </c>
      <c r="X219" s="225">
        <v>0.28686487525145354</v>
      </c>
      <c r="Y219" s="224">
        <v>225</v>
      </c>
      <c r="Z219" s="224">
        <v>232</v>
      </c>
      <c r="AA219" s="224">
        <v>232</v>
      </c>
      <c r="AB219" s="224">
        <v>0.87090000000000001</v>
      </c>
      <c r="AC219" s="224">
        <v>48890</v>
      </c>
      <c r="AD219" s="224">
        <v>0</v>
      </c>
      <c r="AE219" s="225">
        <v>0.3252301700945408</v>
      </c>
      <c r="AF219" s="224">
        <v>225</v>
      </c>
      <c r="AG219" s="224">
        <v>266</v>
      </c>
      <c r="AH219" s="224">
        <v>266</v>
      </c>
      <c r="AI219" s="224">
        <v>0.85750000000000004</v>
      </c>
      <c r="AJ219" s="224">
        <v>61960</v>
      </c>
      <c r="AK219" s="224">
        <v>0</v>
      </c>
      <c r="AL219" s="225">
        <v>0.36510914264877847</v>
      </c>
      <c r="AM219" s="224">
        <v>225</v>
      </c>
      <c r="AN219" s="224">
        <v>227</v>
      </c>
      <c r="AO219" s="224">
        <v>227</v>
      </c>
      <c r="AP219" s="224">
        <v>0.88800000000000001</v>
      </c>
      <c r="AQ219" s="224">
        <v>54700</v>
      </c>
      <c r="AR219" s="224">
        <v>0</v>
      </c>
      <c r="AS219" s="225">
        <v>0.37689120838900575</v>
      </c>
      <c r="AT219" s="224">
        <v>225</v>
      </c>
      <c r="AU219" s="224">
        <v>230</v>
      </c>
      <c r="AV219" s="224">
        <v>230</v>
      </c>
      <c r="AW219" s="224">
        <v>0.87329999999999997</v>
      </c>
      <c r="AX219" s="224">
        <v>51570</v>
      </c>
      <c r="AY219" s="224">
        <v>0</v>
      </c>
      <c r="AZ219" s="225">
        <v>0.34509041730284556</v>
      </c>
      <c r="BA219" s="224">
        <v>225</v>
      </c>
      <c r="BB219" s="224">
        <v>232</v>
      </c>
      <c r="BC219" s="224">
        <v>232</v>
      </c>
      <c r="BD219" s="224">
        <v>0.87350000000000005</v>
      </c>
      <c r="BE219" s="224">
        <v>61190</v>
      </c>
      <c r="BF219" s="224">
        <v>0</v>
      </c>
      <c r="BG219" s="225">
        <v>0.41936971315906635</v>
      </c>
      <c r="BH219" s="224">
        <v>225</v>
      </c>
      <c r="BI219" s="224">
        <v>229</v>
      </c>
      <c r="BJ219" s="224">
        <v>229</v>
      </c>
      <c r="BK219" s="224">
        <v>0.87360000000000004</v>
      </c>
      <c r="BL219" s="224">
        <v>61840</v>
      </c>
      <c r="BM219" s="224">
        <v>0</v>
      </c>
      <c r="BN219" s="225">
        <v>0.41547838772800028</v>
      </c>
      <c r="BO219" s="224">
        <v>225</v>
      </c>
      <c r="BP219" s="224">
        <v>229</v>
      </c>
      <c r="BQ219" s="224">
        <v>229</v>
      </c>
      <c r="BR219" s="224">
        <v>0.87770000000000004</v>
      </c>
      <c r="BS219" s="224">
        <v>61660</v>
      </c>
      <c r="BT219" s="311">
        <v>0</v>
      </c>
      <c r="BU219" s="225">
        <v>0.41233386429309582</v>
      </c>
      <c r="BV219" s="224">
        <v>225</v>
      </c>
      <c r="BW219" s="224">
        <v>228</v>
      </c>
      <c r="BX219" s="224">
        <v>228</v>
      </c>
      <c r="BY219" s="224">
        <v>0.88229999999999997</v>
      </c>
      <c r="BZ219" s="224">
        <v>53050</v>
      </c>
      <c r="CA219" s="311">
        <v>0</v>
      </c>
      <c r="CB219" s="225">
        <v>0.39243251977463395</v>
      </c>
      <c r="CC219" s="224">
        <v>225</v>
      </c>
      <c r="CD219" s="224"/>
      <c r="CE219" s="224">
        <v>227</v>
      </c>
      <c r="CF219" s="224">
        <v>0.88360000000000005</v>
      </c>
      <c r="CG219" s="224">
        <v>71020</v>
      </c>
      <c r="CH219" s="224">
        <v>0</v>
      </c>
      <c r="CI219" s="225">
        <v>0.47591146574641491</v>
      </c>
      <c r="CJ219" s="224">
        <v>225</v>
      </c>
      <c r="CK219" s="224"/>
      <c r="CL219" s="224">
        <v>237</v>
      </c>
      <c r="CM219" s="224">
        <v>0.87549999999999994</v>
      </c>
      <c r="CN219" s="224">
        <v>68520</v>
      </c>
      <c r="CO219" s="224">
        <v>0</v>
      </c>
      <c r="CP219" s="225">
        <v>0.45864890546772152</v>
      </c>
      <c r="CQ219" s="224">
        <v>225</v>
      </c>
      <c r="CR219" s="224"/>
      <c r="CS219" s="224">
        <v>213.66</v>
      </c>
      <c r="CT219" s="224">
        <v>0.879</v>
      </c>
      <c r="CU219" s="224">
        <v>57860</v>
      </c>
      <c r="CV219" s="311">
        <v>0</v>
      </c>
      <c r="CW219" s="225">
        <v>0.41408871464791525</v>
      </c>
      <c r="CX219" s="224">
        <v>225</v>
      </c>
      <c r="CY219" s="224"/>
      <c r="CZ219" s="224">
        <v>227</v>
      </c>
      <c r="DA219" s="224">
        <v>0.88360000000000005</v>
      </c>
      <c r="DB219" s="224">
        <v>68900</v>
      </c>
      <c r="DC219" s="224">
        <v>0</v>
      </c>
      <c r="DD219" s="225">
        <v>0.47709532511394326</v>
      </c>
      <c r="DE219" s="224">
        <v>225</v>
      </c>
      <c r="DF219" s="224"/>
      <c r="DG219" s="224">
        <v>227.2</v>
      </c>
      <c r="DH219" s="224">
        <v>0.8851</v>
      </c>
      <c r="DI219" s="224">
        <v>54720</v>
      </c>
      <c r="DJ219" s="224">
        <v>0</v>
      </c>
      <c r="DK219" s="225">
        <v>0.36574002090544294</v>
      </c>
      <c r="DL219" s="224">
        <v>225</v>
      </c>
      <c r="DM219" s="224"/>
      <c r="DN219" s="224">
        <v>213.4</v>
      </c>
      <c r="DO219" s="224">
        <v>0.88500000000000001</v>
      </c>
      <c r="DP219" s="224">
        <v>64450</v>
      </c>
      <c r="DQ219" s="311">
        <v>0</v>
      </c>
      <c r="DR219" s="225">
        <v>0.45868263670792236</v>
      </c>
      <c r="DS219" s="224">
        <v>225</v>
      </c>
      <c r="DT219" s="224"/>
      <c r="DU219" s="224">
        <v>218.8</v>
      </c>
      <c r="DV219" s="224">
        <v>0.87439999999999996</v>
      </c>
      <c r="DW219" s="224">
        <v>60150</v>
      </c>
      <c r="DX219" s="224">
        <v>0</v>
      </c>
      <c r="DY219" s="225">
        <v>0.43666227051208922</v>
      </c>
    </row>
    <row r="220" spans="1:129" ht="17.25" customHeight="1">
      <c r="A220" s="466">
        <v>216</v>
      </c>
      <c r="B220" s="489">
        <v>343000000072</v>
      </c>
      <c r="C220" s="212" t="s">
        <v>739</v>
      </c>
      <c r="D220" s="224">
        <v>117</v>
      </c>
      <c r="E220" s="224">
        <v>102</v>
      </c>
      <c r="F220" s="224">
        <v>102</v>
      </c>
      <c r="G220" s="224">
        <v>0.95960000000000001</v>
      </c>
      <c r="H220" s="224">
        <v>5016</v>
      </c>
      <c r="I220" s="224">
        <v>0</v>
      </c>
      <c r="J220" s="225">
        <v>7.1176170899094657E-2</v>
      </c>
      <c r="K220" s="224">
        <v>117</v>
      </c>
      <c r="L220" s="224">
        <v>76</v>
      </c>
      <c r="M220" s="224">
        <v>76</v>
      </c>
      <c r="N220" s="224">
        <v>0.96509999999999996</v>
      </c>
      <c r="O220" s="224">
        <v>4209</v>
      </c>
      <c r="P220" s="224">
        <v>0</v>
      </c>
      <c r="Q220" s="225">
        <v>7.7129422973841399E-2</v>
      </c>
      <c r="R220" s="224">
        <v>117</v>
      </c>
      <c r="S220" s="224">
        <v>77</v>
      </c>
      <c r="T220" s="224">
        <v>93.6</v>
      </c>
      <c r="U220" s="224">
        <v>0.95369999999999999</v>
      </c>
      <c r="V220" s="224">
        <v>4492</v>
      </c>
      <c r="W220" s="224">
        <v>0</v>
      </c>
      <c r="X220" s="225">
        <v>6.9890736941871132E-2</v>
      </c>
      <c r="Y220" s="224">
        <v>117</v>
      </c>
      <c r="Z220" s="224">
        <v>78</v>
      </c>
      <c r="AA220" s="224">
        <v>93.6</v>
      </c>
      <c r="AB220" s="224">
        <v>0.96330000000000005</v>
      </c>
      <c r="AC220" s="224">
        <v>5164</v>
      </c>
      <c r="AD220" s="224">
        <v>0</v>
      </c>
      <c r="AE220" s="225">
        <v>7.6979642351365229E-2</v>
      </c>
      <c r="AF220" s="224">
        <v>117</v>
      </c>
      <c r="AG220" s="224">
        <v>75</v>
      </c>
      <c r="AH220" s="224">
        <v>93.6</v>
      </c>
      <c r="AI220" s="224">
        <v>0.96650000000000003</v>
      </c>
      <c r="AJ220" s="224">
        <v>6009</v>
      </c>
      <c r="AK220" s="224">
        <v>0</v>
      </c>
      <c r="AL220" s="225">
        <v>8.9279461348616779E-2</v>
      </c>
      <c r="AM220" s="224">
        <v>117</v>
      </c>
      <c r="AN220" s="224">
        <v>77</v>
      </c>
      <c r="AO220" s="224">
        <v>93.6</v>
      </c>
      <c r="AP220" s="224">
        <v>0.95609999999999995</v>
      </c>
      <c r="AQ220" s="224">
        <v>4810</v>
      </c>
      <c r="AR220" s="224">
        <v>0</v>
      </c>
      <c r="AS220" s="225">
        <v>7.4650618962580753E-2</v>
      </c>
      <c r="AT220" s="224">
        <v>117</v>
      </c>
      <c r="AU220" s="224">
        <v>84</v>
      </c>
      <c r="AV220" s="224">
        <v>93.6</v>
      </c>
      <c r="AW220" s="224">
        <v>0.9617</v>
      </c>
      <c r="AX220" s="224">
        <v>4671</v>
      </c>
      <c r="AY220" s="224">
        <v>0</v>
      </c>
      <c r="AZ220" s="225">
        <v>6.9746347129811231E-2</v>
      </c>
      <c r="BA220" s="224">
        <v>117</v>
      </c>
      <c r="BB220" s="224">
        <v>82</v>
      </c>
      <c r="BC220" s="224">
        <v>93.6</v>
      </c>
      <c r="BD220" s="224">
        <v>0.96989999999999998</v>
      </c>
      <c r="BE220" s="224">
        <v>4225</v>
      </c>
      <c r="BF220" s="224">
        <v>0</v>
      </c>
      <c r="BG220" s="225">
        <v>6.4638520707874958E-2</v>
      </c>
      <c r="BH220" s="224">
        <v>117</v>
      </c>
      <c r="BI220" s="224">
        <v>82</v>
      </c>
      <c r="BJ220" s="224">
        <v>93.6</v>
      </c>
      <c r="BK220" s="224">
        <v>0.96799999999999997</v>
      </c>
      <c r="BL220" s="224">
        <v>4602</v>
      </c>
      <c r="BM220" s="224">
        <v>0</v>
      </c>
      <c r="BN220" s="225">
        <v>6.8268832015166328E-2</v>
      </c>
      <c r="BO220" s="224">
        <v>117</v>
      </c>
      <c r="BP220" s="224">
        <v>80</v>
      </c>
      <c r="BQ220" s="224">
        <v>93.6</v>
      </c>
      <c r="BR220" s="224">
        <v>0.96479999999999999</v>
      </c>
      <c r="BS220" s="224">
        <v>4472</v>
      </c>
      <c r="BT220" s="311">
        <v>0</v>
      </c>
      <c r="BU220" s="225">
        <v>6.6560368210718604E-2</v>
      </c>
      <c r="BV220" s="224">
        <v>117</v>
      </c>
      <c r="BW220" s="224">
        <v>79</v>
      </c>
      <c r="BX220" s="224">
        <v>93.6</v>
      </c>
      <c r="BY220" s="224">
        <v>0.96409999999999996</v>
      </c>
      <c r="BZ220" s="224">
        <v>4052</v>
      </c>
      <c r="CA220" s="311">
        <v>0</v>
      </c>
      <c r="CB220" s="225">
        <v>6.6819347754935365E-2</v>
      </c>
      <c r="CC220" s="224">
        <v>117</v>
      </c>
      <c r="CD220" s="224"/>
      <c r="CE220" s="224">
        <v>93.6</v>
      </c>
      <c r="CF220" s="224">
        <v>0.94810000000000005</v>
      </c>
      <c r="CG220" s="224">
        <v>4757</v>
      </c>
      <c r="CH220" s="224">
        <v>0</v>
      </c>
      <c r="CI220" s="225">
        <v>7.2049375452446454E-2</v>
      </c>
      <c r="CJ220" s="224">
        <v>117</v>
      </c>
      <c r="CK220" s="224"/>
      <c r="CL220" s="224">
        <v>93.6</v>
      </c>
      <c r="CM220" s="224">
        <v>0.95009999999999994</v>
      </c>
      <c r="CN220" s="224">
        <v>5491</v>
      </c>
      <c r="CO220" s="224">
        <v>0</v>
      </c>
      <c r="CP220" s="225">
        <v>8.5757829460246751E-2</v>
      </c>
      <c r="CQ220" s="224">
        <v>117</v>
      </c>
      <c r="CR220" s="224"/>
      <c r="CS220" s="224">
        <v>93.6</v>
      </c>
      <c r="CT220" s="224">
        <v>0.94740000000000002</v>
      </c>
      <c r="CU220" s="224">
        <v>4541</v>
      </c>
      <c r="CV220" s="311">
        <v>0</v>
      </c>
      <c r="CW220" s="225">
        <v>6.8828663599070916E-2</v>
      </c>
      <c r="CX220" s="224">
        <v>117</v>
      </c>
      <c r="CY220" s="224"/>
      <c r="CZ220" s="224">
        <v>93.6</v>
      </c>
      <c r="DA220" s="224">
        <v>0.95689999999999997</v>
      </c>
      <c r="DB220" s="224">
        <v>5441</v>
      </c>
      <c r="DC220" s="224">
        <v>0</v>
      </c>
      <c r="DD220" s="225">
        <v>8.4373065048510068E-2</v>
      </c>
      <c r="DE220" s="224">
        <v>117</v>
      </c>
      <c r="DF220" s="224"/>
      <c r="DG220" s="224">
        <v>93.6</v>
      </c>
      <c r="DH220" s="224">
        <v>0.96819999999999995</v>
      </c>
      <c r="DI220" s="224">
        <v>8399</v>
      </c>
      <c r="DJ220" s="224">
        <v>0</v>
      </c>
      <c r="DK220" s="225">
        <v>0.12457007291952087</v>
      </c>
      <c r="DL220" s="224">
        <v>117</v>
      </c>
      <c r="DM220" s="224"/>
      <c r="DN220" s="224">
        <v>93.6</v>
      </c>
      <c r="DO220" s="224">
        <v>0.98860000000000003</v>
      </c>
      <c r="DP220" s="224">
        <v>5467</v>
      </c>
      <c r="DQ220" s="311">
        <v>0</v>
      </c>
      <c r="DR220" s="225">
        <v>7.9410820528921719E-2</v>
      </c>
      <c r="DS220" s="224">
        <v>117</v>
      </c>
      <c r="DT220" s="224"/>
      <c r="DU220" s="224">
        <v>93.6</v>
      </c>
      <c r="DV220" s="224">
        <v>0.99519999999999997</v>
      </c>
      <c r="DW220" s="224">
        <v>5714</v>
      </c>
      <c r="DX220" s="224">
        <v>0</v>
      </c>
      <c r="DY220" s="225">
        <v>8.5196454854145093E-2</v>
      </c>
    </row>
    <row r="221" spans="1:129" ht="17.25" customHeight="1">
      <c r="A221" s="466">
        <v>217</v>
      </c>
      <c r="B221" s="489">
        <v>352000000002</v>
      </c>
      <c r="C221" s="212" t="s">
        <v>839</v>
      </c>
      <c r="D221" s="224">
        <v>0</v>
      </c>
      <c r="E221" s="224">
        <v>0</v>
      </c>
      <c r="F221" s="224">
        <v>0</v>
      </c>
      <c r="G221" s="224">
        <v>0</v>
      </c>
      <c r="H221" s="224">
        <v>0</v>
      </c>
      <c r="I221" s="224">
        <v>0</v>
      </c>
      <c r="J221" s="225"/>
      <c r="K221" s="224">
        <v>200</v>
      </c>
      <c r="L221" s="224">
        <v>80.55</v>
      </c>
      <c r="M221" s="224">
        <v>87.74</v>
      </c>
      <c r="N221" s="224">
        <v>0.90210000000000001</v>
      </c>
      <c r="O221" s="224">
        <v>8565</v>
      </c>
      <c r="P221" s="224">
        <v>0</v>
      </c>
      <c r="Q221" s="225">
        <v>0.14544611283488176</v>
      </c>
      <c r="R221" s="224">
        <v>200</v>
      </c>
      <c r="S221" s="224">
        <v>81.75</v>
      </c>
      <c r="T221" s="224">
        <v>160</v>
      </c>
      <c r="U221" s="224">
        <v>0.89629999999999999</v>
      </c>
      <c r="V221" s="224">
        <v>12627</v>
      </c>
      <c r="W221" s="224">
        <v>0</v>
      </c>
      <c r="X221" s="225">
        <v>0.12229094611179295</v>
      </c>
      <c r="Y221" s="224">
        <v>200</v>
      </c>
      <c r="Z221" s="224">
        <v>59.91</v>
      </c>
      <c r="AA221" s="224">
        <v>160</v>
      </c>
      <c r="AB221" s="224">
        <v>0.96540000000000004</v>
      </c>
      <c r="AC221" s="224">
        <v>13566</v>
      </c>
      <c r="AD221" s="224">
        <v>0</v>
      </c>
      <c r="AE221" s="225">
        <v>0.11804608820011094</v>
      </c>
      <c r="AF221" s="224">
        <v>200</v>
      </c>
      <c r="AG221" s="224">
        <v>56.07</v>
      </c>
      <c r="AH221" s="224">
        <v>160</v>
      </c>
      <c r="AI221" s="224">
        <v>0.96220000000000006</v>
      </c>
      <c r="AJ221" s="224">
        <v>12831</v>
      </c>
      <c r="AK221" s="224">
        <v>0</v>
      </c>
      <c r="AL221" s="225">
        <v>0.11202171937964744</v>
      </c>
      <c r="AM221" s="224">
        <v>200</v>
      </c>
      <c r="AN221" s="224">
        <v>57.9</v>
      </c>
      <c r="AO221" s="224">
        <v>160</v>
      </c>
      <c r="AP221" s="224">
        <v>0.97009999999999996</v>
      </c>
      <c r="AQ221" s="224">
        <v>16851</v>
      </c>
      <c r="AR221" s="224">
        <v>0</v>
      </c>
      <c r="AS221" s="225">
        <v>0.15078449816170153</v>
      </c>
      <c r="AT221" s="224">
        <v>200</v>
      </c>
      <c r="AU221" s="224">
        <v>63.36</v>
      </c>
      <c r="AV221" s="224">
        <v>160</v>
      </c>
      <c r="AW221" s="224">
        <v>0.84660000000000002</v>
      </c>
      <c r="AX221" s="224">
        <v>3279</v>
      </c>
      <c r="AY221" s="224">
        <v>0</v>
      </c>
      <c r="AZ221" s="225">
        <v>3.2536455118386258E-2</v>
      </c>
      <c r="BA221" s="224">
        <v>200</v>
      </c>
      <c r="BB221" s="224">
        <v>126.96</v>
      </c>
      <c r="BC221" s="224">
        <v>160</v>
      </c>
      <c r="BD221" s="224">
        <v>0.94589999999999996</v>
      </c>
      <c r="BE221" s="224">
        <v>11742</v>
      </c>
      <c r="BF221" s="224">
        <v>0</v>
      </c>
      <c r="BG221" s="225">
        <v>0.10775672199316348</v>
      </c>
      <c r="BH221" s="224">
        <v>200</v>
      </c>
      <c r="BI221" s="224">
        <v>115.56</v>
      </c>
      <c r="BJ221" s="224">
        <v>160</v>
      </c>
      <c r="BK221" s="224">
        <v>0.94469999999999998</v>
      </c>
      <c r="BL221" s="224">
        <v>17472</v>
      </c>
      <c r="BM221" s="224">
        <v>0</v>
      </c>
      <c r="BN221" s="225">
        <v>0.15536592944679486</v>
      </c>
      <c r="BO221" s="224">
        <v>200</v>
      </c>
      <c r="BP221" s="224">
        <v>132.12</v>
      </c>
      <c r="BQ221" s="224">
        <v>160</v>
      </c>
      <c r="BR221" s="224">
        <v>0.95750000000000002</v>
      </c>
      <c r="BS221" s="224">
        <v>15324</v>
      </c>
      <c r="BT221" s="311">
        <v>0</v>
      </c>
      <c r="BU221" s="225">
        <v>0.13444369578034196</v>
      </c>
      <c r="BV221" s="224">
        <v>200</v>
      </c>
      <c r="BW221" s="224">
        <v>125.58</v>
      </c>
      <c r="BX221" s="224">
        <v>160</v>
      </c>
      <c r="BY221" s="224">
        <v>0.95409999999999995</v>
      </c>
      <c r="BZ221" s="224">
        <v>13851</v>
      </c>
      <c r="CA221" s="311">
        <v>0</v>
      </c>
      <c r="CB221" s="225">
        <v>0.13501996084567355</v>
      </c>
      <c r="CC221" s="224">
        <v>200</v>
      </c>
      <c r="CD221" s="224"/>
      <c r="CE221" s="224">
        <v>160</v>
      </c>
      <c r="CF221" s="224">
        <v>0.95450000000000002</v>
      </c>
      <c r="CG221" s="224">
        <v>13051</v>
      </c>
      <c r="CH221" s="224">
        <v>0</v>
      </c>
      <c r="CI221" s="225">
        <v>0.11486162039462197</v>
      </c>
      <c r="CJ221" s="224">
        <v>200</v>
      </c>
      <c r="CK221" s="224"/>
      <c r="CL221" s="224">
        <v>160</v>
      </c>
      <c r="CM221" s="224">
        <v>0.92610000000000003</v>
      </c>
      <c r="CN221" s="224">
        <v>11885</v>
      </c>
      <c r="CO221" s="224">
        <v>0</v>
      </c>
      <c r="CP221" s="225">
        <v>0.11140093162485452</v>
      </c>
      <c r="CQ221" s="224">
        <v>200</v>
      </c>
      <c r="CR221" s="224"/>
      <c r="CS221" s="224">
        <v>160</v>
      </c>
      <c r="CT221" s="224">
        <v>0.95540000000000003</v>
      </c>
      <c r="CU221" s="224">
        <v>8142</v>
      </c>
      <c r="CV221" s="311">
        <v>0</v>
      </c>
      <c r="CW221" s="225">
        <v>7.1590095686994815E-2</v>
      </c>
      <c r="CX221" s="224">
        <v>200</v>
      </c>
      <c r="CY221" s="224"/>
      <c r="CZ221" s="224">
        <v>160</v>
      </c>
      <c r="DA221" s="224">
        <v>0.95740000000000003</v>
      </c>
      <c r="DB221" s="224">
        <v>9333</v>
      </c>
      <c r="DC221" s="224">
        <v>0</v>
      </c>
      <c r="DD221" s="225">
        <v>8.4620456444537279E-2</v>
      </c>
      <c r="DE221" s="224">
        <v>200</v>
      </c>
      <c r="DF221" s="224"/>
      <c r="DG221" s="224">
        <v>160</v>
      </c>
      <c r="DH221" s="224">
        <v>0.92479999999999996</v>
      </c>
      <c r="DI221" s="224">
        <v>9038</v>
      </c>
      <c r="DJ221" s="224">
        <v>0</v>
      </c>
      <c r="DK221" s="225">
        <v>8.2097814813781297E-2</v>
      </c>
      <c r="DL221" s="224">
        <v>200</v>
      </c>
      <c r="DM221" s="224"/>
      <c r="DN221" s="224">
        <v>160</v>
      </c>
      <c r="DO221" s="224">
        <v>1.0145999999999999</v>
      </c>
      <c r="DP221" s="224">
        <v>9488</v>
      </c>
      <c r="DQ221" s="311">
        <v>0</v>
      </c>
      <c r="DR221" s="225">
        <v>7.8557363567187885E-2</v>
      </c>
      <c r="DS221" s="224">
        <v>200</v>
      </c>
      <c r="DT221" s="224"/>
      <c r="DU221" s="224">
        <v>160</v>
      </c>
      <c r="DV221" s="224">
        <v>0.96120000000000005</v>
      </c>
      <c r="DW221" s="224">
        <v>6509</v>
      </c>
      <c r="DX221" s="224">
        <v>0</v>
      </c>
      <c r="DY221" s="225">
        <v>5.8782496994497613E-2</v>
      </c>
    </row>
    <row r="222" spans="1:129" ht="17.25" customHeight="1">
      <c r="A222" s="466">
        <v>218</v>
      </c>
      <c r="B222" s="489">
        <v>711000000039</v>
      </c>
      <c r="C222" s="212" t="s">
        <v>385</v>
      </c>
      <c r="D222" s="224">
        <v>134</v>
      </c>
      <c r="E222" s="224">
        <v>61.6</v>
      </c>
      <c r="F222" s="224">
        <v>65.599999999999994</v>
      </c>
      <c r="G222" s="224">
        <v>0.96930000000000005</v>
      </c>
      <c r="H222" s="224">
        <v>2341</v>
      </c>
      <c r="I222" s="224">
        <v>0</v>
      </c>
      <c r="J222" s="225">
        <v>5.1133658324100009E-2</v>
      </c>
      <c r="K222" s="224">
        <v>134</v>
      </c>
      <c r="L222" s="224">
        <v>50.3</v>
      </c>
      <c r="M222" s="224">
        <v>54.3</v>
      </c>
      <c r="N222" s="224">
        <v>0.97699999999999998</v>
      </c>
      <c r="O222" s="224">
        <v>2091</v>
      </c>
      <c r="P222" s="224">
        <v>0</v>
      </c>
      <c r="Q222" s="225">
        <v>5.2976919818208137E-2</v>
      </c>
      <c r="R222" s="224">
        <v>134</v>
      </c>
      <c r="S222" s="224">
        <v>60.9</v>
      </c>
      <c r="T222" s="224">
        <v>107.2</v>
      </c>
      <c r="U222" s="224">
        <v>0.95920000000000005</v>
      </c>
      <c r="V222" s="224">
        <v>2164</v>
      </c>
      <c r="W222" s="224">
        <v>0</v>
      </c>
      <c r="X222" s="225">
        <v>2.9229460841469598E-2</v>
      </c>
      <c r="Y222" s="224">
        <v>134</v>
      </c>
      <c r="Z222" s="224">
        <v>56.1</v>
      </c>
      <c r="AA222" s="224">
        <v>107.2</v>
      </c>
      <c r="AB222" s="224">
        <v>0.98089999999999999</v>
      </c>
      <c r="AC222" s="224">
        <v>2576</v>
      </c>
      <c r="AD222" s="224">
        <v>0</v>
      </c>
      <c r="AE222" s="225">
        <v>3.2927093981975977E-2</v>
      </c>
      <c r="AF222" s="224">
        <v>134</v>
      </c>
      <c r="AG222" s="224">
        <v>57.8</v>
      </c>
      <c r="AH222" s="224">
        <v>107.2</v>
      </c>
      <c r="AI222" s="224">
        <v>0.95589999999999997</v>
      </c>
      <c r="AJ222" s="224">
        <v>2615</v>
      </c>
      <c r="AK222" s="224">
        <v>0</v>
      </c>
      <c r="AL222" s="225">
        <v>3.4299793917709015E-2</v>
      </c>
      <c r="AM222" s="224">
        <v>134</v>
      </c>
      <c r="AN222" s="224">
        <v>55.7</v>
      </c>
      <c r="AO222" s="224">
        <v>107.2</v>
      </c>
      <c r="AP222" s="224">
        <v>0.97089999999999999</v>
      </c>
      <c r="AQ222" s="224">
        <v>2835</v>
      </c>
      <c r="AR222" s="224">
        <v>0</v>
      </c>
      <c r="AS222" s="225">
        <v>3.783130131605849E-2</v>
      </c>
      <c r="AT222" s="224">
        <v>134</v>
      </c>
      <c r="AU222" s="224">
        <v>58.9</v>
      </c>
      <c r="AV222" s="224">
        <v>107.2</v>
      </c>
      <c r="AW222" s="224">
        <v>0.9667</v>
      </c>
      <c r="AX222" s="224">
        <v>2412</v>
      </c>
      <c r="AY222" s="224">
        <v>0</v>
      </c>
      <c r="AZ222" s="225">
        <v>3.1283682097725217E-2</v>
      </c>
      <c r="BA222" s="224">
        <v>134</v>
      </c>
      <c r="BB222" s="224">
        <v>66.7</v>
      </c>
      <c r="BC222" s="224">
        <v>107.2</v>
      </c>
      <c r="BD222" s="224">
        <v>0.97719999999999996</v>
      </c>
      <c r="BE222" s="224">
        <v>2443</v>
      </c>
      <c r="BF222" s="224">
        <v>0</v>
      </c>
      <c r="BG222" s="225">
        <v>3.2390132669983418E-2</v>
      </c>
      <c r="BH222" s="224">
        <v>134</v>
      </c>
      <c r="BI222" s="224">
        <v>50.7</v>
      </c>
      <c r="BJ222" s="224">
        <v>107.2</v>
      </c>
      <c r="BK222" s="224">
        <v>0.9486</v>
      </c>
      <c r="BL222" s="224">
        <v>2039</v>
      </c>
      <c r="BM222" s="224">
        <v>0</v>
      </c>
      <c r="BN222" s="225">
        <v>2.6950472552731506E-2</v>
      </c>
      <c r="BO222" s="224">
        <v>134</v>
      </c>
      <c r="BP222" s="224">
        <v>50.5</v>
      </c>
      <c r="BQ222" s="224">
        <v>107.2</v>
      </c>
      <c r="BR222" s="224">
        <v>0.98629999999999995</v>
      </c>
      <c r="BS222" s="224">
        <v>2170</v>
      </c>
      <c r="BT222" s="311">
        <v>0</v>
      </c>
      <c r="BU222" s="225">
        <v>2.7585634637317315E-2</v>
      </c>
      <c r="BV222" s="224">
        <v>134</v>
      </c>
      <c r="BW222" s="224">
        <v>59.7</v>
      </c>
      <c r="BX222" s="224">
        <v>107.2</v>
      </c>
      <c r="BY222" s="224">
        <v>0.96830000000000005</v>
      </c>
      <c r="BZ222" s="224">
        <v>1799</v>
      </c>
      <c r="CA222" s="311">
        <v>0</v>
      </c>
      <c r="CB222" s="225">
        <v>2.5790346265162876E-2</v>
      </c>
      <c r="CC222" s="224">
        <v>134</v>
      </c>
      <c r="CD222" s="224"/>
      <c r="CE222" s="224">
        <v>107.2</v>
      </c>
      <c r="CF222" s="224">
        <v>0.98980000000000001</v>
      </c>
      <c r="CG222" s="224">
        <v>1992</v>
      </c>
      <c r="CH222" s="224">
        <v>0</v>
      </c>
      <c r="CI222" s="225">
        <v>2.5233306544276902E-2</v>
      </c>
      <c r="CJ222" s="224">
        <v>134</v>
      </c>
      <c r="CK222" s="224"/>
      <c r="CL222" s="224">
        <v>107.2</v>
      </c>
      <c r="CM222" s="224">
        <v>0.98229999999999995</v>
      </c>
      <c r="CN222" s="224">
        <v>1225</v>
      </c>
      <c r="CO222" s="224">
        <v>0</v>
      </c>
      <c r="CP222" s="225">
        <v>1.6157146501366054E-2</v>
      </c>
      <c r="CQ222" s="224">
        <v>134</v>
      </c>
      <c r="CR222" s="224"/>
      <c r="CS222" s="224">
        <v>107.2</v>
      </c>
      <c r="CT222" s="224">
        <v>0.98429999999999995</v>
      </c>
      <c r="CU222" s="224">
        <v>1380</v>
      </c>
      <c r="CV222" s="311">
        <v>0</v>
      </c>
      <c r="CW222" s="225">
        <v>1.7578583667283623E-2</v>
      </c>
      <c r="CX222" s="224">
        <v>134</v>
      </c>
      <c r="CY222" s="224"/>
      <c r="CZ222" s="224">
        <v>107.2</v>
      </c>
      <c r="DA222" s="224">
        <v>0.97560000000000002</v>
      </c>
      <c r="DB222" s="224">
        <v>1083</v>
      </c>
      <c r="DC222" s="224">
        <v>0</v>
      </c>
      <c r="DD222" s="225">
        <v>1.4382334432797062E-2</v>
      </c>
      <c r="DE222" s="224">
        <v>134</v>
      </c>
      <c r="DF222" s="224"/>
      <c r="DG222" s="224">
        <v>107.2</v>
      </c>
      <c r="DH222" s="224">
        <v>0.98880000000000001</v>
      </c>
      <c r="DI222" s="224">
        <v>1157</v>
      </c>
      <c r="DJ222" s="224">
        <v>0</v>
      </c>
      <c r="DK222" s="225">
        <v>1.4670914304404481E-2</v>
      </c>
      <c r="DL222" s="224">
        <v>134</v>
      </c>
      <c r="DM222" s="224"/>
      <c r="DN222" s="224">
        <v>107.2</v>
      </c>
      <c r="DO222" s="224">
        <v>0.97899999999999998</v>
      </c>
      <c r="DP222" s="224">
        <v>1168</v>
      </c>
      <c r="DQ222" s="311">
        <v>0</v>
      </c>
      <c r="DR222" s="225">
        <v>1.4958651009999919E-2</v>
      </c>
      <c r="DS222" s="224">
        <v>134</v>
      </c>
      <c r="DT222" s="224"/>
      <c r="DU222" s="224">
        <v>107.2</v>
      </c>
      <c r="DV222" s="224">
        <v>0.97609999999999997</v>
      </c>
      <c r="DW222" s="224">
        <v>1433</v>
      </c>
      <c r="DX222" s="224">
        <v>0</v>
      </c>
      <c r="DY222" s="225">
        <v>1.9020616787659556E-2</v>
      </c>
    </row>
    <row r="223" spans="1:129" ht="17.25" customHeight="1">
      <c r="A223" s="466">
        <v>219</v>
      </c>
      <c r="B223" s="489">
        <v>215000000006</v>
      </c>
      <c r="C223" s="212" t="s">
        <v>618</v>
      </c>
      <c r="D223" s="224">
        <v>170</v>
      </c>
      <c r="E223" s="224">
        <v>0</v>
      </c>
      <c r="F223" s="224">
        <v>136</v>
      </c>
      <c r="G223" s="224">
        <v>0</v>
      </c>
      <c r="H223" s="224">
        <v>0</v>
      </c>
      <c r="I223" s="224">
        <v>0</v>
      </c>
      <c r="J223" s="225"/>
      <c r="K223" s="224">
        <v>170</v>
      </c>
      <c r="L223" s="224">
        <v>0</v>
      </c>
      <c r="M223" s="224">
        <v>0</v>
      </c>
      <c r="N223" s="224">
        <v>0</v>
      </c>
      <c r="O223" s="224">
        <v>0</v>
      </c>
      <c r="P223" s="224">
        <v>0</v>
      </c>
      <c r="Q223" s="225">
        <v>0</v>
      </c>
      <c r="R223" s="224">
        <v>170</v>
      </c>
      <c r="S223" s="224">
        <v>128.63999999999999</v>
      </c>
      <c r="T223" s="224">
        <v>136</v>
      </c>
      <c r="U223" s="224">
        <v>0.95630000000000004</v>
      </c>
      <c r="V223" s="224">
        <v>2561</v>
      </c>
      <c r="W223" s="224">
        <v>0</v>
      </c>
      <c r="X223" s="225">
        <v>2.7349161631259913E-2</v>
      </c>
      <c r="Y223" s="224">
        <v>170</v>
      </c>
      <c r="Z223" s="224">
        <v>111.84</v>
      </c>
      <c r="AA223" s="224">
        <v>136</v>
      </c>
      <c r="AB223" s="224">
        <v>0.92149999999999999</v>
      </c>
      <c r="AC223" s="224">
        <v>2714</v>
      </c>
      <c r="AD223" s="224">
        <v>0</v>
      </c>
      <c r="AE223" s="225">
        <v>2.9107349449152529E-2</v>
      </c>
      <c r="AF223" s="224">
        <v>170</v>
      </c>
      <c r="AG223" s="224">
        <v>100.2</v>
      </c>
      <c r="AH223" s="224">
        <v>136</v>
      </c>
      <c r="AI223" s="224">
        <v>0.97740000000000005</v>
      </c>
      <c r="AJ223" s="224">
        <v>9749</v>
      </c>
      <c r="AK223" s="224">
        <v>0</v>
      </c>
      <c r="AL223" s="225">
        <v>9.8577066885554065E-2</v>
      </c>
      <c r="AM223" s="224">
        <v>170</v>
      </c>
      <c r="AN223" s="224">
        <v>120.24</v>
      </c>
      <c r="AO223" s="224">
        <v>136</v>
      </c>
      <c r="AP223" s="224">
        <v>0.97389999999999999</v>
      </c>
      <c r="AQ223" s="224">
        <v>10575</v>
      </c>
      <c r="AR223" s="224">
        <v>0</v>
      </c>
      <c r="AS223" s="225">
        <v>0.11089056733690499</v>
      </c>
      <c r="AT223" s="224">
        <v>170</v>
      </c>
      <c r="AU223" s="224">
        <v>0</v>
      </c>
      <c r="AV223" s="224">
        <v>136</v>
      </c>
      <c r="AW223" s="224">
        <v>0.97289999999999999</v>
      </c>
      <c r="AX223" s="224">
        <v>15185</v>
      </c>
      <c r="AY223" s="224">
        <v>0</v>
      </c>
      <c r="AZ223" s="225">
        <v>0.15425340126667345</v>
      </c>
      <c r="BA223" s="224">
        <v>170</v>
      </c>
      <c r="BB223" s="224">
        <v>91.92</v>
      </c>
      <c r="BC223" s="224">
        <v>136</v>
      </c>
      <c r="BD223" s="224">
        <v>0.97</v>
      </c>
      <c r="BE223" s="224">
        <v>10278</v>
      </c>
      <c r="BF223" s="224">
        <v>0</v>
      </c>
      <c r="BG223" s="225">
        <v>0.10820952092177077</v>
      </c>
      <c r="BH223" s="224">
        <v>170</v>
      </c>
      <c r="BI223" s="224">
        <v>72.84</v>
      </c>
      <c r="BJ223" s="224">
        <v>136</v>
      </c>
      <c r="BK223" s="224">
        <v>1</v>
      </c>
      <c r="BL223" s="224">
        <v>4304</v>
      </c>
      <c r="BM223" s="224">
        <v>0</v>
      </c>
      <c r="BN223" s="225">
        <v>4.2536369386464261E-2</v>
      </c>
      <c r="BO223" s="224">
        <v>170</v>
      </c>
      <c r="BP223" s="224">
        <v>75.239999999999995</v>
      </c>
      <c r="BQ223" s="224">
        <v>136</v>
      </c>
      <c r="BR223" s="224">
        <v>0.95309999999999995</v>
      </c>
      <c r="BS223" s="224">
        <v>5877</v>
      </c>
      <c r="BT223" s="311">
        <v>0</v>
      </c>
      <c r="BU223" s="225">
        <v>6.0940410767858881E-2</v>
      </c>
      <c r="BV223" s="224">
        <v>170</v>
      </c>
      <c r="BW223" s="224">
        <v>0</v>
      </c>
      <c r="BX223" s="224">
        <v>136</v>
      </c>
      <c r="BY223" s="224">
        <v>0.97729999999999995</v>
      </c>
      <c r="BZ223" s="224">
        <v>4190</v>
      </c>
      <c r="CA223" s="311">
        <v>0</v>
      </c>
      <c r="CB223" s="225">
        <v>4.6911351259013787E-2</v>
      </c>
      <c r="CC223" s="224">
        <v>170</v>
      </c>
      <c r="CD223" s="224"/>
      <c r="CE223" s="224">
        <v>136</v>
      </c>
      <c r="CF223" s="224">
        <v>0.97430000000000005</v>
      </c>
      <c r="CG223" s="224">
        <v>8523</v>
      </c>
      <c r="CH223" s="224">
        <v>0</v>
      </c>
      <c r="CI223" s="225">
        <v>8.645456739144787E-2</v>
      </c>
      <c r="CJ223" s="224">
        <v>170</v>
      </c>
      <c r="CK223" s="224"/>
      <c r="CL223" s="224">
        <v>136</v>
      </c>
      <c r="CM223" s="224">
        <v>0.96760000000000002</v>
      </c>
      <c r="CN223" s="224">
        <v>9192</v>
      </c>
      <c r="CO223" s="224">
        <v>0</v>
      </c>
      <c r="CP223" s="225">
        <v>9.7015862980165207E-2</v>
      </c>
      <c r="CQ223" s="224">
        <v>170</v>
      </c>
      <c r="CR223" s="224"/>
      <c r="CS223" s="224">
        <v>136</v>
      </c>
      <c r="CT223" s="224">
        <v>0.95540000000000003</v>
      </c>
      <c r="CU223" s="224">
        <v>3369</v>
      </c>
      <c r="CV223" s="311">
        <v>0</v>
      </c>
      <c r="CW223" s="225">
        <v>3.4850092096100897E-2</v>
      </c>
      <c r="CX223" s="224">
        <v>170</v>
      </c>
      <c r="CY223" s="224"/>
      <c r="CZ223" s="224">
        <v>136</v>
      </c>
      <c r="DA223" s="224">
        <v>0.96599999999999997</v>
      </c>
      <c r="DB223" s="224">
        <v>11910</v>
      </c>
      <c r="DC223" s="224">
        <v>0</v>
      </c>
      <c r="DD223" s="225">
        <v>0.12591087159501479</v>
      </c>
      <c r="DE223" s="224">
        <v>170</v>
      </c>
      <c r="DF223" s="224"/>
      <c r="DG223" s="224">
        <v>136</v>
      </c>
      <c r="DH223" s="224">
        <v>0.96989999999999998</v>
      </c>
      <c r="DI223" s="224">
        <v>10479</v>
      </c>
      <c r="DJ223" s="224">
        <v>0</v>
      </c>
      <c r="DK223" s="225">
        <v>0.10677781684099361</v>
      </c>
      <c r="DL223" s="224">
        <v>170</v>
      </c>
      <c r="DM223" s="224"/>
      <c r="DN223" s="224">
        <v>136</v>
      </c>
      <c r="DO223" s="224">
        <v>0.9657</v>
      </c>
      <c r="DP223" s="224">
        <v>9810</v>
      </c>
      <c r="DQ223" s="311">
        <v>0</v>
      </c>
      <c r="DR223" s="225">
        <v>0.10039565836856947</v>
      </c>
      <c r="DS223" s="224">
        <v>170</v>
      </c>
      <c r="DT223" s="224"/>
      <c r="DU223" s="224">
        <v>136</v>
      </c>
      <c r="DV223" s="224">
        <v>0.96250000000000002</v>
      </c>
      <c r="DW223" s="224">
        <v>8986</v>
      </c>
      <c r="DX223" s="224">
        <v>0</v>
      </c>
      <c r="DY223" s="225">
        <v>9.5344198285374757E-2</v>
      </c>
    </row>
    <row r="224" spans="1:129" ht="17.25" customHeight="1">
      <c r="A224" s="466">
        <v>220</v>
      </c>
      <c r="B224" s="489">
        <v>291000000021</v>
      </c>
      <c r="C224" s="212" t="s">
        <v>935</v>
      </c>
      <c r="D224" s="224">
        <v>0</v>
      </c>
      <c r="E224" s="224">
        <v>0</v>
      </c>
      <c r="F224" s="224">
        <v>0</v>
      </c>
      <c r="G224" s="224">
        <v>0</v>
      </c>
      <c r="H224" s="224">
        <v>0</v>
      </c>
      <c r="I224" s="224">
        <v>0</v>
      </c>
      <c r="J224" s="225"/>
      <c r="K224" s="224">
        <v>0</v>
      </c>
      <c r="L224" s="224">
        <v>0</v>
      </c>
      <c r="M224" s="224">
        <v>0</v>
      </c>
      <c r="N224" s="224">
        <v>0</v>
      </c>
      <c r="O224" s="224">
        <v>0</v>
      </c>
      <c r="P224" s="224">
        <v>0</v>
      </c>
      <c r="Q224" s="225">
        <v>0</v>
      </c>
      <c r="R224" s="224">
        <v>0</v>
      </c>
      <c r="S224" s="224">
        <v>0</v>
      </c>
      <c r="T224" s="224">
        <v>0</v>
      </c>
      <c r="U224" s="224">
        <v>0</v>
      </c>
      <c r="V224" s="224">
        <v>0</v>
      </c>
      <c r="W224" s="224">
        <v>0</v>
      </c>
      <c r="X224" s="225">
        <v>0</v>
      </c>
      <c r="Y224" s="224">
        <v>0</v>
      </c>
      <c r="Z224" s="224">
        <v>0</v>
      </c>
      <c r="AA224" s="224">
        <v>0</v>
      </c>
      <c r="AB224" s="224">
        <v>0</v>
      </c>
      <c r="AC224" s="224">
        <v>0</v>
      </c>
      <c r="AD224" s="224">
        <v>0</v>
      </c>
      <c r="AE224" s="225">
        <v>0</v>
      </c>
      <c r="AF224" s="224">
        <v>0</v>
      </c>
      <c r="AG224" s="224">
        <v>0</v>
      </c>
      <c r="AH224" s="224">
        <v>0</v>
      </c>
      <c r="AI224" s="224">
        <v>0</v>
      </c>
      <c r="AJ224" s="224">
        <v>0</v>
      </c>
      <c r="AK224" s="224">
        <v>0</v>
      </c>
      <c r="AL224" s="225">
        <v>0</v>
      </c>
      <c r="AM224" s="224">
        <v>0</v>
      </c>
      <c r="AN224" s="224">
        <v>0</v>
      </c>
      <c r="AO224" s="224">
        <v>0</v>
      </c>
      <c r="AP224" s="224">
        <v>0</v>
      </c>
      <c r="AQ224" s="224">
        <v>0</v>
      </c>
      <c r="AR224" s="224">
        <v>0</v>
      </c>
      <c r="AS224" s="225">
        <v>0</v>
      </c>
      <c r="AT224" s="224">
        <v>0</v>
      </c>
      <c r="AU224" s="224">
        <v>0</v>
      </c>
      <c r="AV224" s="224">
        <v>0</v>
      </c>
      <c r="AW224" s="224">
        <v>0</v>
      </c>
      <c r="AX224" s="224">
        <v>0</v>
      </c>
      <c r="AY224" s="224">
        <v>0</v>
      </c>
      <c r="AZ224" s="225">
        <v>0</v>
      </c>
      <c r="BA224" s="224">
        <v>156</v>
      </c>
      <c r="BB224" s="224">
        <v>4</v>
      </c>
      <c r="BC224" s="224">
        <v>49.92</v>
      </c>
      <c r="BD224" s="224">
        <v>0.52</v>
      </c>
      <c r="BE224" s="224">
        <v>52</v>
      </c>
      <c r="BF224" s="224">
        <v>0</v>
      </c>
      <c r="BG224" s="225">
        <v>2.7822293447293442E-3</v>
      </c>
      <c r="BH224" s="224">
        <v>156</v>
      </c>
      <c r="BI224" s="224">
        <v>112</v>
      </c>
      <c r="BJ224" s="224">
        <v>124.8</v>
      </c>
      <c r="BK224" s="224">
        <v>0.56210000000000004</v>
      </c>
      <c r="BL224" s="224">
        <v>380</v>
      </c>
      <c r="BM224" s="224">
        <v>0</v>
      </c>
      <c r="BN224" s="225">
        <v>7.2808568168709576E-3</v>
      </c>
      <c r="BO224" s="224">
        <v>156</v>
      </c>
      <c r="BP224" s="224">
        <v>172</v>
      </c>
      <c r="BQ224" s="224">
        <v>172</v>
      </c>
      <c r="BR224" s="224">
        <v>0.56859999999999999</v>
      </c>
      <c r="BS224" s="224">
        <v>232</v>
      </c>
      <c r="BT224" s="311">
        <v>0</v>
      </c>
      <c r="BU224" s="225">
        <v>3.1884509994892321E-3</v>
      </c>
      <c r="BV224" s="224">
        <v>156</v>
      </c>
      <c r="BW224" s="224">
        <v>236</v>
      </c>
      <c r="BX224" s="224">
        <v>236</v>
      </c>
      <c r="BY224" s="224">
        <v>0.58760000000000001</v>
      </c>
      <c r="BZ224" s="224">
        <v>228</v>
      </c>
      <c r="CA224" s="311">
        <v>0</v>
      </c>
      <c r="CB224" s="225">
        <v>2.4466496455397011E-3</v>
      </c>
      <c r="CC224" s="224">
        <v>156</v>
      </c>
      <c r="CD224" s="224"/>
      <c r="CE224" s="224">
        <v>124.8</v>
      </c>
      <c r="CF224" s="224">
        <v>0.63470000000000004</v>
      </c>
      <c r="CG224" s="224">
        <v>212</v>
      </c>
      <c r="CH224" s="224">
        <v>0</v>
      </c>
      <c r="CI224" s="225">
        <v>3.5973263736443699E-3</v>
      </c>
      <c r="CJ224" s="224">
        <v>156</v>
      </c>
      <c r="CK224" s="224"/>
      <c r="CL224" s="224">
        <v>124.8</v>
      </c>
      <c r="CM224" s="224">
        <v>0</v>
      </c>
      <c r="CN224" s="224">
        <v>0</v>
      </c>
      <c r="CO224" s="224">
        <v>0</v>
      </c>
      <c r="CP224" s="225">
        <v>0</v>
      </c>
      <c r="CQ224" s="224">
        <v>156</v>
      </c>
      <c r="CR224" s="224"/>
      <c r="CS224" s="224">
        <v>124.8</v>
      </c>
      <c r="CT224" s="224">
        <v>0</v>
      </c>
      <c r="CU224" s="224">
        <v>0</v>
      </c>
      <c r="CV224" s="311">
        <v>0</v>
      </c>
      <c r="CW224" s="225">
        <v>0</v>
      </c>
      <c r="CX224" s="224">
        <v>156</v>
      </c>
      <c r="CY224" s="224"/>
      <c r="CZ224" s="224">
        <v>0</v>
      </c>
      <c r="DA224" s="224">
        <v>0</v>
      </c>
      <c r="DB224" s="224">
        <v>0</v>
      </c>
      <c r="DC224" s="224">
        <v>0</v>
      </c>
      <c r="DD224" s="225">
        <v>0</v>
      </c>
      <c r="DE224" s="224">
        <v>156</v>
      </c>
      <c r="DF224" s="224"/>
      <c r="DG224" s="224">
        <v>124.8</v>
      </c>
      <c r="DH224" s="224">
        <v>0.1091</v>
      </c>
      <c r="DI224" s="224">
        <v>2358</v>
      </c>
      <c r="DJ224" s="224">
        <v>0</v>
      </c>
      <c r="DK224" s="225">
        <v>0.23277242405151102</v>
      </c>
      <c r="DL224" s="224">
        <v>156</v>
      </c>
      <c r="DM224" s="224"/>
      <c r="DN224" s="224">
        <v>124.8</v>
      </c>
      <c r="DO224" s="224">
        <v>0.20569999999999999</v>
      </c>
      <c r="DP224" s="224">
        <v>2764</v>
      </c>
      <c r="DQ224" s="311">
        <v>0</v>
      </c>
      <c r="DR224" s="225">
        <v>0.14471589208522104</v>
      </c>
      <c r="DS224" s="224">
        <v>156</v>
      </c>
      <c r="DT224" s="224"/>
      <c r="DU224" s="224">
        <v>124.8</v>
      </c>
      <c r="DV224" s="224">
        <v>0.99770000000000003</v>
      </c>
      <c r="DW224" s="224">
        <v>4302</v>
      </c>
      <c r="DX224" s="224">
        <v>0</v>
      </c>
      <c r="DY224" s="225">
        <v>4.7986972601085059E-2</v>
      </c>
    </row>
    <row r="225" spans="1:129" ht="17.25" customHeight="1">
      <c r="A225" s="466">
        <v>221</v>
      </c>
      <c r="B225" s="489">
        <v>711000000080</v>
      </c>
      <c r="C225" s="212" t="s">
        <v>936</v>
      </c>
      <c r="D225" s="224">
        <v>0</v>
      </c>
      <c r="E225" s="224">
        <v>0</v>
      </c>
      <c r="F225" s="224">
        <v>0</v>
      </c>
      <c r="G225" s="224">
        <v>0</v>
      </c>
      <c r="H225" s="224">
        <v>0</v>
      </c>
      <c r="I225" s="224">
        <v>0</v>
      </c>
      <c r="J225" s="225"/>
      <c r="K225" s="224">
        <v>0</v>
      </c>
      <c r="L225" s="224">
        <v>0</v>
      </c>
      <c r="M225" s="224">
        <v>0</v>
      </c>
      <c r="N225" s="224">
        <v>0</v>
      </c>
      <c r="O225" s="224">
        <v>0</v>
      </c>
      <c r="P225" s="224">
        <v>0</v>
      </c>
      <c r="Q225" s="225">
        <v>0</v>
      </c>
      <c r="R225" s="224">
        <v>0</v>
      </c>
      <c r="S225" s="224">
        <v>0</v>
      </c>
      <c r="T225" s="224">
        <v>0</v>
      </c>
      <c r="U225" s="224">
        <v>0</v>
      </c>
      <c r="V225" s="224">
        <v>0</v>
      </c>
      <c r="W225" s="224">
        <v>0</v>
      </c>
      <c r="X225" s="225">
        <v>0</v>
      </c>
      <c r="Y225" s="224">
        <v>0</v>
      </c>
      <c r="Z225" s="224">
        <v>0</v>
      </c>
      <c r="AA225" s="224">
        <v>0</v>
      </c>
      <c r="AB225" s="224">
        <v>0</v>
      </c>
      <c r="AC225" s="224">
        <v>0</v>
      </c>
      <c r="AD225" s="224">
        <v>0</v>
      </c>
      <c r="AE225" s="225">
        <v>0</v>
      </c>
      <c r="AF225" s="224">
        <v>0</v>
      </c>
      <c r="AG225" s="224">
        <v>0</v>
      </c>
      <c r="AH225" s="224">
        <v>0</v>
      </c>
      <c r="AI225" s="224">
        <v>0</v>
      </c>
      <c r="AJ225" s="224">
        <v>0</v>
      </c>
      <c r="AK225" s="224">
        <v>0</v>
      </c>
      <c r="AL225" s="225">
        <v>0</v>
      </c>
      <c r="AM225" s="224">
        <v>0</v>
      </c>
      <c r="AN225" s="224">
        <v>0</v>
      </c>
      <c r="AO225" s="224">
        <v>0</v>
      </c>
      <c r="AP225" s="224">
        <v>0</v>
      </c>
      <c r="AQ225" s="224">
        <v>0</v>
      </c>
      <c r="AR225" s="224">
        <v>0</v>
      </c>
      <c r="AS225" s="225">
        <v>0</v>
      </c>
      <c r="AT225" s="224">
        <v>0</v>
      </c>
      <c r="AU225" s="224">
        <v>0</v>
      </c>
      <c r="AV225" s="224">
        <v>0</v>
      </c>
      <c r="AW225" s="224">
        <v>0</v>
      </c>
      <c r="AX225" s="224">
        <v>0</v>
      </c>
      <c r="AY225" s="224">
        <v>0</v>
      </c>
      <c r="AZ225" s="225">
        <v>0</v>
      </c>
      <c r="BA225" s="224">
        <v>278</v>
      </c>
      <c r="BB225" s="224">
        <v>0</v>
      </c>
      <c r="BC225" s="224">
        <v>29.65</v>
      </c>
      <c r="BD225" s="224">
        <v>0</v>
      </c>
      <c r="BE225" s="224">
        <v>243</v>
      </c>
      <c r="BF225" s="224">
        <v>0</v>
      </c>
      <c r="BG225" s="225">
        <v>0</v>
      </c>
      <c r="BH225" s="224">
        <v>278</v>
      </c>
      <c r="BI225" s="224">
        <v>0.08</v>
      </c>
      <c r="BJ225" s="224">
        <v>222.4</v>
      </c>
      <c r="BK225" s="224">
        <v>0</v>
      </c>
      <c r="BL225" s="224">
        <v>1828</v>
      </c>
      <c r="BM225" s="224">
        <v>0</v>
      </c>
      <c r="BN225" s="225">
        <v>0</v>
      </c>
      <c r="BO225" s="224">
        <v>278</v>
      </c>
      <c r="BP225" s="224">
        <v>73</v>
      </c>
      <c r="BQ225" s="224">
        <v>222.4</v>
      </c>
      <c r="BR225" s="224">
        <v>0.92930000000000001</v>
      </c>
      <c r="BS225" s="224">
        <v>3665</v>
      </c>
      <c r="BT225" s="311">
        <v>0</v>
      </c>
      <c r="BU225" s="225">
        <v>2.383473476214984E-2</v>
      </c>
      <c r="BV225" s="224">
        <v>278</v>
      </c>
      <c r="BW225" s="224">
        <v>69</v>
      </c>
      <c r="BX225" s="224">
        <v>222.4</v>
      </c>
      <c r="BY225" s="224">
        <v>0.9345</v>
      </c>
      <c r="BZ225" s="224">
        <v>3395</v>
      </c>
      <c r="CA225" s="311">
        <v>0</v>
      </c>
      <c r="CB225" s="225">
        <v>2.4308402395258756E-2</v>
      </c>
      <c r="CC225" s="224">
        <v>278</v>
      </c>
      <c r="CD225" s="224"/>
      <c r="CE225" s="224">
        <v>222.4</v>
      </c>
      <c r="CF225" s="224">
        <v>1</v>
      </c>
      <c r="CG225" s="224">
        <v>2645</v>
      </c>
      <c r="CH225" s="224">
        <v>0</v>
      </c>
      <c r="CI225" s="225">
        <v>1.5985195714396223E-2</v>
      </c>
      <c r="CJ225" s="224">
        <v>278</v>
      </c>
      <c r="CK225" s="224"/>
      <c r="CL225" s="224">
        <v>222.4</v>
      </c>
      <c r="CM225" s="224">
        <v>0.99009999999999998</v>
      </c>
      <c r="CN225" s="224">
        <v>3020</v>
      </c>
      <c r="CO225" s="224">
        <v>0</v>
      </c>
      <c r="CP225" s="225">
        <v>1.904849214255502E-2</v>
      </c>
      <c r="CQ225" s="224">
        <v>278</v>
      </c>
      <c r="CR225" s="224"/>
      <c r="CS225" s="224">
        <v>222.4</v>
      </c>
      <c r="CT225" s="224">
        <v>0.97589999999999999</v>
      </c>
      <c r="CU225" s="224">
        <v>2030</v>
      </c>
      <c r="CV225" s="311">
        <v>0</v>
      </c>
      <c r="CW225" s="225">
        <v>1.2571381368572129E-2</v>
      </c>
      <c r="CX225" s="224">
        <v>278</v>
      </c>
      <c r="CY225" s="224"/>
      <c r="CZ225" s="224">
        <v>222.4</v>
      </c>
      <c r="DA225" s="224">
        <v>0.97650000000000003</v>
      </c>
      <c r="DB225" s="224">
        <v>2920</v>
      </c>
      <c r="DC225" s="224">
        <v>0</v>
      </c>
      <c r="DD225" s="225">
        <v>1.8674256703188397E-2</v>
      </c>
      <c r="DE225" s="224">
        <v>278</v>
      </c>
      <c r="DF225" s="224"/>
      <c r="DG225" s="224">
        <v>222.4</v>
      </c>
      <c r="DH225" s="224">
        <v>0.97950000000000004</v>
      </c>
      <c r="DI225" s="224">
        <v>1440</v>
      </c>
      <c r="DJ225" s="224">
        <v>0</v>
      </c>
      <c r="DK225" s="225">
        <v>8.884854769940902E-3</v>
      </c>
      <c r="DL225" s="224">
        <v>278</v>
      </c>
      <c r="DM225" s="224"/>
      <c r="DN225" s="224">
        <v>222.4</v>
      </c>
      <c r="DO225" s="224">
        <v>0.93540000000000001</v>
      </c>
      <c r="DP225" s="224">
        <v>580</v>
      </c>
      <c r="DQ225" s="311">
        <v>0</v>
      </c>
      <c r="DR225" s="225">
        <v>3.7473383663488629E-3</v>
      </c>
      <c r="DS225" s="224">
        <v>278</v>
      </c>
      <c r="DT225" s="224"/>
      <c r="DU225" s="224">
        <v>222.4</v>
      </c>
      <c r="DV225" s="224">
        <v>0.89880000000000004</v>
      </c>
      <c r="DW225" s="224">
        <v>800</v>
      </c>
      <c r="DX225" s="224">
        <v>0</v>
      </c>
      <c r="DY225" s="225">
        <v>5.5585260318669841E-3</v>
      </c>
    </row>
    <row r="226" spans="1:129" ht="17.25" customHeight="1">
      <c r="A226" s="466">
        <v>222</v>
      </c>
      <c r="B226" s="489">
        <v>341000000081</v>
      </c>
      <c r="C226" s="212" t="s">
        <v>731</v>
      </c>
      <c r="D226" s="224">
        <v>400</v>
      </c>
      <c r="E226" s="224">
        <v>40</v>
      </c>
      <c r="F226" s="224">
        <v>400</v>
      </c>
      <c r="G226" s="224">
        <v>0</v>
      </c>
      <c r="H226" s="224">
        <v>6565</v>
      </c>
      <c r="I226" s="224">
        <v>0</v>
      </c>
      <c r="J226" s="225"/>
      <c r="K226" s="224">
        <v>400</v>
      </c>
      <c r="L226" s="224">
        <v>50</v>
      </c>
      <c r="M226" s="224">
        <v>400</v>
      </c>
      <c r="N226" s="224">
        <v>0.95599999999999996</v>
      </c>
      <c r="O226" s="224">
        <v>8555</v>
      </c>
      <c r="P226" s="224">
        <v>0</v>
      </c>
      <c r="Q226" s="225">
        <v>3.006970688801908E-2</v>
      </c>
      <c r="R226" s="224">
        <v>400</v>
      </c>
      <c r="S226" s="224">
        <v>0</v>
      </c>
      <c r="T226" s="224">
        <v>400</v>
      </c>
      <c r="U226" s="224">
        <v>0.95599999999999996</v>
      </c>
      <c r="V226" s="224">
        <v>8555</v>
      </c>
      <c r="W226" s="224">
        <v>0</v>
      </c>
      <c r="X226" s="225">
        <v>3.1072030450953053E-2</v>
      </c>
      <c r="Y226" s="224">
        <v>400</v>
      </c>
      <c r="Z226" s="224">
        <v>32</v>
      </c>
      <c r="AA226" s="224">
        <v>400</v>
      </c>
      <c r="AB226" s="224">
        <v>0</v>
      </c>
      <c r="AC226" s="224">
        <v>13005</v>
      </c>
      <c r="AD226" s="224">
        <v>0</v>
      </c>
      <c r="AE226" s="225">
        <v>0</v>
      </c>
      <c r="AF226" s="224">
        <v>400</v>
      </c>
      <c r="AG226" s="224">
        <v>60</v>
      </c>
      <c r="AH226" s="224">
        <v>400</v>
      </c>
      <c r="AI226" s="224">
        <v>0.99919999999999998</v>
      </c>
      <c r="AJ226" s="224">
        <v>28195</v>
      </c>
      <c r="AK226" s="224">
        <v>0</v>
      </c>
      <c r="AL226" s="225">
        <v>9.4817117134567877E-2</v>
      </c>
      <c r="AM226" s="224">
        <v>400</v>
      </c>
      <c r="AN226" s="224">
        <v>80</v>
      </c>
      <c r="AO226" s="224">
        <v>400</v>
      </c>
      <c r="AP226" s="224">
        <v>0.99650000000000005</v>
      </c>
      <c r="AQ226" s="224">
        <v>35735</v>
      </c>
      <c r="AR226" s="224">
        <v>0</v>
      </c>
      <c r="AS226" s="225">
        <v>0.12451566594190776</v>
      </c>
      <c r="AT226" s="224">
        <v>400</v>
      </c>
      <c r="AU226" s="224">
        <v>70</v>
      </c>
      <c r="AV226" s="224">
        <v>400</v>
      </c>
      <c r="AW226" s="224">
        <v>0.99639999999999995</v>
      </c>
      <c r="AX226" s="224">
        <v>32665</v>
      </c>
      <c r="AY226" s="224">
        <v>0</v>
      </c>
      <c r="AZ226" s="225">
        <v>0.11015799350781091</v>
      </c>
      <c r="BA226" s="224">
        <v>400</v>
      </c>
      <c r="BB226" s="224">
        <v>70</v>
      </c>
      <c r="BC226" s="224">
        <v>400</v>
      </c>
      <c r="BD226" s="224">
        <v>0.99750000000000005</v>
      </c>
      <c r="BE226" s="224">
        <v>21735</v>
      </c>
      <c r="BF226" s="224">
        <v>0</v>
      </c>
      <c r="BG226" s="225">
        <v>7.5657894736842105E-2</v>
      </c>
      <c r="BH226" s="224">
        <v>400</v>
      </c>
      <c r="BI226" s="224">
        <v>30</v>
      </c>
      <c r="BJ226" s="224">
        <v>400</v>
      </c>
      <c r="BK226" s="224">
        <v>0.98650000000000004</v>
      </c>
      <c r="BL226" s="224">
        <v>3285</v>
      </c>
      <c r="BM226" s="224">
        <v>0</v>
      </c>
      <c r="BN226" s="225">
        <v>1.1189362850089105E-2</v>
      </c>
      <c r="BO226" s="224">
        <v>400</v>
      </c>
      <c r="BP226" s="224">
        <v>30</v>
      </c>
      <c r="BQ226" s="224">
        <v>400</v>
      </c>
      <c r="BR226" s="224">
        <v>0.9879</v>
      </c>
      <c r="BS226" s="224">
        <v>4275</v>
      </c>
      <c r="BT226" s="311">
        <v>0</v>
      </c>
      <c r="BU226" s="225">
        <v>1.4540863806902228E-2</v>
      </c>
      <c r="BV226" s="224">
        <v>400</v>
      </c>
      <c r="BW226" s="224">
        <v>40</v>
      </c>
      <c r="BX226" s="224">
        <v>400</v>
      </c>
      <c r="BY226" s="224">
        <v>0.98070000000000002</v>
      </c>
      <c r="BZ226" s="224">
        <v>4365</v>
      </c>
      <c r="CA226" s="311">
        <v>0</v>
      </c>
      <c r="CB226" s="225">
        <v>1.6558416728575796E-2</v>
      </c>
      <c r="CC226" s="224">
        <v>400</v>
      </c>
      <c r="CD226" s="224"/>
      <c r="CE226" s="224">
        <v>320</v>
      </c>
      <c r="CF226" s="224">
        <v>0.87470000000000003</v>
      </c>
      <c r="CG226" s="224">
        <v>11185</v>
      </c>
      <c r="CH226" s="224">
        <v>0</v>
      </c>
      <c r="CI226" s="225">
        <v>5.3709851057997152E-2</v>
      </c>
      <c r="CJ226" s="224">
        <v>400</v>
      </c>
      <c r="CK226" s="224"/>
      <c r="CL226" s="224">
        <v>320</v>
      </c>
      <c r="CM226" s="224">
        <v>0.88480000000000003</v>
      </c>
      <c r="CN226" s="224">
        <v>11435</v>
      </c>
      <c r="CO226" s="224">
        <v>0</v>
      </c>
      <c r="CP226" s="225">
        <v>5.6092988685453073E-2</v>
      </c>
      <c r="CQ226" s="224">
        <v>400</v>
      </c>
      <c r="CR226" s="224"/>
      <c r="CS226" s="224">
        <v>320</v>
      </c>
      <c r="CT226" s="224">
        <v>0.89910000000000001</v>
      </c>
      <c r="CU226" s="224">
        <v>2895</v>
      </c>
      <c r="CV226" s="311">
        <v>0</v>
      </c>
      <c r="CW226" s="225">
        <v>1.3524389084424927E-2</v>
      </c>
      <c r="CX226" s="224">
        <v>400</v>
      </c>
      <c r="CY226" s="224"/>
      <c r="CZ226" s="224">
        <v>320</v>
      </c>
      <c r="DA226" s="224">
        <v>0.87519999999999998</v>
      </c>
      <c r="DB226" s="224">
        <v>5685</v>
      </c>
      <c r="DC226" s="224">
        <v>0</v>
      </c>
      <c r="DD226" s="225">
        <v>2.8192960656611823E-2</v>
      </c>
      <c r="DE226" s="224">
        <v>400</v>
      </c>
      <c r="DF226" s="224"/>
      <c r="DG226" s="224">
        <v>320</v>
      </c>
      <c r="DH226" s="224">
        <v>0.85670000000000002</v>
      </c>
      <c r="DI226" s="224">
        <v>9930</v>
      </c>
      <c r="DJ226" s="224">
        <v>0</v>
      </c>
      <c r="DK226" s="225">
        <v>4.8685268302601503E-2</v>
      </c>
      <c r="DL226" s="224">
        <v>400</v>
      </c>
      <c r="DM226" s="224"/>
      <c r="DN226" s="224">
        <v>320</v>
      </c>
      <c r="DO226" s="224">
        <v>0.85409999999999997</v>
      </c>
      <c r="DP226" s="224">
        <v>10480</v>
      </c>
      <c r="DQ226" s="311">
        <v>0</v>
      </c>
      <c r="DR226" s="225">
        <v>5.1538247517036735E-2</v>
      </c>
      <c r="DS226" s="224">
        <v>400</v>
      </c>
      <c r="DT226" s="224"/>
      <c r="DU226" s="224">
        <v>320</v>
      </c>
      <c r="DV226" s="224">
        <v>0.87970000000000004</v>
      </c>
      <c r="DW226" s="224">
        <v>9000</v>
      </c>
      <c r="DX226" s="224">
        <v>0</v>
      </c>
      <c r="DY226" s="225">
        <v>4.440434238945095E-2</v>
      </c>
    </row>
    <row r="227" spans="1:129" ht="17.25" customHeight="1">
      <c r="A227" s="466">
        <v>223</v>
      </c>
      <c r="B227" s="489">
        <v>312000000024</v>
      </c>
      <c r="C227" s="212" t="s">
        <v>937</v>
      </c>
      <c r="D227" s="224">
        <v>0</v>
      </c>
      <c r="E227" s="224">
        <v>0</v>
      </c>
      <c r="F227" s="224">
        <v>0</v>
      </c>
      <c r="G227" s="224">
        <v>0</v>
      </c>
      <c r="H227" s="224">
        <v>0</v>
      </c>
      <c r="I227" s="224">
        <v>0</v>
      </c>
      <c r="J227" s="225"/>
      <c r="K227" s="224">
        <v>0</v>
      </c>
      <c r="L227" s="224">
        <v>0</v>
      </c>
      <c r="M227" s="224">
        <v>0</v>
      </c>
      <c r="N227" s="224">
        <v>0</v>
      </c>
      <c r="O227" s="224">
        <v>0</v>
      </c>
      <c r="P227" s="224">
        <v>0</v>
      </c>
      <c r="Q227" s="225">
        <v>0</v>
      </c>
      <c r="R227" s="224">
        <v>0</v>
      </c>
      <c r="S227" s="224">
        <v>0</v>
      </c>
      <c r="T227" s="224">
        <v>0</v>
      </c>
      <c r="U227" s="224">
        <v>0</v>
      </c>
      <c r="V227" s="224">
        <v>0</v>
      </c>
      <c r="W227" s="224">
        <v>0</v>
      </c>
      <c r="X227" s="225">
        <v>0</v>
      </c>
      <c r="Y227" s="224">
        <v>0</v>
      </c>
      <c r="Z227" s="224">
        <v>0</v>
      </c>
      <c r="AA227" s="224">
        <v>0</v>
      </c>
      <c r="AB227" s="224">
        <v>0</v>
      </c>
      <c r="AC227" s="224">
        <v>0</v>
      </c>
      <c r="AD227" s="224">
        <v>0</v>
      </c>
      <c r="AE227" s="225">
        <v>0</v>
      </c>
      <c r="AF227" s="224">
        <v>0</v>
      </c>
      <c r="AG227" s="224">
        <v>0</v>
      </c>
      <c r="AH227" s="224">
        <v>0</v>
      </c>
      <c r="AI227" s="224">
        <v>0</v>
      </c>
      <c r="AJ227" s="224">
        <v>0</v>
      </c>
      <c r="AK227" s="224">
        <v>0</v>
      </c>
      <c r="AL227" s="225">
        <v>0</v>
      </c>
      <c r="AM227" s="224">
        <v>0</v>
      </c>
      <c r="AN227" s="224">
        <v>0</v>
      </c>
      <c r="AO227" s="224">
        <v>0</v>
      </c>
      <c r="AP227" s="224">
        <v>0</v>
      </c>
      <c r="AQ227" s="224">
        <v>0</v>
      </c>
      <c r="AR227" s="224">
        <v>0</v>
      </c>
      <c r="AS227" s="225">
        <v>0</v>
      </c>
      <c r="AT227" s="224">
        <v>0</v>
      </c>
      <c r="AU227" s="224">
        <v>0</v>
      </c>
      <c r="AV227" s="224">
        <v>0</v>
      </c>
      <c r="AW227" s="224">
        <v>0</v>
      </c>
      <c r="AX227" s="224">
        <v>0</v>
      </c>
      <c r="AY227" s="224">
        <v>0</v>
      </c>
      <c r="AZ227" s="225">
        <v>0</v>
      </c>
      <c r="BA227" s="224">
        <v>371.11</v>
      </c>
      <c r="BB227" s="224">
        <v>0</v>
      </c>
      <c r="BC227" s="224">
        <v>124.69</v>
      </c>
      <c r="BD227" s="224">
        <v>0</v>
      </c>
      <c r="BE227" s="224">
        <v>0</v>
      </c>
      <c r="BF227" s="224">
        <v>0</v>
      </c>
      <c r="BG227" s="225">
        <v>0</v>
      </c>
      <c r="BH227" s="224">
        <v>334</v>
      </c>
      <c r="BI227" s="224">
        <v>625</v>
      </c>
      <c r="BJ227" s="224">
        <v>625</v>
      </c>
      <c r="BK227" s="224">
        <v>0</v>
      </c>
      <c r="BL227" s="224">
        <v>4685</v>
      </c>
      <c r="BM227" s="224">
        <v>0</v>
      </c>
      <c r="BN227" s="225">
        <v>0</v>
      </c>
      <c r="BO227" s="224">
        <v>334</v>
      </c>
      <c r="BP227" s="224">
        <v>130</v>
      </c>
      <c r="BQ227" s="224">
        <v>267.2</v>
      </c>
      <c r="BR227" s="224">
        <v>0.17069999999999999</v>
      </c>
      <c r="BS227" s="224">
        <v>6385</v>
      </c>
      <c r="BT227" s="311">
        <v>0</v>
      </c>
      <c r="BU227" s="225">
        <v>0.18815596503197099</v>
      </c>
      <c r="BV227" s="224">
        <v>334</v>
      </c>
      <c r="BW227" s="224">
        <v>155</v>
      </c>
      <c r="BX227" s="224">
        <v>267.2</v>
      </c>
      <c r="BY227" s="224">
        <v>0.28160000000000002</v>
      </c>
      <c r="BZ227" s="224">
        <v>6585</v>
      </c>
      <c r="CA227" s="311">
        <v>0</v>
      </c>
      <c r="CB227" s="225">
        <v>0.13023190758296715</v>
      </c>
      <c r="CC227" s="224">
        <v>334</v>
      </c>
      <c r="CD227" s="224"/>
      <c r="CE227" s="224">
        <v>267.2</v>
      </c>
      <c r="CF227" s="224">
        <v>0.36280000000000001</v>
      </c>
      <c r="CG227" s="224">
        <v>15803</v>
      </c>
      <c r="CH227" s="224">
        <v>0</v>
      </c>
      <c r="CI227" s="225">
        <v>0.21911033979982558</v>
      </c>
      <c r="CJ227" s="224">
        <v>334</v>
      </c>
      <c r="CK227" s="224"/>
      <c r="CL227" s="224">
        <v>267.2</v>
      </c>
      <c r="CM227" s="224">
        <v>0.34670000000000001</v>
      </c>
      <c r="CN227" s="224">
        <v>11607</v>
      </c>
      <c r="CO227" s="224">
        <v>0</v>
      </c>
      <c r="CP227" s="225">
        <v>0.17401920992166231</v>
      </c>
      <c r="CQ227" s="224">
        <v>334</v>
      </c>
      <c r="CR227" s="224"/>
      <c r="CS227" s="224">
        <v>267.2</v>
      </c>
      <c r="CT227" s="224">
        <v>0.316</v>
      </c>
      <c r="CU227" s="224">
        <v>9160</v>
      </c>
      <c r="CV227" s="311">
        <v>0</v>
      </c>
      <c r="CW227" s="225">
        <v>0.14581392543618357</v>
      </c>
      <c r="CX227" s="224">
        <v>334</v>
      </c>
      <c r="CY227" s="224"/>
      <c r="CZ227" s="224">
        <v>267.2</v>
      </c>
      <c r="DA227" s="224">
        <v>0.35589999999999999</v>
      </c>
      <c r="DB227" s="224">
        <v>9180</v>
      </c>
      <c r="DC227" s="224">
        <v>0</v>
      </c>
      <c r="DD227" s="225">
        <v>0.13407436321512636</v>
      </c>
      <c r="DE227" s="224">
        <v>334</v>
      </c>
      <c r="DF227" s="224"/>
      <c r="DG227" s="224">
        <v>267.2</v>
      </c>
      <c r="DH227" s="224">
        <v>0.41570000000000001</v>
      </c>
      <c r="DI227" s="224">
        <v>13775</v>
      </c>
      <c r="DJ227" s="224">
        <v>0</v>
      </c>
      <c r="DK227" s="225">
        <v>0.16668717784154349</v>
      </c>
      <c r="DL227" s="224">
        <v>334</v>
      </c>
      <c r="DM227" s="224"/>
      <c r="DN227" s="224">
        <v>267.2</v>
      </c>
      <c r="DO227" s="224">
        <v>0.23469999999999999</v>
      </c>
      <c r="DP227" s="224">
        <v>6435</v>
      </c>
      <c r="DQ227" s="311">
        <v>0</v>
      </c>
      <c r="DR227" s="225">
        <v>0.13791962647543266</v>
      </c>
      <c r="DS227" s="224">
        <v>334</v>
      </c>
      <c r="DT227" s="224"/>
      <c r="DU227" s="224">
        <v>267.2</v>
      </c>
      <c r="DV227" s="224">
        <v>0.92290000000000005</v>
      </c>
      <c r="DW227" s="224">
        <v>6190</v>
      </c>
      <c r="DX227" s="224">
        <v>0</v>
      </c>
      <c r="DY227" s="225">
        <v>3.4863184383571499E-2</v>
      </c>
    </row>
    <row r="228" spans="1:129" ht="17.25" customHeight="1">
      <c r="A228" s="466">
        <v>224</v>
      </c>
      <c r="B228" s="489">
        <v>311000000069</v>
      </c>
      <c r="C228" s="212" t="s">
        <v>829</v>
      </c>
      <c r="D228" s="224">
        <v>211.11</v>
      </c>
      <c r="E228" s="224">
        <v>168</v>
      </c>
      <c r="F228" s="224">
        <v>190</v>
      </c>
      <c r="G228" s="224">
        <v>0.90869999999999995</v>
      </c>
      <c r="H228" s="224">
        <v>15796</v>
      </c>
      <c r="I228" s="224">
        <v>0</v>
      </c>
      <c r="J228" s="225">
        <v>0.12706925966469676</v>
      </c>
      <c r="K228" s="224">
        <v>211.11</v>
      </c>
      <c r="L228" s="224">
        <v>176</v>
      </c>
      <c r="M228" s="224">
        <v>190</v>
      </c>
      <c r="N228" s="224">
        <v>0.94740000000000002</v>
      </c>
      <c r="O228" s="224">
        <v>21764</v>
      </c>
      <c r="P228" s="224">
        <v>0</v>
      </c>
      <c r="Q228" s="225">
        <v>0.16250951730521765</v>
      </c>
      <c r="R228" s="224">
        <v>211.11</v>
      </c>
      <c r="S228" s="224">
        <v>156</v>
      </c>
      <c r="T228" s="224">
        <v>190</v>
      </c>
      <c r="U228" s="224">
        <v>0.93859999999999999</v>
      </c>
      <c r="V228" s="224">
        <v>36876</v>
      </c>
      <c r="W228" s="224">
        <v>0</v>
      </c>
      <c r="X228" s="225">
        <v>0.28719518805537181</v>
      </c>
      <c r="Y228" s="224">
        <v>211.11</v>
      </c>
      <c r="Z228" s="224">
        <v>132</v>
      </c>
      <c r="AA228" s="224">
        <v>190</v>
      </c>
      <c r="AB228" s="224">
        <v>0.92949999999999999</v>
      </c>
      <c r="AC228" s="224">
        <v>18716</v>
      </c>
      <c r="AD228" s="224">
        <v>0</v>
      </c>
      <c r="AE228" s="225">
        <v>0.14244168612720265</v>
      </c>
      <c r="AF228" s="224">
        <v>211.11</v>
      </c>
      <c r="AG228" s="224">
        <v>124</v>
      </c>
      <c r="AH228" s="224">
        <v>190</v>
      </c>
      <c r="AI228" s="224">
        <v>0.95140000000000002</v>
      </c>
      <c r="AJ228" s="224">
        <v>26620</v>
      </c>
      <c r="AK228" s="224">
        <v>0</v>
      </c>
      <c r="AL228" s="225">
        <v>0.19793307310264716</v>
      </c>
      <c r="AM228" s="224">
        <v>211.11</v>
      </c>
      <c r="AN228" s="224">
        <v>132</v>
      </c>
      <c r="AO228" s="224">
        <v>190</v>
      </c>
      <c r="AP228" s="224">
        <v>0.96430000000000005</v>
      </c>
      <c r="AQ228" s="224">
        <v>41112</v>
      </c>
      <c r="AR228" s="224">
        <v>0</v>
      </c>
      <c r="AS228" s="225">
        <v>0.31165230300681701</v>
      </c>
      <c r="AT228" s="224">
        <v>211.11</v>
      </c>
      <c r="AU228" s="224">
        <v>136</v>
      </c>
      <c r="AV228" s="224">
        <v>190</v>
      </c>
      <c r="AW228" s="224">
        <v>0.94710000000000005</v>
      </c>
      <c r="AX228" s="224">
        <v>31072</v>
      </c>
      <c r="AY228" s="224">
        <v>0</v>
      </c>
      <c r="AZ228" s="225">
        <v>0.23208487327084373</v>
      </c>
      <c r="BA228" s="224">
        <v>211.11</v>
      </c>
      <c r="BB228" s="224">
        <v>92</v>
      </c>
      <c r="BC228" s="224">
        <v>190</v>
      </c>
      <c r="BD228" s="224">
        <v>0.93940000000000001</v>
      </c>
      <c r="BE228" s="224">
        <v>26088</v>
      </c>
      <c r="BF228" s="224">
        <v>0</v>
      </c>
      <c r="BG228" s="225">
        <v>0.20300378367677763</v>
      </c>
      <c r="BH228" s="224">
        <v>190</v>
      </c>
      <c r="BI228" s="224">
        <v>51.68</v>
      </c>
      <c r="BJ228" s="224">
        <v>152</v>
      </c>
      <c r="BK228" s="224">
        <v>0.9325</v>
      </c>
      <c r="BL228" s="224">
        <v>23668</v>
      </c>
      <c r="BM228" s="224">
        <v>0</v>
      </c>
      <c r="BN228" s="225">
        <v>0.22443790007753101</v>
      </c>
      <c r="BO228" s="224">
        <v>190</v>
      </c>
      <c r="BP228" s="224">
        <v>52</v>
      </c>
      <c r="BQ228" s="224">
        <v>152</v>
      </c>
      <c r="BR228" s="224">
        <v>0.93110000000000004</v>
      </c>
      <c r="BS228" s="224">
        <v>23744</v>
      </c>
      <c r="BT228" s="311">
        <v>0</v>
      </c>
      <c r="BU228" s="225">
        <v>0.22549713761470344</v>
      </c>
      <c r="BV228" s="224">
        <v>190</v>
      </c>
      <c r="BW228" s="224">
        <v>52</v>
      </c>
      <c r="BX228" s="224">
        <v>152</v>
      </c>
      <c r="BY228" s="224">
        <v>0.93230000000000002</v>
      </c>
      <c r="BZ228" s="224">
        <v>17068</v>
      </c>
      <c r="CA228" s="311">
        <v>0</v>
      </c>
      <c r="CB228" s="225">
        <v>0.17923139662951224</v>
      </c>
      <c r="CC228" s="224">
        <v>190</v>
      </c>
      <c r="CD228" s="224"/>
      <c r="CE228" s="224">
        <v>152</v>
      </c>
      <c r="CF228" s="224">
        <v>0.95109999999999995</v>
      </c>
      <c r="CG228" s="224">
        <v>35804</v>
      </c>
      <c r="CH228" s="224">
        <v>0</v>
      </c>
      <c r="CI228" s="225">
        <v>0.33288087418154672</v>
      </c>
      <c r="CJ228" s="224">
        <v>190</v>
      </c>
      <c r="CK228" s="224"/>
      <c r="CL228" s="224">
        <v>152</v>
      </c>
      <c r="CM228" s="224">
        <v>0.93400000000000005</v>
      </c>
      <c r="CN228" s="224">
        <v>26894</v>
      </c>
      <c r="CO228" s="224">
        <v>0</v>
      </c>
      <c r="CP228" s="225">
        <v>0.26310702255281315</v>
      </c>
      <c r="CQ228" s="224">
        <v>190</v>
      </c>
      <c r="CR228" s="224"/>
      <c r="CS228" s="224">
        <v>152</v>
      </c>
      <c r="CT228" s="224">
        <v>0.85329999999999995</v>
      </c>
      <c r="CU228" s="224">
        <v>19114</v>
      </c>
      <c r="CV228" s="311">
        <v>0</v>
      </c>
      <c r="CW228" s="225">
        <v>0.19807666378096928</v>
      </c>
      <c r="CX228" s="224">
        <v>190</v>
      </c>
      <c r="CY228" s="224"/>
      <c r="CZ228" s="224">
        <v>152</v>
      </c>
      <c r="DA228" s="224">
        <v>0.80889999999999995</v>
      </c>
      <c r="DB228" s="224">
        <v>19016</v>
      </c>
      <c r="DC228" s="224">
        <v>0</v>
      </c>
      <c r="DD228" s="225">
        <v>0.21480691054706452</v>
      </c>
      <c r="DE228" s="224">
        <v>190</v>
      </c>
      <c r="DF228" s="224"/>
      <c r="DG228" s="224">
        <v>152</v>
      </c>
      <c r="DH228" s="224">
        <v>0.87139999999999995</v>
      </c>
      <c r="DI228" s="224">
        <v>25386</v>
      </c>
      <c r="DJ228" s="224">
        <v>0</v>
      </c>
      <c r="DK228" s="225">
        <v>0.25760850462908663</v>
      </c>
      <c r="DL228" s="224">
        <v>190</v>
      </c>
      <c r="DM228" s="224"/>
      <c r="DN228" s="224">
        <v>152</v>
      </c>
      <c r="DO228" s="224">
        <v>0.94199999999999995</v>
      </c>
      <c r="DP228" s="224">
        <v>27864</v>
      </c>
      <c r="DQ228" s="311">
        <v>0</v>
      </c>
      <c r="DR228" s="225">
        <v>0.26156283455711393</v>
      </c>
      <c r="DS228" s="224">
        <v>190</v>
      </c>
      <c r="DT228" s="224"/>
      <c r="DU228" s="224">
        <v>152</v>
      </c>
      <c r="DV228" s="224">
        <v>0.97189999999999999</v>
      </c>
      <c r="DW228" s="224">
        <v>26332</v>
      </c>
      <c r="DX228" s="224">
        <v>0</v>
      </c>
      <c r="DY228" s="225">
        <v>0.24756325254264722</v>
      </c>
    </row>
    <row r="229" spans="1:129" ht="17.25" customHeight="1">
      <c r="A229" s="466">
        <v>225</v>
      </c>
      <c r="B229" s="489">
        <v>215000000017</v>
      </c>
      <c r="C229" s="212" t="s">
        <v>827</v>
      </c>
      <c r="D229" s="224">
        <v>0</v>
      </c>
      <c r="E229" s="224">
        <v>0</v>
      </c>
      <c r="F229" s="224">
        <v>0</v>
      </c>
      <c r="G229" s="224">
        <v>0</v>
      </c>
      <c r="H229" s="224">
        <v>0</v>
      </c>
      <c r="I229" s="224">
        <v>0</v>
      </c>
      <c r="J229" s="225"/>
      <c r="K229" s="224">
        <v>333</v>
      </c>
      <c r="L229" s="224">
        <v>0</v>
      </c>
      <c r="M229" s="224">
        <v>333</v>
      </c>
      <c r="N229" s="224">
        <v>0.99450000000000005</v>
      </c>
      <c r="O229" s="224">
        <v>4342</v>
      </c>
      <c r="P229" s="224">
        <v>0</v>
      </c>
      <c r="Q229" s="225">
        <v>1.762251393286603E-2</v>
      </c>
      <c r="R229" s="224">
        <v>333</v>
      </c>
      <c r="S229" s="224">
        <v>28.32</v>
      </c>
      <c r="T229" s="224">
        <v>333</v>
      </c>
      <c r="U229" s="224">
        <v>0.99729999999999996</v>
      </c>
      <c r="V229" s="224">
        <v>11922</v>
      </c>
      <c r="W229" s="224">
        <v>0</v>
      </c>
      <c r="X229" s="225">
        <v>4.9859344956106215E-2</v>
      </c>
      <c r="Y229" s="224">
        <v>333</v>
      </c>
      <c r="Z229" s="224">
        <v>0</v>
      </c>
      <c r="AA229" s="224">
        <v>333</v>
      </c>
      <c r="AB229" s="224">
        <v>0</v>
      </c>
      <c r="AC229" s="224">
        <v>0</v>
      </c>
      <c r="AD229" s="224">
        <v>0</v>
      </c>
      <c r="AE229" s="225">
        <v>0</v>
      </c>
      <c r="AF229" s="224">
        <v>333</v>
      </c>
      <c r="AG229" s="224">
        <v>0</v>
      </c>
      <c r="AH229" s="224">
        <v>333</v>
      </c>
      <c r="AI229" s="224">
        <v>0</v>
      </c>
      <c r="AJ229" s="224">
        <v>0</v>
      </c>
      <c r="AK229" s="224">
        <v>0</v>
      </c>
      <c r="AL229" s="225">
        <v>0</v>
      </c>
      <c r="AM229" s="224">
        <v>333</v>
      </c>
      <c r="AN229" s="224">
        <v>24.48</v>
      </c>
      <c r="AO229" s="224">
        <v>333</v>
      </c>
      <c r="AP229" s="224">
        <v>0</v>
      </c>
      <c r="AQ229" s="224">
        <v>30332</v>
      </c>
      <c r="AR229" s="224">
        <v>0</v>
      </c>
      <c r="AS229" s="225">
        <v>0</v>
      </c>
      <c r="AT229" s="224">
        <v>333</v>
      </c>
      <c r="AU229" s="224">
        <v>7.2</v>
      </c>
      <c r="AV229" s="224">
        <v>333</v>
      </c>
      <c r="AW229" s="224">
        <v>0.93410000000000004</v>
      </c>
      <c r="AX229" s="224">
        <v>1986</v>
      </c>
      <c r="AY229" s="224">
        <v>0</v>
      </c>
      <c r="AZ229" s="225">
        <v>8.5816086037102651E-3</v>
      </c>
      <c r="BA229" s="224">
        <v>333</v>
      </c>
      <c r="BB229" s="224">
        <v>10.08</v>
      </c>
      <c r="BC229" s="224">
        <v>333</v>
      </c>
      <c r="BD229" s="224">
        <v>0.94710000000000005</v>
      </c>
      <c r="BE229" s="224">
        <v>2184</v>
      </c>
      <c r="BF229" s="224">
        <v>0</v>
      </c>
      <c r="BG229" s="225">
        <v>9.6178957967575848E-3</v>
      </c>
      <c r="BH229" s="224">
        <v>333</v>
      </c>
      <c r="BI229" s="224">
        <v>10.56</v>
      </c>
      <c r="BJ229" s="224">
        <v>333</v>
      </c>
      <c r="BK229" s="224">
        <v>0.88349999999999995</v>
      </c>
      <c r="BL229" s="224">
        <v>2336</v>
      </c>
      <c r="BM229" s="224">
        <v>0</v>
      </c>
      <c r="BN229" s="225">
        <v>1.0672081066589713E-2</v>
      </c>
      <c r="BO229" s="224">
        <v>333</v>
      </c>
      <c r="BP229" s="224">
        <v>9.76</v>
      </c>
      <c r="BQ229" s="224">
        <v>333</v>
      </c>
      <c r="BR229" s="224">
        <v>0.873</v>
      </c>
      <c r="BS229" s="224">
        <v>1924</v>
      </c>
      <c r="BT229" s="311">
        <v>0</v>
      </c>
      <c r="BU229" s="225">
        <v>8.895567407188441E-3</v>
      </c>
      <c r="BV229" s="224">
        <v>333</v>
      </c>
      <c r="BW229" s="224">
        <v>23.68</v>
      </c>
      <c r="BX229" s="224">
        <v>333</v>
      </c>
      <c r="BY229" s="224">
        <v>0.95069999999999999</v>
      </c>
      <c r="BZ229" s="224">
        <v>2968</v>
      </c>
      <c r="CA229" s="311">
        <v>0</v>
      </c>
      <c r="CB229" s="225">
        <v>1.3951050029728898E-2</v>
      </c>
      <c r="CC229" s="224">
        <v>333</v>
      </c>
      <c r="CD229" s="224"/>
      <c r="CE229" s="224">
        <v>266.39999999999998</v>
      </c>
      <c r="CF229" s="224">
        <v>0.97950000000000004</v>
      </c>
      <c r="CG229" s="224">
        <v>3738</v>
      </c>
      <c r="CH229" s="224">
        <v>0</v>
      </c>
      <c r="CI229" s="225">
        <v>1.9254298511325631E-2</v>
      </c>
      <c r="CJ229" s="224">
        <v>333</v>
      </c>
      <c r="CK229" s="224"/>
      <c r="CL229" s="224">
        <v>266.39999999999998</v>
      </c>
      <c r="CM229" s="224">
        <v>0.99729999999999996</v>
      </c>
      <c r="CN229" s="224">
        <v>8382</v>
      </c>
      <c r="CO229" s="224">
        <v>0</v>
      </c>
      <c r="CP229" s="225">
        <v>4.3818259249924753E-2</v>
      </c>
      <c r="CQ229" s="224">
        <v>333</v>
      </c>
      <c r="CR229" s="224"/>
      <c r="CS229" s="224">
        <v>266.39999999999998</v>
      </c>
      <c r="CT229" s="224">
        <v>0.99639999999999995</v>
      </c>
      <c r="CU229" s="224">
        <v>10782</v>
      </c>
      <c r="CV229" s="311">
        <v>0</v>
      </c>
      <c r="CW229" s="225">
        <v>5.459570174803078E-2</v>
      </c>
      <c r="CX229" s="224">
        <v>333</v>
      </c>
      <c r="CY229" s="224"/>
      <c r="CZ229" s="224">
        <v>266.39999999999998</v>
      </c>
      <c r="DA229" s="224">
        <v>0.99490000000000001</v>
      </c>
      <c r="DB229" s="224">
        <v>9906</v>
      </c>
      <c r="DC229" s="224">
        <v>0</v>
      </c>
      <c r="DD229" s="225">
        <v>5.1910137094577737E-2</v>
      </c>
      <c r="DE229" s="224">
        <v>333</v>
      </c>
      <c r="DF229" s="224"/>
      <c r="DG229" s="224">
        <v>266.39999999999998</v>
      </c>
      <c r="DH229" s="224">
        <v>0.99480000000000002</v>
      </c>
      <c r="DI229" s="224">
        <v>10020</v>
      </c>
      <c r="DJ229" s="224">
        <v>0</v>
      </c>
      <c r="DK229" s="225">
        <v>5.0818844838067381E-2</v>
      </c>
      <c r="DL229" s="224">
        <v>333</v>
      </c>
      <c r="DM229" s="224"/>
      <c r="DN229" s="224">
        <v>266.39999999999998</v>
      </c>
      <c r="DO229" s="224">
        <v>0.99629999999999996</v>
      </c>
      <c r="DP229" s="224">
        <v>10946</v>
      </c>
      <c r="DQ229" s="311">
        <v>0</v>
      </c>
      <c r="DR229" s="225">
        <v>5.5431694836201188E-2</v>
      </c>
      <c r="DS229" s="224">
        <v>333</v>
      </c>
      <c r="DT229" s="224"/>
      <c r="DU229" s="224">
        <v>266.39999999999998</v>
      </c>
      <c r="DV229" s="224">
        <v>0.99629999999999996</v>
      </c>
      <c r="DW229" s="224">
        <v>9542</v>
      </c>
      <c r="DX229" s="224">
        <v>0</v>
      </c>
      <c r="DY229" s="225">
        <v>4.9932414263773629E-2</v>
      </c>
    </row>
    <row r="230" spans="1:129" ht="17.25" customHeight="1">
      <c r="A230" s="466">
        <v>226</v>
      </c>
      <c r="B230" s="489">
        <v>211000000052</v>
      </c>
      <c r="C230" s="212" t="s">
        <v>938</v>
      </c>
      <c r="D230" s="224">
        <v>0</v>
      </c>
      <c r="E230" s="224">
        <v>0</v>
      </c>
      <c r="F230" s="224">
        <v>0</v>
      </c>
      <c r="G230" s="224">
        <v>0</v>
      </c>
      <c r="H230" s="224">
        <v>0</v>
      </c>
      <c r="I230" s="224">
        <v>0</v>
      </c>
      <c r="J230" s="225"/>
      <c r="K230" s="224">
        <v>0</v>
      </c>
      <c r="L230" s="224">
        <v>0</v>
      </c>
      <c r="M230" s="224">
        <v>0</v>
      </c>
      <c r="N230" s="224">
        <v>0</v>
      </c>
      <c r="O230" s="224">
        <v>0</v>
      </c>
      <c r="P230" s="224">
        <v>0</v>
      </c>
      <c r="Q230" s="225">
        <v>0</v>
      </c>
      <c r="R230" s="224">
        <v>0</v>
      </c>
      <c r="S230" s="224">
        <v>0</v>
      </c>
      <c r="T230" s="224">
        <v>0</v>
      </c>
      <c r="U230" s="224">
        <v>0</v>
      </c>
      <c r="V230" s="224">
        <v>0</v>
      </c>
      <c r="W230" s="224">
        <v>0</v>
      </c>
      <c r="X230" s="225">
        <v>0</v>
      </c>
      <c r="Y230" s="224">
        <v>0</v>
      </c>
      <c r="Z230" s="224">
        <v>0</v>
      </c>
      <c r="AA230" s="224">
        <v>0</v>
      </c>
      <c r="AB230" s="224">
        <v>0</v>
      </c>
      <c r="AC230" s="224">
        <v>0</v>
      </c>
      <c r="AD230" s="224">
        <v>0</v>
      </c>
      <c r="AE230" s="225">
        <v>0</v>
      </c>
      <c r="AF230" s="224">
        <v>0</v>
      </c>
      <c r="AG230" s="224">
        <v>0</v>
      </c>
      <c r="AH230" s="224">
        <v>0</v>
      </c>
      <c r="AI230" s="224">
        <v>0</v>
      </c>
      <c r="AJ230" s="224">
        <v>0</v>
      </c>
      <c r="AK230" s="224">
        <v>0</v>
      </c>
      <c r="AL230" s="225">
        <v>0</v>
      </c>
      <c r="AM230" s="224">
        <v>0</v>
      </c>
      <c r="AN230" s="224">
        <v>0</v>
      </c>
      <c r="AO230" s="224">
        <v>0</v>
      </c>
      <c r="AP230" s="224">
        <v>0</v>
      </c>
      <c r="AQ230" s="224">
        <v>0</v>
      </c>
      <c r="AR230" s="224">
        <v>0</v>
      </c>
      <c r="AS230" s="225">
        <v>0</v>
      </c>
      <c r="AT230" s="224">
        <v>0</v>
      </c>
      <c r="AU230" s="224">
        <v>0</v>
      </c>
      <c r="AV230" s="224">
        <v>0</v>
      </c>
      <c r="AW230" s="224">
        <v>0</v>
      </c>
      <c r="AX230" s="224">
        <v>0</v>
      </c>
      <c r="AY230" s="224">
        <v>0</v>
      </c>
      <c r="AZ230" s="225">
        <v>0</v>
      </c>
      <c r="BA230" s="224">
        <v>0</v>
      </c>
      <c r="BB230" s="224">
        <v>0</v>
      </c>
      <c r="BC230" s="224">
        <v>0</v>
      </c>
      <c r="BD230" s="224">
        <v>0</v>
      </c>
      <c r="BE230" s="224">
        <v>0</v>
      </c>
      <c r="BF230" s="224">
        <v>0</v>
      </c>
      <c r="BG230" s="225">
        <v>0</v>
      </c>
      <c r="BH230" s="224">
        <v>0</v>
      </c>
      <c r="BI230" s="224">
        <v>0</v>
      </c>
      <c r="BJ230" s="224">
        <v>0</v>
      </c>
      <c r="BK230" s="224">
        <v>0</v>
      </c>
      <c r="BL230" s="224">
        <v>0</v>
      </c>
      <c r="BM230" s="224">
        <v>0</v>
      </c>
      <c r="BN230" s="225">
        <v>0</v>
      </c>
      <c r="BO230" s="224">
        <v>0</v>
      </c>
      <c r="BP230" s="224">
        <v>0</v>
      </c>
      <c r="BQ230" s="224">
        <v>0</v>
      </c>
      <c r="BR230" s="224">
        <v>0</v>
      </c>
      <c r="BS230" s="224">
        <v>0</v>
      </c>
      <c r="BT230" s="311">
        <v>0</v>
      </c>
      <c r="BU230" s="225">
        <v>0</v>
      </c>
      <c r="BV230" s="224">
        <v>0</v>
      </c>
      <c r="BW230" s="224">
        <v>0</v>
      </c>
      <c r="BX230" s="224">
        <v>0</v>
      </c>
      <c r="BY230" s="224">
        <v>0</v>
      </c>
      <c r="BZ230" s="224">
        <v>0</v>
      </c>
      <c r="CA230" s="311">
        <v>0</v>
      </c>
      <c r="CB230" s="225">
        <v>0</v>
      </c>
      <c r="CC230" s="224">
        <v>133</v>
      </c>
      <c r="CD230" s="224"/>
      <c r="CE230" s="224">
        <v>0</v>
      </c>
      <c r="CF230" s="224">
        <v>0</v>
      </c>
      <c r="CG230" s="224">
        <v>0</v>
      </c>
      <c r="CH230" s="224">
        <v>0</v>
      </c>
      <c r="CI230" s="225">
        <v>0</v>
      </c>
      <c r="CJ230" s="224">
        <v>0</v>
      </c>
      <c r="CK230" s="224"/>
      <c r="CL230" s="224">
        <v>0</v>
      </c>
      <c r="CM230" s="224">
        <v>0</v>
      </c>
      <c r="CN230" s="224">
        <v>0</v>
      </c>
      <c r="CO230" s="224">
        <v>0</v>
      </c>
      <c r="CP230" s="225">
        <v>0</v>
      </c>
      <c r="CQ230" s="224">
        <v>133</v>
      </c>
      <c r="CR230" s="224"/>
      <c r="CS230" s="224">
        <v>133</v>
      </c>
      <c r="CT230" s="224">
        <v>0.82450000000000001</v>
      </c>
      <c r="CU230" s="224">
        <v>11092</v>
      </c>
      <c r="CV230" s="311">
        <v>0</v>
      </c>
      <c r="CW230" s="225">
        <v>0.13595482475629006</v>
      </c>
      <c r="CX230" s="224">
        <v>133</v>
      </c>
      <c r="CY230" s="224"/>
      <c r="CZ230" s="224">
        <v>133</v>
      </c>
      <c r="DA230" s="224">
        <v>0.82120000000000004</v>
      </c>
      <c r="DB230" s="224">
        <v>31713</v>
      </c>
      <c r="DC230" s="224">
        <v>0</v>
      </c>
      <c r="DD230" s="225">
        <v>0.4032777389162141</v>
      </c>
      <c r="DE230" s="224">
        <v>133</v>
      </c>
      <c r="DF230" s="224"/>
      <c r="DG230" s="224">
        <v>133</v>
      </c>
      <c r="DH230" s="224">
        <v>0.84219999999999995</v>
      </c>
      <c r="DI230" s="224">
        <v>4655</v>
      </c>
      <c r="DJ230" s="224">
        <v>0</v>
      </c>
      <c r="DK230" s="225">
        <v>5.5857291323543314E-2</v>
      </c>
      <c r="DL230" s="224">
        <v>133</v>
      </c>
      <c r="DM230" s="224"/>
      <c r="DN230" s="224">
        <v>133</v>
      </c>
      <c r="DO230" s="224">
        <v>0.87960000000000005</v>
      </c>
      <c r="DP230" s="224">
        <v>10148</v>
      </c>
      <c r="DQ230" s="311">
        <v>0</v>
      </c>
      <c r="DR230" s="225">
        <v>0.1165925125418984</v>
      </c>
      <c r="DS230" s="224">
        <v>133</v>
      </c>
      <c r="DT230" s="224"/>
      <c r="DU230" s="224">
        <v>133</v>
      </c>
      <c r="DV230" s="224">
        <v>0.86029999999999995</v>
      </c>
      <c r="DW230" s="224">
        <v>13913</v>
      </c>
      <c r="DX230" s="224">
        <v>0</v>
      </c>
      <c r="DY230" s="225">
        <v>0.16888330710926258</v>
      </c>
    </row>
    <row r="231" spans="1:129" ht="17.25" customHeight="1">
      <c r="A231" s="466">
        <v>227</v>
      </c>
      <c r="B231" s="489">
        <v>311000000054</v>
      </c>
      <c r="C231" s="212" t="s">
        <v>622</v>
      </c>
      <c r="D231" s="224">
        <v>233</v>
      </c>
      <c r="E231" s="224">
        <v>180</v>
      </c>
      <c r="F231" s="224">
        <v>180</v>
      </c>
      <c r="G231" s="224">
        <v>0.433</v>
      </c>
      <c r="H231" s="224">
        <v>1599</v>
      </c>
      <c r="I231" s="224">
        <v>0</v>
      </c>
      <c r="J231" s="225">
        <v>2.8494140792062271E-2</v>
      </c>
      <c r="K231" s="224">
        <v>233</v>
      </c>
      <c r="L231" s="224">
        <v>183</v>
      </c>
      <c r="M231" s="224">
        <v>183</v>
      </c>
      <c r="N231" s="224">
        <v>0.48359999999999997</v>
      </c>
      <c r="O231" s="224">
        <v>9729</v>
      </c>
      <c r="P231" s="224">
        <v>0</v>
      </c>
      <c r="Q231" s="225">
        <v>0.14776034141961028</v>
      </c>
      <c r="R231" s="224">
        <v>233</v>
      </c>
      <c r="S231" s="224">
        <v>183</v>
      </c>
      <c r="T231" s="224">
        <v>186.4</v>
      </c>
      <c r="U231" s="224">
        <v>0.48820000000000002</v>
      </c>
      <c r="V231" s="224">
        <v>6231</v>
      </c>
      <c r="W231" s="224">
        <v>0</v>
      </c>
      <c r="X231" s="225">
        <v>9.5100230973140659E-2</v>
      </c>
      <c r="Y231" s="224">
        <v>233</v>
      </c>
      <c r="Z231" s="224">
        <v>180</v>
      </c>
      <c r="AA231" s="224">
        <v>186.4</v>
      </c>
      <c r="AB231" s="224">
        <v>0.46200000000000002</v>
      </c>
      <c r="AC231" s="224">
        <v>6708</v>
      </c>
      <c r="AD231" s="224">
        <v>0</v>
      </c>
      <c r="AE231" s="225">
        <v>0.10469651719824777</v>
      </c>
      <c r="AF231" s="224">
        <v>233</v>
      </c>
      <c r="AG231" s="224">
        <v>150</v>
      </c>
      <c r="AH231" s="224">
        <v>186.4</v>
      </c>
      <c r="AI231" s="224">
        <v>0.46689999999999998</v>
      </c>
      <c r="AJ231" s="224">
        <v>4587</v>
      </c>
      <c r="AK231" s="224">
        <v>0</v>
      </c>
      <c r="AL231" s="225">
        <v>7.0841218499944875E-2</v>
      </c>
      <c r="AM231" s="224">
        <v>233</v>
      </c>
      <c r="AN231" s="224">
        <v>183</v>
      </c>
      <c r="AO231" s="224">
        <v>186.4</v>
      </c>
      <c r="AP231" s="224">
        <v>0.48280000000000001</v>
      </c>
      <c r="AQ231" s="224">
        <v>3570</v>
      </c>
      <c r="AR231" s="224">
        <v>0</v>
      </c>
      <c r="AS231" s="225">
        <v>5.509631465473816E-2</v>
      </c>
      <c r="AT231" s="224">
        <v>233</v>
      </c>
      <c r="AU231" s="224">
        <v>207</v>
      </c>
      <c r="AV231" s="224">
        <v>207</v>
      </c>
      <c r="AW231" s="224">
        <v>0.52500000000000002</v>
      </c>
      <c r="AX231" s="224">
        <v>4632</v>
      </c>
      <c r="AY231" s="224">
        <v>0</v>
      </c>
      <c r="AZ231" s="225">
        <v>5.7288304132623903E-2</v>
      </c>
      <c r="BA231" s="224">
        <v>233</v>
      </c>
      <c r="BB231" s="224">
        <v>216</v>
      </c>
      <c r="BC231" s="224">
        <v>216</v>
      </c>
      <c r="BD231" s="224">
        <v>0.45789999999999997</v>
      </c>
      <c r="BE231" s="224">
        <v>7461</v>
      </c>
      <c r="BF231" s="224">
        <v>0</v>
      </c>
      <c r="BG231" s="225">
        <v>0.10477077317544667</v>
      </c>
      <c r="BH231" s="224">
        <v>233</v>
      </c>
      <c r="BI231" s="224">
        <v>210</v>
      </c>
      <c r="BJ231" s="224">
        <v>210</v>
      </c>
      <c r="BK231" s="224">
        <v>0.49980000000000002</v>
      </c>
      <c r="BL231" s="224">
        <v>9471</v>
      </c>
      <c r="BM231" s="224">
        <v>0</v>
      </c>
      <c r="BN231" s="225">
        <v>0.12128507316905256</v>
      </c>
      <c r="BO231" s="224">
        <v>233</v>
      </c>
      <c r="BP231" s="224">
        <v>192</v>
      </c>
      <c r="BQ231" s="224">
        <v>192</v>
      </c>
      <c r="BR231" s="224">
        <v>0.53039999999999998</v>
      </c>
      <c r="BS231" s="224">
        <v>6798</v>
      </c>
      <c r="BT231" s="311">
        <v>0</v>
      </c>
      <c r="BU231" s="225">
        <v>8.9722936838093376E-2</v>
      </c>
      <c r="BV231" s="224">
        <v>233</v>
      </c>
      <c r="BW231" s="224">
        <v>180</v>
      </c>
      <c r="BX231" s="224">
        <v>186.4</v>
      </c>
      <c r="BY231" s="224">
        <v>0.53859999999999997</v>
      </c>
      <c r="BZ231" s="224">
        <v>6822</v>
      </c>
      <c r="CA231" s="311">
        <v>0</v>
      </c>
      <c r="CB231" s="225">
        <v>0.10111839901937103</v>
      </c>
      <c r="CC231" s="224">
        <v>233</v>
      </c>
      <c r="CD231" s="224"/>
      <c r="CE231" s="224">
        <v>186.4</v>
      </c>
      <c r="CF231" s="224">
        <v>0.50670000000000004</v>
      </c>
      <c r="CG231" s="224">
        <v>8818</v>
      </c>
      <c r="CH231" s="224">
        <v>0</v>
      </c>
      <c r="CI231" s="225">
        <v>0.1254874651518833</v>
      </c>
      <c r="CJ231" s="224">
        <v>233</v>
      </c>
      <c r="CK231" s="224"/>
      <c r="CL231" s="224">
        <v>196.32</v>
      </c>
      <c r="CM231" s="224">
        <v>0.55630000000000002</v>
      </c>
      <c r="CN231" s="224">
        <v>8274</v>
      </c>
      <c r="CO231" s="224">
        <v>0</v>
      </c>
      <c r="CP231" s="225">
        <v>0.10522269352222055</v>
      </c>
      <c r="CQ231" s="224">
        <v>233</v>
      </c>
      <c r="CR231" s="224"/>
      <c r="CS231" s="224">
        <v>192</v>
      </c>
      <c r="CT231" s="224">
        <v>0.61129999999999995</v>
      </c>
      <c r="CU231" s="224">
        <v>9756</v>
      </c>
      <c r="CV231" s="311">
        <v>0</v>
      </c>
      <c r="CW231" s="225">
        <v>0.11172316533247495</v>
      </c>
      <c r="CX231" s="224">
        <v>233</v>
      </c>
      <c r="CY231" s="224"/>
      <c r="CZ231" s="224">
        <v>186.4</v>
      </c>
      <c r="DA231" s="224">
        <v>0.50680000000000003</v>
      </c>
      <c r="DB231" s="224">
        <v>5241</v>
      </c>
      <c r="DC231" s="224">
        <v>0</v>
      </c>
      <c r="DD231" s="225">
        <v>7.7054702681584819E-2</v>
      </c>
      <c r="DE231" s="224">
        <v>233</v>
      </c>
      <c r="DF231" s="224"/>
      <c r="DG231" s="224">
        <v>186.4</v>
      </c>
      <c r="DH231" s="224">
        <v>0.54279999999999995</v>
      </c>
      <c r="DI231" s="224">
        <v>5886</v>
      </c>
      <c r="DJ231" s="224">
        <v>0</v>
      </c>
      <c r="DK231" s="225">
        <v>7.8191865602501465E-2</v>
      </c>
      <c r="DL231" s="224">
        <v>233</v>
      </c>
      <c r="DM231" s="224"/>
      <c r="DN231" s="224">
        <v>186.4</v>
      </c>
      <c r="DO231" s="224">
        <v>0.56069999999999998</v>
      </c>
      <c r="DP231" s="224">
        <v>4368</v>
      </c>
      <c r="DQ231" s="311">
        <v>0</v>
      </c>
      <c r="DR231" s="225">
        <v>5.6173725802735504E-2</v>
      </c>
      <c r="DS231" s="224">
        <v>233</v>
      </c>
      <c r="DT231" s="224"/>
      <c r="DU231" s="224">
        <v>186.4</v>
      </c>
      <c r="DV231" s="224">
        <v>0.53080000000000005</v>
      </c>
      <c r="DW231" s="224">
        <v>4764</v>
      </c>
      <c r="DX231" s="224">
        <v>0</v>
      </c>
      <c r="DY231" s="225">
        <v>6.6874790447759902E-2</v>
      </c>
    </row>
    <row r="232" spans="1:129" ht="17.25" customHeight="1">
      <c r="A232" s="466">
        <v>228</v>
      </c>
      <c r="B232" s="489">
        <v>343000000039</v>
      </c>
      <c r="C232" s="212" t="s">
        <v>350</v>
      </c>
      <c r="D232" s="224">
        <v>188.88</v>
      </c>
      <c r="E232" s="224">
        <v>20.8</v>
      </c>
      <c r="F232" s="224">
        <v>20.8</v>
      </c>
      <c r="G232" s="224">
        <v>0.99829999999999997</v>
      </c>
      <c r="H232" s="224">
        <v>2384</v>
      </c>
      <c r="I232" s="224">
        <v>0</v>
      </c>
      <c r="J232" s="225">
        <v>0.15945911468299528</v>
      </c>
      <c r="K232" s="224">
        <v>188.88</v>
      </c>
      <c r="L232" s="224">
        <v>24.8</v>
      </c>
      <c r="M232" s="224">
        <v>24.8</v>
      </c>
      <c r="N232" s="224">
        <v>1</v>
      </c>
      <c r="O232" s="224">
        <v>3028</v>
      </c>
      <c r="P232" s="224">
        <v>0</v>
      </c>
      <c r="Q232" s="225">
        <v>0.16410856746444674</v>
      </c>
      <c r="R232" s="224">
        <v>188.88</v>
      </c>
      <c r="S232" s="224">
        <v>82.4</v>
      </c>
      <c r="T232" s="224">
        <v>151.1</v>
      </c>
      <c r="U232" s="224">
        <v>0.99139999999999995</v>
      </c>
      <c r="V232" s="224">
        <v>5052</v>
      </c>
      <c r="W232" s="224">
        <v>0</v>
      </c>
      <c r="X232" s="225">
        <v>4.6840062570312944E-2</v>
      </c>
      <c r="Y232" s="224">
        <v>188.88</v>
      </c>
      <c r="Z232" s="224">
        <v>50</v>
      </c>
      <c r="AA232" s="224">
        <v>151.1</v>
      </c>
      <c r="AB232" s="224">
        <v>0.998</v>
      </c>
      <c r="AC232" s="224">
        <v>7950</v>
      </c>
      <c r="AD232" s="224">
        <v>0</v>
      </c>
      <c r="AE232" s="225">
        <v>7.0859680121114127E-2</v>
      </c>
      <c r="AF232" s="224">
        <v>188.88</v>
      </c>
      <c r="AG232" s="224">
        <v>97.6</v>
      </c>
      <c r="AH232" s="224">
        <v>151.1</v>
      </c>
      <c r="AI232" s="224">
        <v>0.99070000000000003</v>
      </c>
      <c r="AJ232" s="224">
        <v>12780</v>
      </c>
      <c r="AK232" s="224">
        <v>0</v>
      </c>
      <c r="AL232" s="225">
        <v>0.11474962922778605</v>
      </c>
      <c r="AM232" s="224">
        <v>188.88</v>
      </c>
      <c r="AN232" s="224">
        <v>108</v>
      </c>
      <c r="AO232" s="224">
        <v>151.1</v>
      </c>
      <c r="AP232" s="224">
        <v>0.99450000000000005</v>
      </c>
      <c r="AQ232" s="224">
        <v>14498</v>
      </c>
      <c r="AR232" s="224">
        <v>0</v>
      </c>
      <c r="AS232" s="225">
        <v>0.13400047788389494</v>
      </c>
      <c r="AT232" s="224">
        <v>188.88</v>
      </c>
      <c r="AU232" s="224">
        <v>126</v>
      </c>
      <c r="AV232" s="224">
        <v>151.1</v>
      </c>
      <c r="AW232" s="224">
        <v>0.98419999999999996</v>
      </c>
      <c r="AX232" s="224">
        <v>26490</v>
      </c>
      <c r="AY232" s="224">
        <v>0</v>
      </c>
      <c r="AZ232" s="225">
        <v>0.23942042517761725</v>
      </c>
      <c r="BA232" s="224">
        <v>188.88</v>
      </c>
      <c r="BB232" s="224">
        <v>138</v>
      </c>
      <c r="BC232" s="224">
        <v>151.1</v>
      </c>
      <c r="BD232" s="224">
        <v>0.95620000000000005</v>
      </c>
      <c r="BE232" s="224">
        <v>26564</v>
      </c>
      <c r="BF232" s="224">
        <v>0</v>
      </c>
      <c r="BG232" s="225">
        <v>0.25535700231658515</v>
      </c>
      <c r="BH232" s="224">
        <v>188.88</v>
      </c>
      <c r="BI232" s="224">
        <v>138</v>
      </c>
      <c r="BJ232" s="224">
        <v>151.1</v>
      </c>
      <c r="BK232" s="224">
        <v>0.95169999999999999</v>
      </c>
      <c r="BL232" s="224">
        <v>24054</v>
      </c>
      <c r="BM232" s="224">
        <v>0</v>
      </c>
      <c r="BN232" s="225">
        <v>0.22482771024667711</v>
      </c>
      <c r="BO232" s="224">
        <v>188.88</v>
      </c>
      <c r="BP232" s="224">
        <v>138</v>
      </c>
      <c r="BQ232" s="224">
        <v>151.1</v>
      </c>
      <c r="BR232" s="224">
        <v>0.95809999999999995</v>
      </c>
      <c r="BS232" s="224">
        <v>24906</v>
      </c>
      <c r="BT232" s="311">
        <v>0</v>
      </c>
      <c r="BU232" s="225">
        <v>0.23123615734630393</v>
      </c>
      <c r="BV232" s="224">
        <v>188.88</v>
      </c>
      <c r="BW232" s="224">
        <v>160</v>
      </c>
      <c r="BX232" s="224">
        <v>160</v>
      </c>
      <c r="BY232" s="224">
        <v>0.95930000000000004</v>
      </c>
      <c r="BZ232" s="224">
        <v>32520</v>
      </c>
      <c r="CA232" s="311">
        <v>0</v>
      </c>
      <c r="CB232" s="225">
        <v>0.31528756087027743</v>
      </c>
      <c r="CC232" s="224">
        <v>188.88</v>
      </c>
      <c r="CD232" s="224"/>
      <c r="CE232" s="224">
        <v>151.19999999999999</v>
      </c>
      <c r="CF232" s="224">
        <v>0.96960000000000002</v>
      </c>
      <c r="CG232" s="224">
        <v>40072</v>
      </c>
      <c r="CH232" s="224">
        <v>0</v>
      </c>
      <c r="CI232" s="225">
        <v>0.36738691576957661</v>
      </c>
      <c r="CJ232" s="224">
        <v>188.88</v>
      </c>
      <c r="CK232" s="224"/>
      <c r="CL232" s="224">
        <v>154.80000000000001</v>
      </c>
      <c r="CM232" s="224">
        <v>0.96550000000000002</v>
      </c>
      <c r="CN232" s="224">
        <v>25022</v>
      </c>
      <c r="CO232" s="224">
        <v>0</v>
      </c>
      <c r="CP232" s="225">
        <v>0.23252319879363742</v>
      </c>
      <c r="CQ232" s="224">
        <v>188.88</v>
      </c>
      <c r="CR232" s="224"/>
      <c r="CS232" s="224">
        <v>151.10400000000001</v>
      </c>
      <c r="CT232" s="224">
        <v>0.94440000000000002</v>
      </c>
      <c r="CU232" s="224">
        <v>17236</v>
      </c>
      <c r="CV232" s="311">
        <v>0</v>
      </c>
      <c r="CW232" s="225">
        <v>0.1623422685321973</v>
      </c>
      <c r="CX232" s="224">
        <v>188.88</v>
      </c>
      <c r="CY232" s="224"/>
      <c r="CZ232" s="224">
        <v>151.10400000000001</v>
      </c>
      <c r="DA232" s="224">
        <v>0.93200000000000005</v>
      </c>
      <c r="DB232" s="224">
        <v>37290</v>
      </c>
      <c r="DC232" s="224">
        <v>0</v>
      </c>
      <c r="DD232" s="225">
        <v>0.36776298309014083</v>
      </c>
      <c r="DE232" s="224">
        <v>188.88</v>
      </c>
      <c r="DF232" s="224"/>
      <c r="DG232" s="224">
        <v>151.10400000000001</v>
      </c>
      <c r="DH232" s="224">
        <v>0.92459999999999998</v>
      </c>
      <c r="DI232" s="224">
        <v>36912</v>
      </c>
      <c r="DJ232" s="224">
        <v>0</v>
      </c>
      <c r="DK232" s="225">
        <v>0.35511154469408746</v>
      </c>
      <c r="DL232" s="224">
        <v>188.88</v>
      </c>
      <c r="DM232" s="224"/>
      <c r="DN232" s="224">
        <v>151.10400000000001</v>
      </c>
      <c r="DO232" s="224">
        <v>0.89910000000000001</v>
      </c>
      <c r="DP232" s="224">
        <v>45062</v>
      </c>
      <c r="DQ232" s="311">
        <v>0</v>
      </c>
      <c r="DR232" s="225">
        <v>0.44581386280831214</v>
      </c>
      <c r="DS232" s="224">
        <v>188.88</v>
      </c>
      <c r="DT232" s="224"/>
      <c r="DU232" s="224">
        <v>154.80000000000001</v>
      </c>
      <c r="DV232" s="224">
        <v>0.88170000000000004</v>
      </c>
      <c r="DW232" s="224">
        <v>40416</v>
      </c>
      <c r="DX232" s="224">
        <v>0</v>
      </c>
      <c r="DY232" s="225">
        <v>0.41127189790844298</v>
      </c>
    </row>
    <row r="233" spans="1:129" ht="17.25" customHeight="1">
      <c r="A233" s="466">
        <v>229</v>
      </c>
      <c r="B233" s="489">
        <v>341000000088</v>
      </c>
      <c r="C233" s="212" t="s">
        <v>692</v>
      </c>
      <c r="D233" s="224">
        <v>222</v>
      </c>
      <c r="E233" s="224">
        <v>16</v>
      </c>
      <c r="F233" s="224">
        <v>16</v>
      </c>
      <c r="G233" s="224">
        <v>0</v>
      </c>
      <c r="H233" s="224">
        <v>14520</v>
      </c>
      <c r="I233" s="224">
        <v>0</v>
      </c>
      <c r="J233" s="225"/>
      <c r="K233" s="224">
        <v>222</v>
      </c>
      <c r="L233" s="224">
        <v>42</v>
      </c>
      <c r="M233" s="224">
        <v>42</v>
      </c>
      <c r="N233" s="224">
        <v>0.8901</v>
      </c>
      <c r="O233" s="224">
        <v>9622</v>
      </c>
      <c r="P233" s="224">
        <v>0</v>
      </c>
      <c r="Q233" s="225">
        <v>0.34594282341001625</v>
      </c>
      <c r="R233" s="224">
        <v>222</v>
      </c>
      <c r="S233" s="224">
        <v>48</v>
      </c>
      <c r="T233" s="224">
        <v>177.6</v>
      </c>
      <c r="U233" s="224">
        <v>0.92710000000000004</v>
      </c>
      <c r="V233" s="224">
        <v>9518</v>
      </c>
      <c r="W233" s="224">
        <v>0</v>
      </c>
      <c r="X233" s="225">
        <v>8.0286709965277536E-2</v>
      </c>
      <c r="Y233" s="224">
        <v>222</v>
      </c>
      <c r="Z233" s="224">
        <v>48</v>
      </c>
      <c r="AA233" s="224">
        <v>177.6</v>
      </c>
      <c r="AB233" s="224">
        <v>0.94159999999999999</v>
      </c>
      <c r="AC233" s="224">
        <v>9778</v>
      </c>
      <c r="AD233" s="224">
        <v>0</v>
      </c>
      <c r="AE233" s="225">
        <v>7.8590071901045666E-2</v>
      </c>
      <c r="AF233" s="224">
        <v>222</v>
      </c>
      <c r="AG233" s="224">
        <v>30</v>
      </c>
      <c r="AH233" s="224">
        <v>177.6</v>
      </c>
      <c r="AI233" s="224">
        <v>0.90920000000000001</v>
      </c>
      <c r="AJ233" s="224">
        <v>8168</v>
      </c>
      <c r="AK233" s="224">
        <v>0</v>
      </c>
      <c r="AL233" s="225">
        <v>6.7989274203883288E-2</v>
      </c>
      <c r="AM233" s="224">
        <v>222</v>
      </c>
      <c r="AN233" s="224">
        <v>46</v>
      </c>
      <c r="AO233" s="224">
        <v>177.6</v>
      </c>
      <c r="AP233" s="224">
        <v>0.91990000000000005</v>
      </c>
      <c r="AQ233" s="224">
        <v>8266</v>
      </c>
      <c r="AR233" s="224">
        <v>0</v>
      </c>
      <c r="AS233" s="225">
        <v>7.0271516216727642E-2</v>
      </c>
      <c r="AT233" s="224">
        <v>222</v>
      </c>
      <c r="AU233" s="224">
        <v>70</v>
      </c>
      <c r="AV233" s="224">
        <v>177.6</v>
      </c>
      <c r="AW233" s="224">
        <v>0.92810000000000004</v>
      </c>
      <c r="AX233" s="224">
        <v>12670</v>
      </c>
      <c r="AY233" s="224">
        <v>0</v>
      </c>
      <c r="AZ233" s="225">
        <v>0.10331561023922456</v>
      </c>
      <c r="BA233" s="224">
        <v>222</v>
      </c>
      <c r="BB233" s="224">
        <v>54</v>
      </c>
      <c r="BC233" s="224">
        <v>177.6</v>
      </c>
      <c r="BD233" s="224">
        <v>0.90739999999999998</v>
      </c>
      <c r="BE233" s="224">
        <v>11196</v>
      </c>
      <c r="BF233" s="224">
        <v>0</v>
      </c>
      <c r="BG233" s="225">
        <v>9.6491410961324992E-2</v>
      </c>
      <c r="BH233" s="224">
        <v>222</v>
      </c>
      <c r="BI233" s="224">
        <v>84</v>
      </c>
      <c r="BJ233" s="224">
        <v>177.6</v>
      </c>
      <c r="BK233" s="224">
        <v>0.85740000000000005</v>
      </c>
      <c r="BL233" s="224">
        <v>10752</v>
      </c>
      <c r="BM233" s="224">
        <v>0</v>
      </c>
      <c r="BN233" s="225">
        <v>9.4905171769209332E-2</v>
      </c>
      <c r="BO233" s="224">
        <v>222</v>
      </c>
      <c r="BP233" s="224">
        <v>54</v>
      </c>
      <c r="BQ233" s="224">
        <v>177.6</v>
      </c>
      <c r="BR233" s="224">
        <v>0.84909999999999997</v>
      </c>
      <c r="BS233" s="224">
        <v>8518</v>
      </c>
      <c r="BT233" s="311">
        <v>0</v>
      </c>
      <c r="BU233" s="225">
        <v>7.5921170980075878E-2</v>
      </c>
      <c r="BV233" s="224">
        <v>222</v>
      </c>
      <c r="BW233" s="224">
        <v>86</v>
      </c>
      <c r="BX233" s="224">
        <v>177.6</v>
      </c>
      <c r="BY233" s="224">
        <v>0.88919999999999999</v>
      </c>
      <c r="BZ233" s="224">
        <v>10982</v>
      </c>
      <c r="CA233" s="311">
        <v>0</v>
      </c>
      <c r="CB233" s="225">
        <v>0.10348317639984307</v>
      </c>
      <c r="CC233" s="224">
        <v>222</v>
      </c>
      <c r="CD233" s="224"/>
      <c r="CE233" s="224">
        <v>177.6</v>
      </c>
      <c r="CF233" s="224">
        <v>0.96589999999999998</v>
      </c>
      <c r="CG233" s="224">
        <v>14542</v>
      </c>
      <c r="CH233" s="224">
        <v>0</v>
      </c>
      <c r="CI233" s="225">
        <v>0.11393996382925313</v>
      </c>
      <c r="CJ233" s="224">
        <v>222</v>
      </c>
      <c r="CK233" s="224"/>
      <c r="CL233" s="224">
        <v>177.6</v>
      </c>
      <c r="CM233" s="224">
        <v>0.93310000000000004</v>
      </c>
      <c r="CN233" s="224">
        <v>12045</v>
      </c>
      <c r="CO233" s="224">
        <v>0</v>
      </c>
      <c r="CP233" s="225">
        <v>0.10094926402128203</v>
      </c>
      <c r="CQ233" s="224">
        <v>222</v>
      </c>
      <c r="CR233" s="224"/>
      <c r="CS233" s="224">
        <v>177.6</v>
      </c>
      <c r="CT233" s="224">
        <v>0.76949999999999996</v>
      </c>
      <c r="CU233" s="224">
        <v>6390</v>
      </c>
      <c r="CV233" s="311">
        <v>0</v>
      </c>
      <c r="CW233" s="225">
        <v>6.2845811289501161E-2</v>
      </c>
      <c r="CX233" s="224">
        <v>222</v>
      </c>
      <c r="CY233" s="224"/>
      <c r="CZ233" s="224">
        <v>177.6</v>
      </c>
      <c r="DA233" s="224">
        <v>0.78620000000000001</v>
      </c>
      <c r="DB233" s="224">
        <v>6489</v>
      </c>
      <c r="DC233" s="224">
        <v>0</v>
      </c>
      <c r="DD233" s="225">
        <v>6.4545991552478449E-2</v>
      </c>
      <c r="DE233" s="224">
        <v>222</v>
      </c>
      <c r="DF233" s="224"/>
      <c r="DG233" s="224">
        <v>177.6</v>
      </c>
      <c r="DH233" s="224">
        <v>0.93</v>
      </c>
      <c r="DI233" s="224">
        <v>14758</v>
      </c>
      <c r="DJ233" s="224">
        <v>0</v>
      </c>
      <c r="DK233" s="225">
        <v>0.12009603255701071</v>
      </c>
      <c r="DL233" s="224">
        <v>222</v>
      </c>
      <c r="DM233" s="224"/>
      <c r="DN233" s="224">
        <v>177.6</v>
      </c>
      <c r="DO233" s="224">
        <v>0.87070000000000003</v>
      </c>
      <c r="DP233" s="224">
        <v>12172</v>
      </c>
      <c r="DQ233" s="311">
        <v>0</v>
      </c>
      <c r="DR233" s="225">
        <v>0.1057980108021417</v>
      </c>
      <c r="DS233" s="224">
        <v>222</v>
      </c>
      <c r="DT233" s="224"/>
      <c r="DU233" s="224">
        <v>177.6</v>
      </c>
      <c r="DV233" s="224">
        <v>0.96830000000000005</v>
      </c>
      <c r="DW233" s="224">
        <v>2940</v>
      </c>
      <c r="DX233" s="224">
        <v>0</v>
      </c>
      <c r="DY233" s="225">
        <v>2.3744440505774803E-2</v>
      </c>
    </row>
    <row r="234" spans="1:129" ht="17.25" customHeight="1">
      <c r="A234" s="466">
        <v>230</v>
      </c>
      <c r="B234" s="489">
        <v>353000000013</v>
      </c>
      <c r="C234" s="212" t="s">
        <v>699</v>
      </c>
      <c r="D234" s="224">
        <v>234</v>
      </c>
      <c r="E234" s="224">
        <v>133.08000000000001</v>
      </c>
      <c r="F234" s="224">
        <v>133.08000000000001</v>
      </c>
      <c r="G234" s="224">
        <v>0.89949999999999997</v>
      </c>
      <c r="H234" s="224">
        <v>4002</v>
      </c>
      <c r="I234" s="224">
        <v>0</v>
      </c>
      <c r="J234" s="225">
        <v>4.6433415262205534E-2</v>
      </c>
      <c r="K234" s="224">
        <v>234</v>
      </c>
      <c r="L234" s="224">
        <v>148.32</v>
      </c>
      <c r="M234" s="224">
        <v>148.32</v>
      </c>
      <c r="N234" s="224">
        <v>0.93630000000000002</v>
      </c>
      <c r="O234" s="224">
        <v>12882</v>
      </c>
      <c r="P234" s="224">
        <v>0</v>
      </c>
      <c r="Q234" s="225">
        <v>0.12467966281293316</v>
      </c>
      <c r="R234" s="224">
        <v>234</v>
      </c>
      <c r="S234" s="224">
        <v>149.4</v>
      </c>
      <c r="T234" s="224">
        <v>187.2</v>
      </c>
      <c r="U234" s="224">
        <v>0.92820000000000003</v>
      </c>
      <c r="V234" s="224">
        <v>12324</v>
      </c>
      <c r="W234" s="224">
        <v>0</v>
      </c>
      <c r="X234" s="225">
        <v>9.8508064194338704E-2</v>
      </c>
      <c r="Y234" s="224">
        <v>234</v>
      </c>
      <c r="Z234" s="224">
        <v>144.96</v>
      </c>
      <c r="AA234" s="224">
        <v>187.2</v>
      </c>
      <c r="AB234" s="224">
        <v>0.90400000000000003</v>
      </c>
      <c r="AC234" s="224">
        <v>8475</v>
      </c>
      <c r="AD234" s="224">
        <v>0</v>
      </c>
      <c r="AE234" s="225">
        <v>6.7312000275709952E-2</v>
      </c>
      <c r="AF234" s="224">
        <v>234</v>
      </c>
      <c r="AG234" s="224">
        <v>125.52</v>
      </c>
      <c r="AH234" s="224">
        <v>187.2</v>
      </c>
      <c r="AI234" s="224">
        <v>0.83079999999999998</v>
      </c>
      <c r="AJ234" s="224">
        <v>4419</v>
      </c>
      <c r="AK234" s="224">
        <v>0</v>
      </c>
      <c r="AL234" s="225">
        <v>3.8189918692776416E-2</v>
      </c>
      <c r="AM234" s="224">
        <v>234</v>
      </c>
      <c r="AN234" s="224">
        <v>121.08</v>
      </c>
      <c r="AO234" s="224">
        <v>187.2</v>
      </c>
      <c r="AP234" s="224">
        <v>0.85329999999999995</v>
      </c>
      <c r="AQ234" s="224">
        <v>5340</v>
      </c>
      <c r="AR234" s="224">
        <v>0</v>
      </c>
      <c r="AS234" s="225">
        <v>4.6430265872431591E-2</v>
      </c>
      <c r="AT234" s="224">
        <v>234</v>
      </c>
      <c r="AU234" s="224">
        <v>144.36000000000001</v>
      </c>
      <c r="AV234" s="224">
        <v>187.2</v>
      </c>
      <c r="AW234" s="224">
        <v>0.49390000000000001</v>
      </c>
      <c r="AX234" s="224">
        <v>4101</v>
      </c>
      <c r="AY234" s="224">
        <v>0</v>
      </c>
      <c r="AZ234" s="225">
        <v>5.9617253291367807E-2</v>
      </c>
      <c r="BA234" s="224">
        <v>234</v>
      </c>
      <c r="BB234" s="224">
        <v>135.96</v>
      </c>
      <c r="BC234" s="224">
        <v>187.2</v>
      </c>
      <c r="BD234" s="224">
        <v>0.38169999999999998</v>
      </c>
      <c r="BE234" s="224">
        <v>7461</v>
      </c>
      <c r="BF234" s="224">
        <v>0</v>
      </c>
      <c r="BG234" s="225">
        <v>0.14502288457619869</v>
      </c>
      <c r="BH234" s="224">
        <v>234</v>
      </c>
      <c r="BI234" s="224">
        <v>154.91999999999999</v>
      </c>
      <c r="BJ234" s="224">
        <v>187.2</v>
      </c>
      <c r="BK234" s="224">
        <v>0.54549999999999998</v>
      </c>
      <c r="BL234" s="224">
        <v>6942</v>
      </c>
      <c r="BM234" s="224">
        <v>0</v>
      </c>
      <c r="BN234" s="225">
        <v>9.1371567303680498E-2</v>
      </c>
      <c r="BO234" s="224">
        <v>234</v>
      </c>
      <c r="BP234" s="224">
        <v>148.32</v>
      </c>
      <c r="BQ234" s="224">
        <v>187.2</v>
      </c>
      <c r="BR234" s="224">
        <v>0.57589999999999997</v>
      </c>
      <c r="BS234" s="224">
        <v>6465</v>
      </c>
      <c r="BT234" s="311">
        <v>0</v>
      </c>
      <c r="BU234" s="225">
        <v>8.0601415853671782E-2</v>
      </c>
      <c r="BV234" s="224">
        <v>234</v>
      </c>
      <c r="BW234" s="224">
        <v>156</v>
      </c>
      <c r="BX234" s="224">
        <v>187.2</v>
      </c>
      <c r="BY234" s="224">
        <v>0.57410000000000005</v>
      </c>
      <c r="BZ234" s="224">
        <v>6855</v>
      </c>
      <c r="CA234" s="311">
        <v>0</v>
      </c>
      <c r="CB234" s="225">
        <v>9.4917173006791547E-2</v>
      </c>
      <c r="CC234" s="224">
        <v>234</v>
      </c>
      <c r="CD234" s="224"/>
      <c r="CE234" s="224">
        <v>187.2</v>
      </c>
      <c r="CF234" s="224">
        <v>0.61219999999999997</v>
      </c>
      <c r="CG234" s="224">
        <v>10392</v>
      </c>
      <c r="CH234" s="224">
        <v>0</v>
      </c>
      <c r="CI234" s="225">
        <v>0.12187848099578401</v>
      </c>
      <c r="CJ234" s="224">
        <v>234</v>
      </c>
      <c r="CK234" s="224"/>
      <c r="CL234" s="224">
        <v>187.2</v>
      </c>
      <c r="CM234" s="224">
        <v>0.61719999999999997</v>
      </c>
      <c r="CN234" s="224">
        <v>8785</v>
      </c>
      <c r="CO234" s="224">
        <v>0</v>
      </c>
      <c r="CP234" s="225">
        <v>0.10560330435708488</v>
      </c>
      <c r="CQ234" s="224">
        <v>234</v>
      </c>
      <c r="CR234" s="224"/>
      <c r="CS234" s="224">
        <v>187.2</v>
      </c>
      <c r="CT234" s="224">
        <v>0.45950000000000002</v>
      </c>
      <c r="CU234" s="224">
        <v>5005</v>
      </c>
      <c r="CV234" s="311">
        <v>0</v>
      </c>
      <c r="CW234" s="225">
        <v>7.8205948234731273E-2</v>
      </c>
      <c r="CX234" s="224">
        <v>234</v>
      </c>
      <c r="CY234" s="224"/>
      <c r="CZ234" s="224">
        <v>187.2</v>
      </c>
      <c r="DA234" s="224">
        <v>0.50939999999999996</v>
      </c>
      <c r="DB234" s="224">
        <v>5877</v>
      </c>
      <c r="DC234" s="224">
        <v>0</v>
      </c>
      <c r="DD234" s="225">
        <v>8.5596973479776781E-2</v>
      </c>
      <c r="DE234" s="224">
        <v>234</v>
      </c>
      <c r="DF234" s="224"/>
      <c r="DG234" s="224">
        <v>187.2</v>
      </c>
      <c r="DH234" s="224">
        <v>0.53910000000000002</v>
      </c>
      <c r="DI234" s="224">
        <v>6756</v>
      </c>
      <c r="DJ234" s="224">
        <v>0</v>
      </c>
      <c r="DK234" s="225">
        <v>8.9979076013147141E-2</v>
      </c>
      <c r="DL234" s="224">
        <v>234</v>
      </c>
      <c r="DM234" s="224"/>
      <c r="DN234" s="224">
        <v>187.2</v>
      </c>
      <c r="DO234" s="224">
        <v>0.51910000000000001</v>
      </c>
      <c r="DP234" s="224">
        <v>5832</v>
      </c>
      <c r="DQ234" s="311">
        <v>0</v>
      </c>
      <c r="DR234" s="225">
        <v>8.0665477040095648E-2</v>
      </c>
      <c r="DS234" s="224">
        <v>234</v>
      </c>
      <c r="DT234" s="224"/>
      <c r="DU234" s="224">
        <v>187.2</v>
      </c>
      <c r="DV234" s="224">
        <v>0.98660000000000003</v>
      </c>
      <c r="DW234" s="224">
        <v>3080</v>
      </c>
      <c r="DX234" s="224">
        <v>0</v>
      </c>
      <c r="DY234" s="225">
        <v>2.3161744392908662E-2</v>
      </c>
    </row>
    <row r="235" spans="1:129" ht="17.25" customHeight="1">
      <c r="A235" s="466">
        <v>231</v>
      </c>
      <c r="B235" s="489">
        <v>714000000019</v>
      </c>
      <c r="C235" s="212" t="s">
        <v>422</v>
      </c>
      <c r="D235" s="224">
        <v>333</v>
      </c>
      <c r="E235" s="224">
        <v>168</v>
      </c>
      <c r="F235" s="224">
        <v>178</v>
      </c>
      <c r="G235" s="224">
        <v>0.93269999999999997</v>
      </c>
      <c r="H235" s="224">
        <v>12085</v>
      </c>
      <c r="I235" s="224">
        <v>0</v>
      </c>
      <c r="J235" s="225">
        <v>0.10110023829706809</v>
      </c>
      <c r="K235" s="224">
        <v>333</v>
      </c>
      <c r="L235" s="224">
        <v>174</v>
      </c>
      <c r="M235" s="224">
        <v>184</v>
      </c>
      <c r="N235" s="224">
        <v>0.9526</v>
      </c>
      <c r="O235" s="224">
        <v>28935</v>
      </c>
      <c r="P235" s="224">
        <v>0</v>
      </c>
      <c r="Q235" s="225">
        <v>0.22188204041261253</v>
      </c>
      <c r="R235" s="224">
        <v>333</v>
      </c>
      <c r="S235" s="224">
        <v>179</v>
      </c>
      <c r="T235" s="224">
        <v>266.39999999999998</v>
      </c>
      <c r="U235" s="224">
        <v>0.95689999999999997</v>
      </c>
      <c r="V235" s="224">
        <v>33355</v>
      </c>
      <c r="W235" s="224">
        <v>0</v>
      </c>
      <c r="X235" s="225">
        <v>0.18173043807035516</v>
      </c>
      <c r="Y235" s="224">
        <v>333</v>
      </c>
      <c r="Z235" s="224">
        <v>148</v>
      </c>
      <c r="AA235" s="224">
        <v>266.39999999999998</v>
      </c>
      <c r="AB235" s="224">
        <v>0.95040000000000002</v>
      </c>
      <c r="AC235" s="224">
        <v>21965</v>
      </c>
      <c r="AD235" s="224">
        <v>0</v>
      </c>
      <c r="AE235" s="225">
        <v>0.11660512099206842</v>
      </c>
      <c r="AF235" s="224">
        <v>333</v>
      </c>
      <c r="AG235" s="224">
        <v>158</v>
      </c>
      <c r="AH235" s="224">
        <v>266.39999999999998</v>
      </c>
      <c r="AI235" s="224">
        <v>0.96389999999999998</v>
      </c>
      <c r="AJ235" s="224">
        <v>14905</v>
      </c>
      <c r="AK235" s="224">
        <v>0</v>
      </c>
      <c r="AL235" s="225">
        <v>7.8017646305415439E-2</v>
      </c>
      <c r="AM235" s="224">
        <v>333</v>
      </c>
      <c r="AN235" s="224">
        <v>140</v>
      </c>
      <c r="AO235" s="224">
        <v>266.39999999999998</v>
      </c>
      <c r="AP235" s="224">
        <v>1</v>
      </c>
      <c r="AQ235" s="224">
        <v>4805</v>
      </c>
      <c r="AR235" s="224">
        <v>0</v>
      </c>
      <c r="AS235" s="225">
        <v>2.5051092759426095E-2</v>
      </c>
      <c r="AT235" s="224">
        <v>333</v>
      </c>
      <c r="AU235" s="224">
        <v>140</v>
      </c>
      <c r="AV235" s="224">
        <v>266.39999999999998</v>
      </c>
      <c r="AW235" s="224">
        <v>1</v>
      </c>
      <c r="AX235" s="224">
        <v>22295</v>
      </c>
      <c r="AY235" s="224">
        <v>0</v>
      </c>
      <c r="AZ235" s="225">
        <v>0.11248647841389778</v>
      </c>
      <c r="BA235" s="224">
        <v>333</v>
      </c>
      <c r="BB235" s="224">
        <v>238</v>
      </c>
      <c r="BC235" s="224">
        <v>266.39999999999998</v>
      </c>
      <c r="BD235" s="224">
        <v>1</v>
      </c>
      <c r="BE235" s="224">
        <v>9385</v>
      </c>
      <c r="BF235" s="224">
        <v>0</v>
      </c>
      <c r="BG235" s="225">
        <v>4.8929137470804143E-2</v>
      </c>
      <c r="BH235" s="224">
        <v>333</v>
      </c>
      <c r="BI235" s="224">
        <v>237</v>
      </c>
      <c r="BJ235" s="224">
        <v>266.39999999999998</v>
      </c>
      <c r="BK235" s="224">
        <v>0.30959999999999999</v>
      </c>
      <c r="BL235" s="224">
        <v>17195</v>
      </c>
      <c r="BM235" s="224">
        <v>0</v>
      </c>
      <c r="BN235" s="225">
        <v>0.28021673732580632</v>
      </c>
      <c r="BO235" s="224">
        <v>333</v>
      </c>
      <c r="BP235" s="224">
        <v>238</v>
      </c>
      <c r="BQ235" s="224">
        <v>266.39999999999998</v>
      </c>
      <c r="BR235" s="224">
        <v>0.81740000000000002</v>
      </c>
      <c r="BS235" s="224">
        <v>32315</v>
      </c>
      <c r="BT235" s="311">
        <v>0</v>
      </c>
      <c r="BU235" s="225">
        <v>0.19946301108246539</v>
      </c>
      <c r="BV235" s="224">
        <v>333</v>
      </c>
      <c r="BW235" s="224">
        <v>225</v>
      </c>
      <c r="BX235" s="224">
        <v>266.39999999999998</v>
      </c>
      <c r="BY235" s="224">
        <v>0.93140000000000001</v>
      </c>
      <c r="BZ235" s="224">
        <v>24755</v>
      </c>
      <c r="CA235" s="311">
        <v>0</v>
      </c>
      <c r="CB235" s="225">
        <v>0.14846469947661703</v>
      </c>
      <c r="CC235" s="224">
        <v>333</v>
      </c>
      <c r="CD235" s="224"/>
      <c r="CE235" s="224">
        <v>276.10000000000002</v>
      </c>
      <c r="CF235" s="224">
        <v>0.88039999999999996</v>
      </c>
      <c r="CG235" s="224">
        <v>38485</v>
      </c>
      <c r="CH235" s="224">
        <v>0</v>
      </c>
      <c r="CI235" s="225">
        <v>0.21280024068623449</v>
      </c>
      <c r="CJ235" s="224">
        <v>333</v>
      </c>
      <c r="CK235" s="224"/>
      <c r="CL235" s="224">
        <v>266.39999999999998</v>
      </c>
      <c r="CM235" s="224">
        <v>0.95469999999999999</v>
      </c>
      <c r="CN235" s="224">
        <v>34570</v>
      </c>
      <c r="CO235" s="224">
        <v>0</v>
      </c>
      <c r="CP235" s="225">
        <v>0.18878424180264203</v>
      </c>
      <c r="CQ235" s="224">
        <v>333</v>
      </c>
      <c r="CR235" s="224"/>
      <c r="CS235" s="224">
        <v>266.39999999999998</v>
      </c>
      <c r="CT235" s="224">
        <v>0.85350000000000004</v>
      </c>
      <c r="CU235" s="224">
        <v>32470</v>
      </c>
      <c r="CV235" s="311">
        <v>0</v>
      </c>
      <c r="CW235" s="225">
        <v>0.19194270332845836</v>
      </c>
      <c r="CX235" s="224">
        <v>333</v>
      </c>
      <c r="CY235" s="224"/>
      <c r="CZ235" s="224">
        <v>266.39999999999998</v>
      </c>
      <c r="DA235" s="224">
        <v>0.81310000000000004</v>
      </c>
      <c r="DB235" s="224">
        <v>37730</v>
      </c>
      <c r="DC235" s="224">
        <v>0</v>
      </c>
      <c r="DD235" s="225">
        <v>0.24192242502823405</v>
      </c>
      <c r="DE235" s="224">
        <v>333</v>
      </c>
      <c r="DF235" s="224"/>
      <c r="DG235" s="224">
        <v>266.39999999999998</v>
      </c>
      <c r="DH235" s="224">
        <v>0.78900000000000003</v>
      </c>
      <c r="DI235" s="224">
        <v>29660</v>
      </c>
      <c r="DJ235" s="224">
        <v>0</v>
      </c>
      <c r="DK235" s="225">
        <v>0.18966490919555232</v>
      </c>
      <c r="DL235" s="224">
        <v>333</v>
      </c>
      <c r="DM235" s="224"/>
      <c r="DN235" s="224">
        <v>266.39999999999998</v>
      </c>
      <c r="DO235" s="224">
        <v>0.83189999999999997</v>
      </c>
      <c r="DP235" s="224">
        <v>24810</v>
      </c>
      <c r="DQ235" s="311">
        <v>0</v>
      </c>
      <c r="DR235" s="225">
        <v>0.15046950210916105</v>
      </c>
      <c r="DS235" s="224">
        <v>333</v>
      </c>
      <c r="DT235" s="224"/>
      <c r="DU235" s="224">
        <v>266.39999999999998</v>
      </c>
      <c r="DV235" s="224">
        <v>0.82010000000000005</v>
      </c>
      <c r="DW235" s="224">
        <v>11130</v>
      </c>
      <c r="DX235" s="224">
        <v>0</v>
      </c>
      <c r="DY235" s="225">
        <v>7.0755733174950347E-2</v>
      </c>
    </row>
    <row r="236" spans="1:129" ht="17.25" customHeight="1">
      <c r="A236" s="466">
        <v>232</v>
      </c>
      <c r="B236" s="489">
        <v>712000000034</v>
      </c>
      <c r="C236" s="212" t="s">
        <v>939</v>
      </c>
      <c r="D236" s="224">
        <v>0</v>
      </c>
      <c r="E236" s="224">
        <v>0</v>
      </c>
      <c r="F236" s="224">
        <v>0</v>
      </c>
      <c r="G236" s="224">
        <v>0</v>
      </c>
      <c r="H236" s="224">
        <v>0</v>
      </c>
      <c r="I236" s="224">
        <v>0</v>
      </c>
      <c r="J236" s="225"/>
      <c r="K236" s="224">
        <v>0</v>
      </c>
      <c r="L236" s="224">
        <v>0</v>
      </c>
      <c r="M236" s="224">
        <v>0</v>
      </c>
      <c r="N236" s="224">
        <v>0</v>
      </c>
      <c r="O236" s="224">
        <v>0</v>
      </c>
      <c r="P236" s="224">
        <v>0</v>
      </c>
      <c r="Q236" s="225">
        <v>0</v>
      </c>
      <c r="R236" s="224">
        <v>0</v>
      </c>
      <c r="S236" s="224">
        <v>0</v>
      </c>
      <c r="T236" s="224">
        <v>0</v>
      </c>
      <c r="U236" s="224">
        <v>0</v>
      </c>
      <c r="V236" s="224">
        <v>0</v>
      </c>
      <c r="W236" s="224">
        <v>0</v>
      </c>
      <c r="X236" s="225">
        <v>0</v>
      </c>
      <c r="Y236" s="224">
        <v>0</v>
      </c>
      <c r="Z236" s="224">
        <v>0</v>
      </c>
      <c r="AA236" s="224">
        <v>0</v>
      </c>
      <c r="AB236" s="224">
        <v>0</v>
      </c>
      <c r="AC236" s="224">
        <v>0</v>
      </c>
      <c r="AD236" s="224">
        <v>0</v>
      </c>
      <c r="AE236" s="225">
        <v>0</v>
      </c>
      <c r="AF236" s="224">
        <v>0</v>
      </c>
      <c r="AG236" s="224">
        <v>0</v>
      </c>
      <c r="AH236" s="224">
        <v>0</v>
      </c>
      <c r="AI236" s="224">
        <v>0</v>
      </c>
      <c r="AJ236" s="224">
        <v>0</v>
      </c>
      <c r="AK236" s="224">
        <v>0</v>
      </c>
      <c r="AL236" s="225">
        <v>0</v>
      </c>
      <c r="AM236" s="224">
        <v>0</v>
      </c>
      <c r="AN236" s="224">
        <v>0</v>
      </c>
      <c r="AO236" s="224">
        <v>0</v>
      </c>
      <c r="AP236" s="224">
        <v>0</v>
      </c>
      <c r="AQ236" s="224">
        <v>0</v>
      </c>
      <c r="AR236" s="224">
        <v>0</v>
      </c>
      <c r="AS236" s="225">
        <v>0</v>
      </c>
      <c r="AT236" s="224">
        <v>0</v>
      </c>
      <c r="AU236" s="224">
        <v>0</v>
      </c>
      <c r="AV236" s="224">
        <v>0</v>
      </c>
      <c r="AW236" s="224">
        <v>0</v>
      </c>
      <c r="AX236" s="224">
        <v>0</v>
      </c>
      <c r="AY236" s="224">
        <v>0</v>
      </c>
      <c r="AZ236" s="225">
        <v>0</v>
      </c>
      <c r="BA236" s="224">
        <v>0</v>
      </c>
      <c r="BB236" s="224">
        <v>0</v>
      </c>
      <c r="BC236" s="224">
        <v>0</v>
      </c>
      <c r="BD236" s="224">
        <v>0</v>
      </c>
      <c r="BE236" s="224">
        <v>0</v>
      </c>
      <c r="BF236" s="224">
        <v>0</v>
      </c>
      <c r="BG236" s="225">
        <v>0</v>
      </c>
      <c r="BH236" s="224">
        <v>0</v>
      </c>
      <c r="BI236" s="224">
        <v>0</v>
      </c>
      <c r="BJ236" s="224">
        <v>0</v>
      </c>
      <c r="BK236" s="224">
        <v>0</v>
      </c>
      <c r="BL236" s="224">
        <v>0</v>
      </c>
      <c r="BM236" s="224">
        <v>0</v>
      </c>
      <c r="BN236" s="225">
        <v>0</v>
      </c>
      <c r="BO236" s="224">
        <v>0</v>
      </c>
      <c r="BP236" s="224">
        <v>0</v>
      </c>
      <c r="BQ236" s="224">
        <v>0</v>
      </c>
      <c r="BR236" s="224">
        <v>0</v>
      </c>
      <c r="BS236" s="224">
        <v>0</v>
      </c>
      <c r="BT236" s="311">
        <v>0</v>
      </c>
      <c r="BU236" s="225">
        <v>0</v>
      </c>
      <c r="BV236" s="224">
        <v>0</v>
      </c>
      <c r="BW236" s="224">
        <v>0</v>
      </c>
      <c r="BX236" s="224">
        <v>0</v>
      </c>
      <c r="BY236" s="224">
        <v>0</v>
      </c>
      <c r="BZ236" s="224">
        <v>0</v>
      </c>
      <c r="CA236" s="311">
        <v>0</v>
      </c>
      <c r="CB236" s="225">
        <v>0</v>
      </c>
      <c r="CC236" s="224">
        <v>188.9</v>
      </c>
      <c r="CD236" s="224"/>
      <c r="CE236" s="224">
        <v>0</v>
      </c>
      <c r="CF236" s="224">
        <v>0</v>
      </c>
      <c r="CG236" s="224">
        <v>0</v>
      </c>
      <c r="CH236" s="224">
        <v>0</v>
      </c>
      <c r="CI236" s="225">
        <v>0</v>
      </c>
      <c r="CJ236" s="224">
        <v>0</v>
      </c>
      <c r="CK236" s="224"/>
      <c r="CL236" s="224">
        <v>0</v>
      </c>
      <c r="CM236" s="224">
        <v>0</v>
      </c>
      <c r="CN236" s="224">
        <v>0</v>
      </c>
      <c r="CO236" s="224">
        <v>0</v>
      </c>
      <c r="CP236" s="225">
        <v>0</v>
      </c>
      <c r="CQ236" s="224">
        <v>0</v>
      </c>
      <c r="CR236" s="224"/>
      <c r="CS236" s="224">
        <v>0</v>
      </c>
      <c r="CT236" s="224">
        <v>0</v>
      </c>
      <c r="CU236" s="224">
        <v>0</v>
      </c>
      <c r="CV236" s="311">
        <v>0</v>
      </c>
      <c r="CW236" s="225">
        <v>0</v>
      </c>
      <c r="CX236" s="224">
        <v>188.9</v>
      </c>
      <c r="CY236" s="224"/>
      <c r="CZ236" s="224">
        <v>151.12</v>
      </c>
      <c r="DA236" s="224">
        <v>0.22220000000000001</v>
      </c>
      <c r="DB236" s="224">
        <v>2</v>
      </c>
      <c r="DC236" s="224">
        <v>0</v>
      </c>
      <c r="DD236" s="225">
        <v>8.2723995004053082E-5</v>
      </c>
      <c r="DE236" s="224">
        <v>188.9</v>
      </c>
      <c r="DF236" s="224"/>
      <c r="DG236" s="224">
        <v>151.12</v>
      </c>
      <c r="DH236" s="224">
        <v>2.8E-3</v>
      </c>
      <c r="DI236" s="224">
        <v>3</v>
      </c>
      <c r="DJ236" s="224">
        <v>0</v>
      </c>
      <c r="DK236" s="225">
        <v>9.5294611295567589E-3</v>
      </c>
      <c r="DL236" s="224">
        <v>188.9</v>
      </c>
      <c r="DM236" s="224"/>
      <c r="DN236" s="224">
        <v>151.12</v>
      </c>
      <c r="DO236" s="224">
        <v>1.9E-3</v>
      </c>
      <c r="DP236" s="224">
        <v>2</v>
      </c>
      <c r="DQ236" s="311">
        <v>0</v>
      </c>
      <c r="DR236" s="225">
        <v>9.3622776009680449E-3</v>
      </c>
      <c r="DS236" s="224">
        <v>188.9</v>
      </c>
      <c r="DT236" s="224"/>
      <c r="DU236" s="224">
        <v>151.12</v>
      </c>
      <c r="DV236" s="224">
        <v>0.35089999999999999</v>
      </c>
      <c r="DW236" s="224">
        <v>389</v>
      </c>
      <c r="DX236" s="224">
        <v>0</v>
      </c>
      <c r="DY236" s="225">
        <v>1.0188536174652794E-2</v>
      </c>
    </row>
    <row r="237" spans="1:129" ht="17.25" customHeight="1">
      <c r="A237" s="466">
        <v>233</v>
      </c>
      <c r="B237" s="489">
        <v>711000000083</v>
      </c>
      <c r="C237" s="212" t="s">
        <v>940</v>
      </c>
      <c r="D237" s="224">
        <v>0</v>
      </c>
      <c r="E237" s="224">
        <v>0</v>
      </c>
      <c r="F237" s="224">
        <v>0</v>
      </c>
      <c r="G237" s="224">
        <v>0</v>
      </c>
      <c r="H237" s="224">
        <v>0</v>
      </c>
      <c r="I237" s="224">
        <v>0</v>
      </c>
      <c r="J237" s="225"/>
      <c r="K237" s="224">
        <v>0</v>
      </c>
      <c r="L237" s="224">
        <v>0</v>
      </c>
      <c r="M237" s="224">
        <v>0</v>
      </c>
      <c r="N237" s="224">
        <v>0</v>
      </c>
      <c r="O237" s="224">
        <v>0</v>
      </c>
      <c r="P237" s="224">
        <v>0</v>
      </c>
      <c r="Q237" s="225">
        <v>0</v>
      </c>
      <c r="R237" s="224">
        <v>0</v>
      </c>
      <c r="S237" s="224">
        <v>0</v>
      </c>
      <c r="T237" s="224">
        <v>0</v>
      </c>
      <c r="U237" s="224">
        <v>0</v>
      </c>
      <c r="V237" s="224">
        <v>0</v>
      </c>
      <c r="W237" s="224">
        <v>0</v>
      </c>
      <c r="X237" s="225">
        <v>0</v>
      </c>
      <c r="Y237" s="224">
        <v>0</v>
      </c>
      <c r="Z237" s="224">
        <v>0</v>
      </c>
      <c r="AA237" s="224">
        <v>0</v>
      </c>
      <c r="AB237" s="224">
        <v>0</v>
      </c>
      <c r="AC237" s="224">
        <v>0</v>
      </c>
      <c r="AD237" s="224">
        <v>0</v>
      </c>
      <c r="AE237" s="225">
        <v>0</v>
      </c>
      <c r="AF237" s="224">
        <v>0</v>
      </c>
      <c r="AG237" s="224">
        <v>0</v>
      </c>
      <c r="AH237" s="224">
        <v>0</v>
      </c>
      <c r="AI237" s="224">
        <v>0</v>
      </c>
      <c r="AJ237" s="224">
        <v>0</v>
      </c>
      <c r="AK237" s="224">
        <v>0</v>
      </c>
      <c r="AL237" s="225">
        <v>0</v>
      </c>
      <c r="AM237" s="224">
        <v>0</v>
      </c>
      <c r="AN237" s="224">
        <v>0</v>
      </c>
      <c r="AO237" s="224">
        <v>0</v>
      </c>
      <c r="AP237" s="224">
        <v>0</v>
      </c>
      <c r="AQ237" s="224">
        <v>0</v>
      </c>
      <c r="AR237" s="224">
        <v>0</v>
      </c>
      <c r="AS237" s="225">
        <v>0</v>
      </c>
      <c r="AT237" s="224">
        <v>0</v>
      </c>
      <c r="AU237" s="224">
        <v>0</v>
      </c>
      <c r="AV237" s="224">
        <v>0</v>
      </c>
      <c r="AW237" s="224">
        <v>0</v>
      </c>
      <c r="AX237" s="224">
        <v>0</v>
      </c>
      <c r="AY237" s="224">
        <v>0</v>
      </c>
      <c r="AZ237" s="225">
        <v>0</v>
      </c>
      <c r="BA237" s="224">
        <v>0</v>
      </c>
      <c r="BB237" s="224">
        <v>0</v>
      </c>
      <c r="BC237" s="224">
        <v>0</v>
      </c>
      <c r="BD237" s="224">
        <v>0</v>
      </c>
      <c r="BE237" s="224">
        <v>0</v>
      </c>
      <c r="BF237" s="224">
        <v>0</v>
      </c>
      <c r="BG237" s="225">
        <v>0</v>
      </c>
      <c r="BH237" s="224">
        <v>0</v>
      </c>
      <c r="BI237" s="224">
        <v>0</v>
      </c>
      <c r="BJ237" s="224">
        <v>0</v>
      </c>
      <c r="BK237" s="224">
        <v>0</v>
      </c>
      <c r="BL237" s="224">
        <v>0</v>
      </c>
      <c r="BM237" s="224">
        <v>0</v>
      </c>
      <c r="BN237" s="225">
        <v>0</v>
      </c>
      <c r="BO237" s="224">
        <v>0</v>
      </c>
      <c r="BP237" s="224">
        <v>0</v>
      </c>
      <c r="BQ237" s="224">
        <v>0</v>
      </c>
      <c r="BR237" s="224">
        <v>0</v>
      </c>
      <c r="BS237" s="224">
        <v>0</v>
      </c>
      <c r="BT237" s="311">
        <v>0</v>
      </c>
      <c r="BU237" s="225">
        <v>0</v>
      </c>
      <c r="BV237" s="224">
        <v>0</v>
      </c>
      <c r="BW237" s="224">
        <v>0</v>
      </c>
      <c r="BX237" s="224">
        <v>0</v>
      </c>
      <c r="BY237" s="224">
        <v>0</v>
      </c>
      <c r="BZ237" s="224">
        <v>0</v>
      </c>
      <c r="CA237" s="311">
        <v>0</v>
      </c>
      <c r="CB237" s="225">
        <v>0</v>
      </c>
      <c r="CC237" s="224">
        <v>555.55999999999995</v>
      </c>
      <c r="CD237" s="224"/>
      <c r="CE237" s="224">
        <v>444.44799999999998</v>
      </c>
      <c r="CF237" s="224">
        <v>0.80330000000000001</v>
      </c>
      <c r="CG237" s="224">
        <v>11655</v>
      </c>
      <c r="CH237" s="224">
        <v>0</v>
      </c>
      <c r="CI237" s="225">
        <v>4.3877373126977405E-2</v>
      </c>
      <c r="CJ237" s="224">
        <v>555.55999999999995</v>
      </c>
      <c r="CK237" s="224"/>
      <c r="CL237" s="224">
        <v>444.44799999999998</v>
      </c>
      <c r="CM237" s="224">
        <v>0.90880000000000005</v>
      </c>
      <c r="CN237" s="224">
        <v>38921</v>
      </c>
      <c r="CO237" s="224">
        <v>0</v>
      </c>
      <c r="CP237" s="225">
        <v>0.1338326936430283</v>
      </c>
      <c r="CQ237" s="224">
        <v>555.55999999999995</v>
      </c>
      <c r="CR237" s="224"/>
      <c r="CS237" s="224">
        <v>444.44799999999998</v>
      </c>
      <c r="CT237" s="224">
        <v>0.9254</v>
      </c>
      <c r="CU237" s="224">
        <v>42336</v>
      </c>
      <c r="CV237" s="311">
        <v>0</v>
      </c>
      <c r="CW237" s="225">
        <v>0.13835231663566633</v>
      </c>
      <c r="CX237" s="224">
        <v>555.55999999999995</v>
      </c>
      <c r="CY237" s="224"/>
      <c r="CZ237" s="224">
        <v>444.44799999999998</v>
      </c>
      <c r="DA237" s="224">
        <v>0.93520000000000003</v>
      </c>
      <c r="DB237" s="224">
        <v>46314</v>
      </c>
      <c r="DC237" s="224">
        <v>0</v>
      </c>
      <c r="DD237" s="225">
        <v>0.15475843900691053</v>
      </c>
      <c r="DE237" s="224">
        <v>555.55999999999995</v>
      </c>
      <c r="DF237" s="224"/>
      <c r="DG237" s="224">
        <v>444.44799999999998</v>
      </c>
      <c r="DH237" s="224">
        <v>0.92210000000000003</v>
      </c>
      <c r="DI237" s="224">
        <v>37832</v>
      </c>
      <c r="DJ237" s="224">
        <v>0</v>
      </c>
      <c r="DK237" s="225">
        <v>0.12407588660620361</v>
      </c>
      <c r="DL237" s="224">
        <v>555.55999999999995</v>
      </c>
      <c r="DM237" s="224"/>
      <c r="DN237" s="224">
        <v>444.44799999999998</v>
      </c>
      <c r="DO237" s="224">
        <v>0.91749999999999998</v>
      </c>
      <c r="DP237" s="224">
        <v>34034</v>
      </c>
      <c r="DQ237" s="311">
        <v>0</v>
      </c>
      <c r="DR237" s="225">
        <v>0.11217937856040089</v>
      </c>
      <c r="DS237" s="224">
        <v>555.55999999999995</v>
      </c>
      <c r="DT237" s="224"/>
      <c r="DU237" s="224">
        <v>444.44799999999998</v>
      </c>
      <c r="DV237" s="224">
        <v>0.96279999999999999</v>
      </c>
      <c r="DW237" s="224">
        <v>34047</v>
      </c>
      <c r="DX237" s="224">
        <v>0</v>
      </c>
      <c r="DY237" s="225">
        <v>0.11050687975883812</v>
      </c>
    </row>
    <row r="238" spans="1:129" ht="17.25" customHeight="1">
      <c r="A238" s="466">
        <v>234</v>
      </c>
      <c r="B238" s="489">
        <v>341000000024</v>
      </c>
      <c r="C238" s="212" t="s">
        <v>288</v>
      </c>
      <c r="D238" s="224">
        <v>153.33000000000001</v>
      </c>
      <c r="E238" s="224">
        <v>100</v>
      </c>
      <c r="F238" s="224">
        <v>153.33000000000001</v>
      </c>
      <c r="G238" s="224">
        <v>0.67889999999999995</v>
      </c>
      <c r="H238" s="224">
        <v>14588</v>
      </c>
      <c r="I238" s="224">
        <v>0</v>
      </c>
      <c r="J238" s="225">
        <v>0.19463920132590165</v>
      </c>
      <c r="K238" s="224">
        <v>153.33000000000001</v>
      </c>
      <c r="L238" s="224">
        <v>128</v>
      </c>
      <c r="M238" s="224">
        <v>153.33000000000001</v>
      </c>
      <c r="N238" s="224">
        <v>0.80189999999999995</v>
      </c>
      <c r="O238" s="224">
        <v>26944</v>
      </c>
      <c r="P238" s="224">
        <v>0</v>
      </c>
      <c r="Q238" s="225">
        <v>0.29453830628615923</v>
      </c>
      <c r="R238" s="224">
        <v>153.33000000000001</v>
      </c>
      <c r="S238" s="224">
        <v>139.19999999999999</v>
      </c>
      <c r="T238" s="224">
        <v>153.33000000000001</v>
      </c>
      <c r="U238" s="224">
        <v>0.83930000000000005</v>
      </c>
      <c r="V238" s="224">
        <v>28296</v>
      </c>
      <c r="W238" s="224">
        <v>0</v>
      </c>
      <c r="X238" s="225">
        <v>0.30538534466920625</v>
      </c>
      <c r="Y238" s="224">
        <v>153.33000000000001</v>
      </c>
      <c r="Z238" s="224">
        <v>128</v>
      </c>
      <c r="AA238" s="224">
        <v>153.33000000000001</v>
      </c>
      <c r="AB238" s="224">
        <v>0.8306</v>
      </c>
      <c r="AC238" s="224">
        <v>25244</v>
      </c>
      <c r="AD238" s="224">
        <v>0</v>
      </c>
      <c r="AE238" s="225">
        <v>0.2664196009742848</v>
      </c>
      <c r="AF238" s="224">
        <v>153.33000000000001</v>
      </c>
      <c r="AG238" s="224">
        <v>56</v>
      </c>
      <c r="AH238" s="224">
        <v>153.33000000000001</v>
      </c>
      <c r="AI238" s="224">
        <v>0.8306</v>
      </c>
      <c r="AJ238" s="224">
        <v>25244</v>
      </c>
      <c r="AK238" s="224">
        <v>0</v>
      </c>
      <c r="AL238" s="225">
        <v>0.2664196009742848</v>
      </c>
      <c r="AM238" s="224">
        <v>153.33000000000001</v>
      </c>
      <c r="AN238" s="224">
        <v>140</v>
      </c>
      <c r="AO238" s="224">
        <v>153.33000000000001</v>
      </c>
      <c r="AP238" s="224">
        <v>0.85660000000000003</v>
      </c>
      <c r="AQ238" s="224">
        <v>30028</v>
      </c>
      <c r="AR238" s="224">
        <v>0</v>
      </c>
      <c r="AS238" s="225">
        <v>0.31753288190249879</v>
      </c>
      <c r="AT238" s="224">
        <v>153.33000000000001</v>
      </c>
      <c r="AU238" s="224">
        <v>132</v>
      </c>
      <c r="AV238" s="224">
        <v>153.33000000000001</v>
      </c>
      <c r="AW238" s="224">
        <v>0.79049999999999998</v>
      </c>
      <c r="AX238" s="224">
        <v>27944</v>
      </c>
      <c r="AY238" s="224">
        <v>0</v>
      </c>
      <c r="AZ238" s="225">
        <v>0.30987506233590867</v>
      </c>
      <c r="BA238" s="224">
        <v>153.33000000000001</v>
      </c>
      <c r="BB238" s="224">
        <v>112</v>
      </c>
      <c r="BC238" s="224">
        <v>153.33000000000001</v>
      </c>
      <c r="BD238" s="224">
        <v>0.71960000000000002</v>
      </c>
      <c r="BE238" s="224">
        <v>22508</v>
      </c>
      <c r="BF238" s="224">
        <v>0</v>
      </c>
      <c r="BG238" s="225">
        <v>0.28332579738070446</v>
      </c>
      <c r="BH238" s="224">
        <v>153.33000000000001</v>
      </c>
      <c r="BI238" s="224">
        <v>84</v>
      </c>
      <c r="BJ238" s="224">
        <v>153.33000000000001</v>
      </c>
      <c r="BK238" s="224">
        <v>0.61890000000000001</v>
      </c>
      <c r="BL238" s="224">
        <v>19096</v>
      </c>
      <c r="BM238" s="224">
        <v>0</v>
      </c>
      <c r="BN238" s="225">
        <v>0.27047171331125236</v>
      </c>
      <c r="BO238" s="224">
        <v>153.33000000000001</v>
      </c>
      <c r="BP238" s="224">
        <v>80</v>
      </c>
      <c r="BQ238" s="224">
        <v>153.33000000000001</v>
      </c>
      <c r="BR238" s="224">
        <v>0.65580000000000005</v>
      </c>
      <c r="BS238" s="224">
        <v>19108</v>
      </c>
      <c r="BT238" s="311">
        <v>0</v>
      </c>
      <c r="BU238" s="225">
        <v>0.25541344159182988</v>
      </c>
      <c r="BV238" s="224">
        <v>153.33000000000001</v>
      </c>
      <c r="BW238" s="224">
        <v>72</v>
      </c>
      <c r="BX238" s="224">
        <v>153.33000000000001</v>
      </c>
      <c r="BY238" s="224">
        <v>0.68979999999999997</v>
      </c>
      <c r="BZ238" s="224">
        <v>17068</v>
      </c>
      <c r="CA238" s="311">
        <v>0</v>
      </c>
      <c r="CB238" s="225">
        <v>0.24013918669412174</v>
      </c>
      <c r="CC238" s="224">
        <v>153.33000000000001</v>
      </c>
      <c r="CD238" s="224"/>
      <c r="CE238" s="224">
        <v>149.6</v>
      </c>
      <c r="CF238" s="224">
        <v>0.83309999999999995</v>
      </c>
      <c r="CG238" s="224">
        <v>28260</v>
      </c>
      <c r="CH238" s="224">
        <v>0</v>
      </c>
      <c r="CI238" s="225">
        <v>0.30476879222231912</v>
      </c>
      <c r="CJ238" s="224">
        <v>153.33000000000001</v>
      </c>
      <c r="CK238" s="224"/>
      <c r="CL238" s="224">
        <v>160</v>
      </c>
      <c r="CM238" s="224">
        <v>0.88729999999999998</v>
      </c>
      <c r="CN238" s="224">
        <v>30748</v>
      </c>
      <c r="CO238" s="224">
        <v>0</v>
      </c>
      <c r="CP238" s="225">
        <v>0.30081113740811705</v>
      </c>
      <c r="CQ238" s="224">
        <v>153.33000000000001</v>
      </c>
      <c r="CR238" s="224"/>
      <c r="CS238" s="224">
        <v>167.2</v>
      </c>
      <c r="CT238" s="224">
        <v>0.84370000000000001</v>
      </c>
      <c r="CU238" s="224">
        <v>31824</v>
      </c>
      <c r="CV238" s="311">
        <v>0</v>
      </c>
      <c r="CW238" s="225">
        <v>0.30321976583823862</v>
      </c>
      <c r="CX238" s="224">
        <v>153.33000000000001</v>
      </c>
      <c r="CY238" s="224"/>
      <c r="CZ238" s="224">
        <v>181.6</v>
      </c>
      <c r="DA238" s="224">
        <v>0.84040000000000004</v>
      </c>
      <c r="DB238" s="224">
        <v>32808</v>
      </c>
      <c r="DC238" s="224">
        <v>0</v>
      </c>
      <c r="DD238" s="225">
        <v>0.29856945262762086</v>
      </c>
      <c r="DE238" s="224">
        <v>153.33000000000001</v>
      </c>
      <c r="DF238" s="224"/>
      <c r="DG238" s="224">
        <v>176</v>
      </c>
      <c r="DH238" s="224">
        <v>0.83560000000000001</v>
      </c>
      <c r="DI238" s="224">
        <v>33624</v>
      </c>
      <c r="DJ238" s="224">
        <v>0</v>
      </c>
      <c r="DK238" s="225">
        <v>0.30730196855754699</v>
      </c>
      <c r="DL238" s="224">
        <v>153.33000000000001</v>
      </c>
      <c r="DM238" s="224"/>
      <c r="DN238" s="224">
        <v>172</v>
      </c>
      <c r="DO238" s="224">
        <v>0.8518</v>
      </c>
      <c r="DP238" s="224">
        <v>35244</v>
      </c>
      <c r="DQ238" s="311">
        <v>0</v>
      </c>
      <c r="DR238" s="225">
        <v>0.32333012814133327</v>
      </c>
      <c r="DS238" s="224">
        <v>153.33000000000001</v>
      </c>
      <c r="DT238" s="224"/>
      <c r="DU238" s="224">
        <v>169.6</v>
      </c>
      <c r="DV238" s="224">
        <v>0.84589999999999999</v>
      </c>
      <c r="DW238" s="224">
        <v>33136</v>
      </c>
      <c r="DX238" s="224">
        <v>0</v>
      </c>
      <c r="DY238" s="225">
        <v>0.32079139655752259</v>
      </c>
    </row>
    <row r="239" spans="1:129" ht="17.25" customHeight="1">
      <c r="A239" s="466">
        <v>235</v>
      </c>
      <c r="B239" s="489">
        <v>714000000010</v>
      </c>
      <c r="C239" s="212" t="s">
        <v>416</v>
      </c>
      <c r="D239" s="224">
        <v>153</v>
      </c>
      <c r="E239" s="224">
        <v>0</v>
      </c>
      <c r="F239" s="224">
        <v>122.4</v>
      </c>
      <c r="G239" s="224">
        <v>0.26900000000000002</v>
      </c>
      <c r="H239" s="224">
        <v>803</v>
      </c>
      <c r="I239" s="224">
        <v>0</v>
      </c>
      <c r="J239" s="225">
        <v>3.387266375640164E-2</v>
      </c>
      <c r="K239" s="224">
        <v>153</v>
      </c>
      <c r="L239" s="224">
        <v>76.8</v>
      </c>
      <c r="M239" s="224">
        <v>76.8</v>
      </c>
      <c r="N239" s="224">
        <v>0.69799999999999995</v>
      </c>
      <c r="O239" s="224">
        <v>3448</v>
      </c>
      <c r="P239" s="224">
        <v>0</v>
      </c>
      <c r="Q239" s="225">
        <v>8.6452524365570868E-2</v>
      </c>
      <c r="R239" s="224">
        <v>153</v>
      </c>
      <c r="S239" s="224">
        <v>67.599999999999994</v>
      </c>
      <c r="T239" s="224">
        <v>122.4</v>
      </c>
      <c r="U239" s="224">
        <v>1</v>
      </c>
      <c r="V239" s="224">
        <v>108204</v>
      </c>
      <c r="W239" s="311">
        <v>55327.19999999999</v>
      </c>
      <c r="X239" s="225">
        <v>1.2278050108932459</v>
      </c>
      <c r="Y239" s="224">
        <v>153</v>
      </c>
      <c r="Z239" s="224">
        <v>67.2</v>
      </c>
      <c r="AA239" s="224">
        <v>122.4</v>
      </c>
      <c r="AB239" s="224">
        <v>0.99929999999999997</v>
      </c>
      <c r="AC239" s="224">
        <v>36220</v>
      </c>
      <c r="AD239" s="224">
        <v>0</v>
      </c>
      <c r="AE239" s="225">
        <v>0.39801386868622363</v>
      </c>
      <c r="AF239" s="224">
        <v>153</v>
      </c>
      <c r="AG239" s="224">
        <v>66</v>
      </c>
      <c r="AH239" s="224">
        <v>122.4</v>
      </c>
      <c r="AI239" s="224">
        <v>0.99919999999999998</v>
      </c>
      <c r="AJ239" s="224">
        <v>34313</v>
      </c>
      <c r="AK239" s="224">
        <v>0</v>
      </c>
      <c r="AL239" s="225">
        <v>0.37709598770449348</v>
      </c>
      <c r="AM239" s="224">
        <v>153</v>
      </c>
      <c r="AN239" s="224">
        <v>68.8</v>
      </c>
      <c r="AO239" s="224">
        <v>122.4</v>
      </c>
      <c r="AP239" s="224">
        <v>0.99929999999999997</v>
      </c>
      <c r="AQ239" s="224">
        <v>33018</v>
      </c>
      <c r="AR239" s="224">
        <v>0</v>
      </c>
      <c r="AS239" s="225">
        <v>0.37492203147868003</v>
      </c>
      <c r="AT239" s="224">
        <v>153</v>
      </c>
      <c r="AU239" s="224">
        <v>63.2</v>
      </c>
      <c r="AV239" s="224">
        <v>122.4</v>
      </c>
      <c r="AW239" s="224">
        <v>0.99919999999999998</v>
      </c>
      <c r="AX239" s="224">
        <v>35714</v>
      </c>
      <c r="AY239" s="224">
        <v>0</v>
      </c>
      <c r="AZ239" s="225">
        <v>0.39249281919034418</v>
      </c>
      <c r="BA239" s="224">
        <v>153</v>
      </c>
      <c r="BB239" s="224">
        <v>63.2</v>
      </c>
      <c r="BC239" s="224">
        <v>122.4</v>
      </c>
      <c r="BD239" s="224">
        <v>0.99929999999999997</v>
      </c>
      <c r="BE239" s="224">
        <v>32880</v>
      </c>
      <c r="BF239" s="224">
        <v>0</v>
      </c>
      <c r="BG239" s="225">
        <v>0.37335503043851836</v>
      </c>
      <c r="BH239" s="224">
        <v>153</v>
      </c>
      <c r="BI239" s="224">
        <v>63.6</v>
      </c>
      <c r="BJ239" s="224">
        <v>122.4</v>
      </c>
      <c r="BK239" s="224">
        <v>0.99929999999999997</v>
      </c>
      <c r="BL239" s="224">
        <v>33301</v>
      </c>
      <c r="BM239" s="224">
        <v>0</v>
      </c>
      <c r="BN239" s="225">
        <v>0.36593759914743051</v>
      </c>
      <c r="BO239" s="224">
        <v>153</v>
      </c>
      <c r="BP239" s="224">
        <v>64.400000000000006</v>
      </c>
      <c r="BQ239" s="224">
        <v>122.4</v>
      </c>
      <c r="BR239" s="224">
        <v>0.99929999999999997</v>
      </c>
      <c r="BS239" s="224">
        <v>34046</v>
      </c>
      <c r="BT239" s="311">
        <v>0</v>
      </c>
      <c r="BU239" s="225">
        <v>0.37412424553537188</v>
      </c>
      <c r="BV239" s="224">
        <v>153</v>
      </c>
      <c r="BW239" s="224">
        <v>66.8</v>
      </c>
      <c r="BX239" s="224">
        <v>122.4</v>
      </c>
      <c r="BY239" s="224">
        <v>0.99929999999999997</v>
      </c>
      <c r="BZ239" s="224">
        <v>32511</v>
      </c>
      <c r="CA239" s="311">
        <v>0</v>
      </c>
      <c r="CB239" s="225">
        <v>0.39553393491223504</v>
      </c>
      <c r="CC239" s="224">
        <v>153</v>
      </c>
      <c r="CD239" s="224"/>
      <c r="CE239" s="224">
        <v>122.4</v>
      </c>
      <c r="CF239" s="224">
        <v>0.99919999999999998</v>
      </c>
      <c r="CG239" s="224">
        <v>41622</v>
      </c>
      <c r="CH239" s="224">
        <v>0</v>
      </c>
      <c r="CI239" s="225">
        <v>0.45742107073810007</v>
      </c>
      <c r="CJ239" s="224">
        <v>153</v>
      </c>
      <c r="CK239" s="224"/>
      <c r="CL239" s="224">
        <v>122.4</v>
      </c>
      <c r="CM239" s="224">
        <v>0.99919999999999998</v>
      </c>
      <c r="CN239" s="224">
        <v>38307</v>
      </c>
      <c r="CO239" s="224">
        <v>0</v>
      </c>
      <c r="CP239" s="225">
        <v>0.43502258233602131</v>
      </c>
      <c r="CQ239" s="224">
        <v>153</v>
      </c>
      <c r="CR239" s="224"/>
      <c r="CS239" s="224">
        <v>122.4</v>
      </c>
      <c r="CT239" s="224">
        <v>0.99919999999999998</v>
      </c>
      <c r="CU239" s="224">
        <v>38350</v>
      </c>
      <c r="CV239" s="311">
        <v>0</v>
      </c>
      <c r="CW239" s="225">
        <v>0.42146216094387912</v>
      </c>
      <c r="CX239" s="224">
        <v>153</v>
      </c>
      <c r="CY239" s="224"/>
      <c r="CZ239" s="224">
        <v>122.4</v>
      </c>
      <c r="DA239" s="224">
        <v>0.99929999999999997</v>
      </c>
      <c r="DB239" s="224">
        <v>35721</v>
      </c>
      <c r="DC239" s="224">
        <v>0</v>
      </c>
      <c r="DD239" s="225">
        <v>0.40561481272184652</v>
      </c>
      <c r="DE239" s="224">
        <v>153</v>
      </c>
      <c r="DF239" s="224"/>
      <c r="DG239" s="224">
        <v>122.4</v>
      </c>
      <c r="DH239" s="224">
        <v>0.99919999999999998</v>
      </c>
      <c r="DI239" s="224">
        <v>35160</v>
      </c>
      <c r="DJ239" s="224">
        <v>0</v>
      </c>
      <c r="DK239" s="225">
        <v>0.38640442187188501</v>
      </c>
      <c r="DL239" s="224">
        <v>153</v>
      </c>
      <c r="DM239" s="224"/>
      <c r="DN239" s="224">
        <v>122.4</v>
      </c>
      <c r="DO239" s="224">
        <v>0.99919999999999998</v>
      </c>
      <c r="DP239" s="224">
        <v>29868</v>
      </c>
      <c r="DQ239" s="311">
        <v>0</v>
      </c>
      <c r="DR239" s="225">
        <v>0.32824594062768664</v>
      </c>
      <c r="DS239" s="224">
        <v>153</v>
      </c>
      <c r="DT239" s="224"/>
      <c r="DU239" s="224">
        <v>122.4</v>
      </c>
      <c r="DV239" s="224">
        <v>0.99919999999999998</v>
      </c>
      <c r="DW239" s="224">
        <v>21618</v>
      </c>
      <c r="DX239" s="224">
        <v>0</v>
      </c>
      <c r="DY239" s="225">
        <v>0.24549868653092408</v>
      </c>
    </row>
    <row r="240" spans="1:129" ht="17.25" customHeight="1">
      <c r="A240" s="466">
        <v>236</v>
      </c>
      <c r="B240" s="489">
        <v>214000000005</v>
      </c>
      <c r="C240" s="212" t="s">
        <v>768</v>
      </c>
      <c r="D240" s="224">
        <v>124</v>
      </c>
      <c r="E240" s="224">
        <v>58</v>
      </c>
      <c r="F240" s="224">
        <v>58</v>
      </c>
      <c r="G240" s="224">
        <v>0.40639999999999998</v>
      </c>
      <c r="H240" s="224">
        <v>508</v>
      </c>
      <c r="I240" s="224">
        <v>0</v>
      </c>
      <c r="J240" s="225">
        <v>2.9932950191570887E-2</v>
      </c>
      <c r="K240" s="224">
        <v>124</v>
      </c>
      <c r="L240" s="224">
        <v>60</v>
      </c>
      <c r="M240" s="224">
        <v>60</v>
      </c>
      <c r="N240" s="224">
        <v>0.45219999999999999</v>
      </c>
      <c r="O240" s="224">
        <v>747</v>
      </c>
      <c r="P240" s="224">
        <v>0</v>
      </c>
      <c r="Q240" s="225">
        <v>3.7005464324949007E-2</v>
      </c>
      <c r="R240" s="224">
        <v>124</v>
      </c>
      <c r="S240" s="224">
        <v>54.6</v>
      </c>
      <c r="T240" s="224">
        <v>99.2</v>
      </c>
      <c r="U240" s="224">
        <v>0.46239999999999998</v>
      </c>
      <c r="V240" s="224">
        <v>787</v>
      </c>
      <c r="W240" s="224">
        <v>0</v>
      </c>
      <c r="X240" s="225">
        <v>2.3829379751584376E-2</v>
      </c>
      <c r="Y240" s="224">
        <v>124</v>
      </c>
      <c r="Z240" s="224">
        <v>54.8</v>
      </c>
      <c r="AA240" s="224">
        <v>99.2</v>
      </c>
      <c r="AB240" s="224">
        <v>0.4002</v>
      </c>
      <c r="AC240" s="224">
        <v>457</v>
      </c>
      <c r="AD240" s="224">
        <v>0</v>
      </c>
      <c r="AE240" s="225">
        <v>1.5472286836117148E-2</v>
      </c>
      <c r="AF240" s="224">
        <v>124</v>
      </c>
      <c r="AG240" s="224">
        <v>61.8</v>
      </c>
      <c r="AH240" s="224">
        <v>99.2</v>
      </c>
      <c r="AI240" s="224">
        <v>0.52649999999999997</v>
      </c>
      <c r="AJ240" s="224">
        <v>1937</v>
      </c>
      <c r="AK240" s="224">
        <v>0</v>
      </c>
      <c r="AL240" s="225">
        <v>4.9847873656984537E-2</v>
      </c>
      <c r="AM240" s="224">
        <v>124</v>
      </c>
      <c r="AN240" s="224">
        <v>57.6</v>
      </c>
      <c r="AO240" s="224">
        <v>99.2</v>
      </c>
      <c r="AP240" s="224">
        <v>0.5867</v>
      </c>
      <c r="AQ240" s="224">
        <v>2578</v>
      </c>
      <c r="AR240" s="224">
        <v>0</v>
      </c>
      <c r="AS240" s="225">
        <v>6.1520896601060665E-2</v>
      </c>
      <c r="AT240" s="224">
        <v>124</v>
      </c>
      <c r="AU240" s="224">
        <v>56.8</v>
      </c>
      <c r="AV240" s="224">
        <v>99.2</v>
      </c>
      <c r="AW240" s="224">
        <v>0.42109999999999997</v>
      </c>
      <c r="AX240" s="224">
        <v>558</v>
      </c>
      <c r="AY240" s="224">
        <v>0</v>
      </c>
      <c r="AZ240" s="225">
        <v>1.7954129353996064E-2</v>
      </c>
      <c r="BA240" s="224">
        <v>124</v>
      </c>
      <c r="BB240" s="224">
        <v>59.2</v>
      </c>
      <c r="BC240" s="224">
        <v>99.2</v>
      </c>
      <c r="BD240" s="224">
        <v>0.45450000000000002</v>
      </c>
      <c r="BE240" s="224">
        <v>1169</v>
      </c>
      <c r="BF240" s="224">
        <v>0</v>
      </c>
      <c r="BG240" s="225">
        <v>3.6011105590845818E-2</v>
      </c>
      <c r="BH240" s="224">
        <v>124</v>
      </c>
      <c r="BI240" s="224">
        <v>2.6</v>
      </c>
      <c r="BJ240" s="224">
        <v>99.2</v>
      </c>
      <c r="BK240" s="224">
        <v>0.31190000000000001</v>
      </c>
      <c r="BL240" s="224">
        <v>282</v>
      </c>
      <c r="BM240" s="224">
        <v>0</v>
      </c>
      <c r="BN240" s="225">
        <v>1.2250367740400801E-2</v>
      </c>
      <c r="BO240" s="224">
        <v>124</v>
      </c>
      <c r="BP240" s="224">
        <v>59.2</v>
      </c>
      <c r="BQ240" s="224">
        <v>99.2</v>
      </c>
      <c r="BR240" s="224">
        <v>0.44650000000000001</v>
      </c>
      <c r="BS240" s="224">
        <v>731</v>
      </c>
      <c r="BT240" s="311">
        <v>0</v>
      </c>
      <c r="BU240" s="225">
        <v>2.2182541670890756E-2</v>
      </c>
      <c r="BV240" s="224">
        <v>124</v>
      </c>
      <c r="BW240" s="224">
        <v>0</v>
      </c>
      <c r="BX240" s="224">
        <v>99.2</v>
      </c>
      <c r="BY240" s="224">
        <v>0</v>
      </c>
      <c r="BZ240" s="224">
        <v>0</v>
      </c>
      <c r="CA240" s="311">
        <v>0</v>
      </c>
      <c r="CB240" s="225">
        <v>0</v>
      </c>
      <c r="CC240" s="224">
        <v>124</v>
      </c>
      <c r="CD240" s="224"/>
      <c r="CE240" s="224">
        <v>99.2</v>
      </c>
      <c r="CF240" s="224">
        <v>0</v>
      </c>
      <c r="CG240" s="224">
        <v>0</v>
      </c>
      <c r="CH240" s="224">
        <v>0</v>
      </c>
      <c r="CI240" s="225">
        <v>0</v>
      </c>
      <c r="CJ240" s="224">
        <v>124</v>
      </c>
      <c r="CK240" s="224"/>
      <c r="CL240" s="224">
        <v>99.2</v>
      </c>
      <c r="CM240" s="224">
        <v>0</v>
      </c>
      <c r="CN240" s="224">
        <v>0</v>
      </c>
      <c r="CO240" s="224">
        <v>0</v>
      </c>
      <c r="CP240" s="225">
        <v>0</v>
      </c>
      <c r="CQ240" s="224">
        <v>124</v>
      </c>
      <c r="CR240" s="224"/>
      <c r="CS240" s="224">
        <v>99.2</v>
      </c>
      <c r="CT240" s="224">
        <v>0</v>
      </c>
      <c r="CU240" s="224">
        <v>0</v>
      </c>
      <c r="CV240" s="311">
        <v>0</v>
      </c>
      <c r="CW240" s="225">
        <v>0</v>
      </c>
      <c r="CX240" s="224">
        <v>124</v>
      </c>
      <c r="CY240" s="224"/>
      <c r="CZ240" s="224">
        <v>99.2</v>
      </c>
      <c r="DA240" s="224">
        <v>0</v>
      </c>
      <c r="DB240" s="224">
        <v>0</v>
      </c>
      <c r="DC240" s="224">
        <v>0</v>
      </c>
      <c r="DD240" s="225">
        <v>0</v>
      </c>
      <c r="DE240" s="224">
        <v>124</v>
      </c>
      <c r="DF240" s="224"/>
      <c r="DG240" s="224">
        <v>99.2</v>
      </c>
      <c r="DH240" s="224">
        <v>0</v>
      </c>
      <c r="DI240" s="224">
        <v>0</v>
      </c>
      <c r="DJ240" s="224">
        <v>0</v>
      </c>
      <c r="DK240" s="225">
        <v>0</v>
      </c>
      <c r="DL240" s="224">
        <v>124</v>
      </c>
      <c r="DM240" s="224"/>
      <c r="DN240" s="224">
        <v>99.2</v>
      </c>
      <c r="DO240" s="224">
        <v>0</v>
      </c>
      <c r="DP240" s="224">
        <v>0</v>
      </c>
      <c r="DQ240" s="311">
        <v>0</v>
      </c>
      <c r="DR240" s="225">
        <v>0</v>
      </c>
      <c r="DS240" s="224">
        <v>124</v>
      </c>
      <c r="DT240" s="224"/>
      <c r="DU240" s="224">
        <v>99.2</v>
      </c>
      <c r="DV240" s="224">
        <v>0</v>
      </c>
      <c r="DW240" s="224">
        <v>0</v>
      </c>
      <c r="DX240" s="224">
        <v>0</v>
      </c>
      <c r="DY240" s="225">
        <v>0</v>
      </c>
    </row>
    <row r="241" spans="1:129" ht="17.25" customHeight="1">
      <c r="A241" s="466">
        <v>237</v>
      </c>
      <c r="B241" s="489">
        <v>312000000017</v>
      </c>
      <c r="C241" s="212" t="s">
        <v>781</v>
      </c>
      <c r="D241" s="224">
        <v>350</v>
      </c>
      <c r="E241" s="224">
        <v>144</v>
      </c>
      <c r="F241" s="224">
        <v>144</v>
      </c>
      <c r="G241" s="224">
        <v>0.83330000000000004</v>
      </c>
      <c r="H241" s="224">
        <v>4000</v>
      </c>
      <c r="I241" s="224">
        <v>0</v>
      </c>
      <c r="J241" s="225">
        <v>4.629814822222518E-2</v>
      </c>
      <c r="K241" s="224">
        <v>350</v>
      </c>
      <c r="L241" s="224">
        <v>204</v>
      </c>
      <c r="M241" s="224">
        <v>204</v>
      </c>
      <c r="N241" s="224">
        <v>0.77349999999999997</v>
      </c>
      <c r="O241" s="224">
        <v>25028</v>
      </c>
      <c r="P241" s="224">
        <v>0</v>
      </c>
      <c r="Q241" s="225">
        <v>0.21318798526076127</v>
      </c>
      <c r="R241" s="224">
        <v>350</v>
      </c>
      <c r="S241" s="224">
        <v>180</v>
      </c>
      <c r="T241" s="224">
        <v>280</v>
      </c>
      <c r="U241" s="224">
        <v>0.57989999999999997</v>
      </c>
      <c r="V241" s="224">
        <v>12300</v>
      </c>
      <c r="W241" s="224">
        <v>0</v>
      </c>
      <c r="X241" s="225">
        <v>0.10521107908588509</v>
      </c>
      <c r="Y241" s="224">
        <v>350</v>
      </c>
      <c r="Z241" s="224">
        <v>216</v>
      </c>
      <c r="AA241" s="224">
        <v>280</v>
      </c>
      <c r="AB241" s="224">
        <v>0.66600000000000004</v>
      </c>
      <c r="AC241" s="224">
        <v>22656</v>
      </c>
      <c r="AD241" s="224">
        <v>0</v>
      </c>
      <c r="AE241" s="225">
        <v>0.16329693749048585</v>
      </c>
      <c r="AF241" s="224">
        <v>350</v>
      </c>
      <c r="AG241" s="224">
        <v>180</v>
      </c>
      <c r="AH241" s="224">
        <v>280</v>
      </c>
      <c r="AI241" s="224">
        <v>0.87480000000000002</v>
      </c>
      <c r="AJ241" s="224">
        <v>22688</v>
      </c>
      <c r="AK241" s="224">
        <v>0</v>
      </c>
      <c r="AL241" s="225">
        <v>0.12449630795575303</v>
      </c>
      <c r="AM241" s="224">
        <v>350</v>
      </c>
      <c r="AN241" s="224">
        <v>160</v>
      </c>
      <c r="AO241" s="224">
        <v>280</v>
      </c>
      <c r="AP241" s="224">
        <v>0.58230000000000004</v>
      </c>
      <c r="AQ241" s="224">
        <v>17384</v>
      </c>
      <c r="AR241" s="224">
        <v>0</v>
      </c>
      <c r="AS241" s="225">
        <v>0.14808545205247933</v>
      </c>
      <c r="AT241" s="224">
        <v>350</v>
      </c>
      <c r="AU241" s="224">
        <v>232</v>
      </c>
      <c r="AV241" s="224">
        <v>280</v>
      </c>
      <c r="AW241" s="224">
        <v>0.77129999999999999</v>
      </c>
      <c r="AX241" s="224">
        <v>33132</v>
      </c>
      <c r="AY241" s="224">
        <v>0</v>
      </c>
      <c r="AZ241" s="225">
        <v>0.20620222844787153</v>
      </c>
      <c r="BA241" s="224">
        <v>350</v>
      </c>
      <c r="BB241" s="224">
        <v>184</v>
      </c>
      <c r="BC241" s="224">
        <v>280</v>
      </c>
      <c r="BD241" s="224">
        <v>0.80810000000000004</v>
      </c>
      <c r="BE241" s="224">
        <v>32632</v>
      </c>
      <c r="BF241" s="224">
        <v>0</v>
      </c>
      <c r="BG241" s="225">
        <v>0.20030327851142107</v>
      </c>
      <c r="BH241" s="224">
        <v>350</v>
      </c>
      <c r="BI241" s="224">
        <v>244</v>
      </c>
      <c r="BJ241" s="224">
        <v>280</v>
      </c>
      <c r="BK241" s="224">
        <v>0.70520000000000005</v>
      </c>
      <c r="BL241" s="224">
        <v>38268</v>
      </c>
      <c r="BM241" s="224">
        <v>0</v>
      </c>
      <c r="BN241" s="225">
        <v>0.26049086313390191</v>
      </c>
      <c r="BO241" s="224">
        <v>350</v>
      </c>
      <c r="BP241" s="224">
        <v>184</v>
      </c>
      <c r="BQ241" s="224">
        <v>280</v>
      </c>
      <c r="BR241" s="224">
        <v>0.54749999999999999</v>
      </c>
      <c r="BS241" s="224">
        <v>30864</v>
      </c>
      <c r="BT241" s="311">
        <v>0</v>
      </c>
      <c r="BU241" s="225">
        <v>0.27060581192264799</v>
      </c>
      <c r="BV241" s="224">
        <v>350</v>
      </c>
      <c r="BW241" s="224">
        <v>180</v>
      </c>
      <c r="BX241" s="224">
        <v>280</v>
      </c>
      <c r="BY241" s="224">
        <v>0.66469999999999996</v>
      </c>
      <c r="BZ241" s="224">
        <v>30820</v>
      </c>
      <c r="CA241" s="311">
        <v>0</v>
      </c>
      <c r="CB241" s="225">
        <v>0.24642209825106515</v>
      </c>
      <c r="CC241" s="224">
        <v>350</v>
      </c>
      <c r="CD241" s="224"/>
      <c r="CE241" s="224">
        <v>280</v>
      </c>
      <c r="CF241" s="224">
        <v>0.67889999999999995</v>
      </c>
      <c r="CG241" s="224">
        <v>45860</v>
      </c>
      <c r="CH241" s="224">
        <v>0</v>
      </c>
      <c r="CI241" s="225">
        <v>0.32426290925571077</v>
      </c>
      <c r="CJ241" s="224">
        <v>350</v>
      </c>
      <c r="CK241" s="224"/>
      <c r="CL241" s="224">
        <v>280</v>
      </c>
      <c r="CM241" s="224">
        <v>0.88560000000000005</v>
      </c>
      <c r="CN241" s="224">
        <v>32906</v>
      </c>
      <c r="CO241" s="224">
        <v>0</v>
      </c>
      <c r="CP241" s="225">
        <v>0.18430917609440645</v>
      </c>
      <c r="CQ241" s="224">
        <v>350</v>
      </c>
      <c r="CR241" s="224"/>
      <c r="CS241" s="224">
        <v>280</v>
      </c>
      <c r="CT241" s="224">
        <v>0.94399999999999995</v>
      </c>
      <c r="CU241" s="224">
        <v>22336</v>
      </c>
      <c r="CV241" s="311">
        <v>0</v>
      </c>
      <c r="CW241" s="225">
        <v>0.11358015048556327</v>
      </c>
      <c r="CX241" s="224">
        <v>350</v>
      </c>
      <c r="CY241" s="224"/>
      <c r="CZ241" s="224">
        <v>280</v>
      </c>
      <c r="DA241" s="224">
        <v>0.92400000000000004</v>
      </c>
      <c r="DB241" s="224">
        <v>23106</v>
      </c>
      <c r="DC241" s="224">
        <v>0</v>
      </c>
      <c r="DD241" s="225">
        <v>0.12404014636157491</v>
      </c>
      <c r="DE241" s="224">
        <v>350</v>
      </c>
      <c r="DF241" s="224"/>
      <c r="DG241" s="224">
        <v>280</v>
      </c>
      <c r="DH241" s="224">
        <v>0.81499999999999995</v>
      </c>
      <c r="DI241" s="224">
        <v>22002</v>
      </c>
      <c r="DJ241" s="224">
        <v>0</v>
      </c>
      <c r="DK241" s="225">
        <v>0.12959062508834923</v>
      </c>
      <c r="DL241" s="224">
        <v>350</v>
      </c>
      <c r="DM241" s="224"/>
      <c r="DN241" s="224">
        <v>280</v>
      </c>
      <c r="DO241" s="224">
        <v>0.85829999999999995</v>
      </c>
      <c r="DP241" s="224">
        <v>27970</v>
      </c>
      <c r="DQ241" s="311">
        <v>0</v>
      </c>
      <c r="DR241" s="225">
        <v>0.15643084345094696</v>
      </c>
      <c r="DS241" s="224">
        <v>350</v>
      </c>
      <c r="DT241" s="224"/>
      <c r="DU241" s="224">
        <v>280</v>
      </c>
      <c r="DV241" s="224">
        <v>0.97360000000000002</v>
      </c>
      <c r="DW241" s="224">
        <v>21660</v>
      </c>
      <c r="DX241" s="224">
        <v>0</v>
      </c>
      <c r="DY241" s="225">
        <v>0.11035381695817192</v>
      </c>
    </row>
    <row r="242" spans="1:129" ht="17.25" customHeight="1">
      <c r="A242" s="466">
        <v>238</v>
      </c>
      <c r="B242" s="489">
        <v>711000000086</v>
      </c>
      <c r="C242" s="212" t="s">
        <v>941</v>
      </c>
      <c r="D242" s="224">
        <v>0</v>
      </c>
      <c r="E242" s="224">
        <v>0</v>
      </c>
      <c r="F242" s="224">
        <v>0</v>
      </c>
      <c r="G242" s="224">
        <v>0</v>
      </c>
      <c r="H242" s="224">
        <v>0</v>
      </c>
      <c r="I242" s="224">
        <v>0</v>
      </c>
      <c r="J242" s="225"/>
      <c r="K242" s="224">
        <v>0</v>
      </c>
      <c r="L242" s="224">
        <v>0</v>
      </c>
      <c r="M242" s="224">
        <v>0</v>
      </c>
      <c r="N242" s="224">
        <v>0</v>
      </c>
      <c r="O242" s="224">
        <v>0</v>
      </c>
      <c r="P242" s="224">
        <v>0</v>
      </c>
      <c r="Q242" s="225">
        <v>0</v>
      </c>
      <c r="R242" s="224">
        <v>0</v>
      </c>
      <c r="S242" s="224">
        <v>0</v>
      </c>
      <c r="T242" s="224">
        <v>0</v>
      </c>
      <c r="U242" s="224">
        <v>0</v>
      </c>
      <c r="V242" s="224">
        <v>0</v>
      </c>
      <c r="W242" s="224">
        <v>0</v>
      </c>
      <c r="X242" s="225">
        <v>0</v>
      </c>
      <c r="Y242" s="224">
        <v>0</v>
      </c>
      <c r="Z242" s="224">
        <v>0</v>
      </c>
      <c r="AA242" s="224">
        <v>0</v>
      </c>
      <c r="AB242" s="224">
        <v>0</v>
      </c>
      <c r="AC242" s="224">
        <v>0</v>
      </c>
      <c r="AD242" s="224">
        <v>0</v>
      </c>
      <c r="AE242" s="225">
        <v>0</v>
      </c>
      <c r="AF242" s="224">
        <v>0</v>
      </c>
      <c r="AG242" s="224">
        <v>0</v>
      </c>
      <c r="AH242" s="224">
        <v>0</v>
      </c>
      <c r="AI242" s="224">
        <v>0</v>
      </c>
      <c r="AJ242" s="224">
        <v>0</v>
      </c>
      <c r="AK242" s="224">
        <v>0</v>
      </c>
      <c r="AL242" s="225">
        <v>0</v>
      </c>
      <c r="AM242" s="224">
        <v>0</v>
      </c>
      <c r="AN242" s="224">
        <v>0</v>
      </c>
      <c r="AO242" s="224">
        <v>0</v>
      </c>
      <c r="AP242" s="224">
        <v>0</v>
      </c>
      <c r="AQ242" s="224">
        <v>0</v>
      </c>
      <c r="AR242" s="224">
        <v>0</v>
      </c>
      <c r="AS242" s="225">
        <v>0</v>
      </c>
      <c r="AT242" s="224">
        <v>0</v>
      </c>
      <c r="AU242" s="224">
        <v>0</v>
      </c>
      <c r="AV242" s="224">
        <v>0</v>
      </c>
      <c r="AW242" s="224">
        <v>0</v>
      </c>
      <c r="AX242" s="224">
        <v>0</v>
      </c>
      <c r="AY242" s="224">
        <v>0</v>
      </c>
      <c r="AZ242" s="225">
        <v>0</v>
      </c>
      <c r="BA242" s="224">
        <v>0</v>
      </c>
      <c r="BB242" s="224">
        <v>0</v>
      </c>
      <c r="BC242" s="224">
        <v>0</v>
      </c>
      <c r="BD242" s="224">
        <v>0</v>
      </c>
      <c r="BE242" s="224">
        <v>0</v>
      </c>
      <c r="BF242" s="224">
        <v>0</v>
      </c>
      <c r="BG242" s="225">
        <v>0</v>
      </c>
      <c r="BH242" s="224">
        <v>0</v>
      </c>
      <c r="BI242" s="224">
        <v>0</v>
      </c>
      <c r="BJ242" s="224">
        <v>0</v>
      </c>
      <c r="BK242" s="224">
        <v>0</v>
      </c>
      <c r="BL242" s="224">
        <v>0</v>
      </c>
      <c r="BM242" s="224">
        <v>0</v>
      </c>
      <c r="BN242" s="225">
        <v>0</v>
      </c>
      <c r="BO242" s="224">
        <v>0</v>
      </c>
      <c r="BP242" s="224">
        <v>0</v>
      </c>
      <c r="BQ242" s="224">
        <v>0</v>
      </c>
      <c r="BR242" s="224">
        <v>0</v>
      </c>
      <c r="BS242" s="224">
        <v>0</v>
      </c>
      <c r="BT242" s="311">
        <v>0</v>
      </c>
      <c r="BU242" s="225">
        <v>0</v>
      </c>
      <c r="BV242" s="224">
        <v>0</v>
      </c>
      <c r="BW242" s="224">
        <v>0</v>
      </c>
      <c r="BX242" s="224">
        <v>0</v>
      </c>
      <c r="BY242" s="224">
        <v>0</v>
      </c>
      <c r="BZ242" s="224">
        <v>0</v>
      </c>
      <c r="CA242" s="311">
        <v>0</v>
      </c>
      <c r="CB242" s="225">
        <v>0</v>
      </c>
      <c r="CC242" s="224">
        <v>122.2</v>
      </c>
      <c r="CD242" s="224"/>
      <c r="CE242" s="224">
        <v>35.5</v>
      </c>
      <c r="CF242" s="224">
        <v>0</v>
      </c>
      <c r="CG242" s="224">
        <v>4738</v>
      </c>
      <c r="CH242" s="224">
        <v>0</v>
      </c>
      <c r="CI242" s="225">
        <v>0</v>
      </c>
      <c r="CJ242" s="224">
        <v>122.2</v>
      </c>
      <c r="CK242" s="224"/>
      <c r="CL242" s="224">
        <v>90</v>
      </c>
      <c r="CM242" s="224">
        <v>0.89990000000000003</v>
      </c>
      <c r="CN242" s="224">
        <v>8785.4</v>
      </c>
      <c r="CO242" s="224">
        <v>0</v>
      </c>
      <c r="CP242" s="225">
        <v>0.15065802921861002</v>
      </c>
      <c r="CQ242" s="224">
        <v>122.2</v>
      </c>
      <c r="CR242" s="224"/>
      <c r="CS242" s="224">
        <v>90</v>
      </c>
      <c r="CT242" s="224">
        <v>0.94099999999999995</v>
      </c>
      <c r="CU242" s="224">
        <v>2439.6</v>
      </c>
      <c r="CV242" s="311">
        <v>0</v>
      </c>
      <c r="CW242" s="225">
        <v>3.8718057126750693E-2</v>
      </c>
      <c r="CX242" s="224">
        <v>122.2</v>
      </c>
      <c r="CY242" s="224"/>
      <c r="CZ242" s="224">
        <v>90</v>
      </c>
      <c r="DA242" s="224">
        <v>0.89249999999999996</v>
      </c>
      <c r="DB242" s="224">
        <v>3052.2</v>
      </c>
      <c r="DC242" s="224">
        <v>0</v>
      </c>
      <c r="DD242" s="225">
        <v>5.2775184147733155E-2</v>
      </c>
      <c r="DE242" s="224">
        <v>122.2</v>
      </c>
      <c r="DF242" s="224"/>
      <c r="DG242" s="224">
        <v>108.622</v>
      </c>
      <c r="DH242" s="224">
        <v>0.879</v>
      </c>
      <c r="DI242" s="224">
        <v>3765</v>
      </c>
      <c r="DJ242" s="224">
        <v>0</v>
      </c>
      <c r="DK242" s="225">
        <v>5.3001160017089266E-2</v>
      </c>
      <c r="DL242" s="224">
        <v>122.2</v>
      </c>
      <c r="DM242" s="224"/>
      <c r="DN242" s="224">
        <v>108.622</v>
      </c>
      <c r="DO242" s="224">
        <v>0.92400000000000004</v>
      </c>
      <c r="DP242" s="224">
        <v>4222</v>
      </c>
      <c r="DQ242" s="311">
        <v>0</v>
      </c>
      <c r="DR242" s="225">
        <v>5.6539963948966224E-2</v>
      </c>
      <c r="DS242" s="224">
        <v>122.2</v>
      </c>
      <c r="DT242" s="224"/>
      <c r="DU242" s="224">
        <v>108.622</v>
      </c>
      <c r="DV242" s="224">
        <v>0.91930000000000001</v>
      </c>
      <c r="DW242" s="224">
        <v>5024</v>
      </c>
      <c r="DX242" s="224">
        <v>0</v>
      </c>
      <c r="DY242" s="225">
        <v>6.9878259500539622E-2</v>
      </c>
    </row>
    <row r="243" spans="1:129" ht="17.25" customHeight="1">
      <c r="A243" s="466">
        <v>239</v>
      </c>
      <c r="B243" s="489">
        <v>293000000001</v>
      </c>
      <c r="C243" s="212" t="s">
        <v>234</v>
      </c>
      <c r="D243" s="224">
        <v>225</v>
      </c>
      <c r="E243" s="224">
        <v>176.4</v>
      </c>
      <c r="F243" s="224">
        <v>176.4</v>
      </c>
      <c r="G243" s="224">
        <v>0.99590000000000001</v>
      </c>
      <c r="H243" s="224">
        <v>32004</v>
      </c>
      <c r="I243" s="224">
        <v>0</v>
      </c>
      <c r="J243" s="225">
        <v>0.2530215151964324</v>
      </c>
      <c r="K243" s="224">
        <v>225</v>
      </c>
      <c r="L243" s="224">
        <v>162</v>
      </c>
      <c r="M243" s="224">
        <v>162</v>
      </c>
      <c r="N243" s="224">
        <v>0.995</v>
      </c>
      <c r="O243" s="224">
        <v>56124</v>
      </c>
      <c r="P243" s="224">
        <v>0</v>
      </c>
      <c r="Q243" s="225">
        <v>0.46799109045826504</v>
      </c>
      <c r="R243" s="224">
        <v>225</v>
      </c>
      <c r="S243" s="224">
        <v>179.4</v>
      </c>
      <c r="T243" s="224">
        <v>180</v>
      </c>
      <c r="U243" s="224">
        <v>0.99239999999999995</v>
      </c>
      <c r="V243" s="224">
        <v>46770</v>
      </c>
      <c r="W243" s="224">
        <v>0</v>
      </c>
      <c r="X243" s="225">
        <v>0.36364331885291179</v>
      </c>
      <c r="Y243" s="224">
        <v>225</v>
      </c>
      <c r="Z243" s="224">
        <v>160.80000000000001</v>
      </c>
      <c r="AA243" s="224">
        <v>180</v>
      </c>
      <c r="AB243" s="224">
        <v>0.99419999999999997</v>
      </c>
      <c r="AC243" s="224">
        <v>43548</v>
      </c>
      <c r="AD243" s="224">
        <v>0</v>
      </c>
      <c r="AE243" s="225">
        <v>0.32707625374123322</v>
      </c>
      <c r="AF243" s="224">
        <v>225</v>
      </c>
      <c r="AG243" s="224">
        <v>212.4</v>
      </c>
      <c r="AH243" s="224">
        <v>212.4</v>
      </c>
      <c r="AI243" s="224">
        <v>0.99350000000000005</v>
      </c>
      <c r="AJ243" s="224">
        <v>46596</v>
      </c>
      <c r="AK243" s="224">
        <v>0</v>
      </c>
      <c r="AL243" s="225">
        <v>0.29679277003945848</v>
      </c>
      <c r="AM243" s="224">
        <v>225</v>
      </c>
      <c r="AN243" s="224">
        <v>157.80000000000001</v>
      </c>
      <c r="AO243" s="224">
        <v>180</v>
      </c>
      <c r="AP243" s="224">
        <v>0.995</v>
      </c>
      <c r="AQ243" s="224">
        <v>36810</v>
      </c>
      <c r="AR243" s="224">
        <v>0</v>
      </c>
      <c r="AS243" s="225">
        <v>0.28545505304299279</v>
      </c>
      <c r="AT243" s="224">
        <v>225</v>
      </c>
      <c r="AU243" s="224">
        <v>171</v>
      </c>
      <c r="AV243" s="224">
        <v>180</v>
      </c>
      <c r="AW243" s="224">
        <v>0.99639999999999995</v>
      </c>
      <c r="AX243" s="224">
        <v>36300</v>
      </c>
      <c r="AY243" s="224">
        <v>0</v>
      </c>
      <c r="AZ243" s="225">
        <v>0.27203667971723294</v>
      </c>
      <c r="BA243" s="224">
        <v>225</v>
      </c>
      <c r="BB243" s="224">
        <v>171.6</v>
      </c>
      <c r="BC243" s="224">
        <v>180</v>
      </c>
      <c r="BD243" s="224">
        <v>0.998</v>
      </c>
      <c r="BE243" s="224">
        <v>54180</v>
      </c>
      <c r="BF243" s="224">
        <v>0</v>
      </c>
      <c r="BG243" s="225">
        <v>0.41889334224003566</v>
      </c>
      <c r="BH243" s="224">
        <v>225</v>
      </c>
      <c r="BI243" s="224">
        <v>171</v>
      </c>
      <c r="BJ243" s="224">
        <v>180</v>
      </c>
      <c r="BK243" s="224">
        <v>0.99829999999999997</v>
      </c>
      <c r="BL243" s="224">
        <v>46944</v>
      </c>
      <c r="BM243" s="224">
        <v>0</v>
      </c>
      <c r="BN243" s="225">
        <v>0.35113456316598429</v>
      </c>
      <c r="BO243" s="224">
        <v>225</v>
      </c>
      <c r="BP243" s="224">
        <v>157.80000000000001</v>
      </c>
      <c r="BQ243" s="224">
        <v>180</v>
      </c>
      <c r="BR243" s="224">
        <v>0.99870000000000003</v>
      </c>
      <c r="BS243" s="224">
        <v>57804</v>
      </c>
      <c r="BT243" s="311">
        <v>0</v>
      </c>
      <c r="BU243" s="225">
        <v>0.43219267485006491</v>
      </c>
      <c r="BV243" s="224">
        <v>225</v>
      </c>
      <c r="BW243" s="224">
        <v>168</v>
      </c>
      <c r="BX243" s="224">
        <v>180</v>
      </c>
      <c r="BY243" s="224">
        <v>0.99850000000000005</v>
      </c>
      <c r="BZ243" s="224">
        <v>43812</v>
      </c>
      <c r="CA243" s="311">
        <v>0</v>
      </c>
      <c r="CB243" s="225">
        <v>0.36274650070343606</v>
      </c>
      <c r="CC243" s="224">
        <v>225</v>
      </c>
      <c r="CD243" s="224"/>
      <c r="CE243" s="224">
        <v>180</v>
      </c>
      <c r="CF243" s="224">
        <v>0.99760000000000004</v>
      </c>
      <c r="CG243" s="224">
        <v>58608</v>
      </c>
      <c r="CH243" s="224">
        <v>0</v>
      </c>
      <c r="CI243" s="225">
        <v>0.4386872580214019</v>
      </c>
      <c r="CJ243" s="224">
        <v>225</v>
      </c>
      <c r="CK243" s="224"/>
      <c r="CL243" s="224">
        <v>180</v>
      </c>
      <c r="CM243" s="224">
        <v>0.96579999999999999</v>
      </c>
      <c r="CN243" s="224">
        <v>34638</v>
      </c>
      <c r="CO243" s="224">
        <v>0</v>
      </c>
      <c r="CP243" s="225">
        <v>0.27673277958016002</v>
      </c>
      <c r="CQ243" s="224">
        <v>225</v>
      </c>
      <c r="CR243" s="224"/>
      <c r="CS243" s="224">
        <v>180</v>
      </c>
      <c r="CT243" s="224">
        <v>0.92979999999999996</v>
      </c>
      <c r="CU243" s="224">
        <v>47634</v>
      </c>
      <c r="CV243" s="311">
        <v>0</v>
      </c>
      <c r="CW243" s="225">
        <v>0.38254459470607238</v>
      </c>
      <c r="CX243" s="224">
        <v>225</v>
      </c>
      <c r="CY243" s="224"/>
      <c r="CZ243" s="224">
        <v>180</v>
      </c>
      <c r="DA243" s="224">
        <v>0.95979999999999999</v>
      </c>
      <c r="DB243" s="224">
        <v>64605</v>
      </c>
      <c r="DC243" s="224">
        <v>0</v>
      </c>
      <c r="DD243" s="225">
        <v>0.51937421376366988</v>
      </c>
      <c r="DE243" s="224">
        <v>225</v>
      </c>
      <c r="DF243" s="224"/>
      <c r="DG243" s="224">
        <v>180</v>
      </c>
      <c r="DH243" s="224">
        <v>0.95169999999999999</v>
      </c>
      <c r="DI243" s="224">
        <v>59196</v>
      </c>
      <c r="DJ243" s="224">
        <v>0</v>
      </c>
      <c r="DK243" s="225">
        <v>0.46445843186480484</v>
      </c>
      <c r="DL243" s="224">
        <v>225</v>
      </c>
      <c r="DM243" s="224"/>
      <c r="DN243" s="224">
        <v>180</v>
      </c>
      <c r="DO243" s="224">
        <v>0.92779999999999996</v>
      </c>
      <c r="DP243" s="224">
        <v>56994</v>
      </c>
      <c r="DQ243" s="311">
        <v>0</v>
      </c>
      <c r="DR243" s="225">
        <v>0.45870062219873436</v>
      </c>
      <c r="DS243" s="224">
        <v>225</v>
      </c>
      <c r="DT243" s="224"/>
      <c r="DU243" s="224">
        <v>180</v>
      </c>
      <c r="DV243" s="224">
        <v>0.99829999999999997</v>
      </c>
      <c r="DW243" s="224">
        <v>50355</v>
      </c>
      <c r="DX243" s="224">
        <v>0</v>
      </c>
      <c r="DY243" s="225">
        <v>0.38920331229757255</v>
      </c>
    </row>
    <row r="244" spans="1:129" ht="17.25" customHeight="1">
      <c r="A244" s="466">
        <v>240</v>
      </c>
      <c r="B244" s="489">
        <v>714000000032</v>
      </c>
      <c r="C244" s="212" t="s">
        <v>433</v>
      </c>
      <c r="D244" s="224">
        <v>750</v>
      </c>
      <c r="E244" s="224">
        <v>90</v>
      </c>
      <c r="F244" s="224">
        <v>750</v>
      </c>
      <c r="G244" s="224">
        <v>0.81540000000000001</v>
      </c>
      <c r="H244" s="224">
        <v>15900</v>
      </c>
      <c r="I244" s="224">
        <v>0</v>
      </c>
      <c r="J244" s="225">
        <v>3.6110429782247301E-2</v>
      </c>
      <c r="K244" s="224">
        <v>750</v>
      </c>
      <c r="L244" s="224">
        <v>50</v>
      </c>
      <c r="M244" s="224">
        <v>750</v>
      </c>
      <c r="N244" s="224">
        <v>0.85440000000000005</v>
      </c>
      <c r="O244" s="224">
        <v>17600</v>
      </c>
      <c r="P244" s="224">
        <v>0</v>
      </c>
      <c r="Q244" s="225">
        <v>3.6916220316002842E-2</v>
      </c>
      <c r="R244" s="224">
        <v>750</v>
      </c>
      <c r="S244" s="224">
        <v>50</v>
      </c>
      <c r="T244" s="224">
        <v>750</v>
      </c>
      <c r="U244" s="224">
        <v>0.82799999999999996</v>
      </c>
      <c r="V244" s="224">
        <v>15400</v>
      </c>
      <c r="W244" s="224">
        <v>0</v>
      </c>
      <c r="X244" s="225">
        <v>3.4442655215602073E-2</v>
      </c>
      <c r="Y244" s="224">
        <v>750</v>
      </c>
      <c r="Z244" s="224">
        <v>50</v>
      </c>
      <c r="AA244" s="224">
        <v>750</v>
      </c>
      <c r="AB244" s="224">
        <v>0.82740000000000002</v>
      </c>
      <c r="AC244" s="224">
        <v>13900</v>
      </c>
      <c r="AD244" s="224">
        <v>0</v>
      </c>
      <c r="AE244" s="225">
        <v>3.0106833774755832E-2</v>
      </c>
      <c r="AF244" s="224">
        <v>750</v>
      </c>
      <c r="AG244" s="224">
        <v>50</v>
      </c>
      <c r="AH244" s="224">
        <v>750</v>
      </c>
      <c r="AI244" s="224">
        <v>0.8377</v>
      </c>
      <c r="AJ244" s="224">
        <v>16000</v>
      </c>
      <c r="AK244" s="224">
        <v>0</v>
      </c>
      <c r="AL244" s="225">
        <v>3.4229240928074528E-2</v>
      </c>
      <c r="AM244" s="224">
        <v>750</v>
      </c>
      <c r="AN244" s="224">
        <v>40</v>
      </c>
      <c r="AO244" s="224">
        <v>750</v>
      </c>
      <c r="AP244" s="224">
        <v>0.86850000000000005</v>
      </c>
      <c r="AQ244" s="224">
        <v>18500</v>
      </c>
      <c r="AR244" s="224">
        <v>0</v>
      </c>
      <c r="AS244" s="225">
        <v>3.9446470073988785E-2</v>
      </c>
      <c r="AT244" s="224">
        <v>750</v>
      </c>
      <c r="AU244" s="224">
        <v>40</v>
      </c>
      <c r="AV244" s="224">
        <v>750</v>
      </c>
      <c r="AW244" s="224">
        <v>0.88180000000000003</v>
      </c>
      <c r="AX244" s="224">
        <v>19840</v>
      </c>
      <c r="AY244" s="224">
        <v>0</v>
      </c>
      <c r="AZ244" s="225">
        <v>4.0321564476701696E-2</v>
      </c>
      <c r="BA244" s="224">
        <v>750</v>
      </c>
      <c r="BB244" s="224">
        <v>40</v>
      </c>
      <c r="BC244" s="224">
        <v>750</v>
      </c>
      <c r="BD244" s="224">
        <v>0.88080000000000003</v>
      </c>
      <c r="BE244" s="224">
        <v>18760</v>
      </c>
      <c r="BF244" s="224">
        <v>0</v>
      </c>
      <c r="BG244" s="225">
        <v>3.9442257880041708E-2</v>
      </c>
      <c r="BH244" s="224">
        <v>750</v>
      </c>
      <c r="BI244" s="224">
        <v>40</v>
      </c>
      <c r="BJ244" s="224">
        <v>750</v>
      </c>
      <c r="BK244" s="224">
        <v>0.88119999999999998</v>
      </c>
      <c r="BL244" s="224">
        <v>19210</v>
      </c>
      <c r="BM244" s="224">
        <v>0</v>
      </c>
      <c r="BN244" s="225">
        <v>3.9067774963108308E-2</v>
      </c>
      <c r="BO244" s="224">
        <v>750</v>
      </c>
      <c r="BP244" s="224">
        <v>40</v>
      </c>
      <c r="BQ244" s="224">
        <v>750</v>
      </c>
      <c r="BR244" s="224">
        <v>0.88890000000000002</v>
      </c>
      <c r="BS244" s="224">
        <v>20090</v>
      </c>
      <c r="BT244" s="311">
        <v>0</v>
      </c>
      <c r="BU244" s="225">
        <v>4.0503525963989963E-2</v>
      </c>
      <c r="BV244" s="224">
        <v>750</v>
      </c>
      <c r="BW244" s="224">
        <v>0</v>
      </c>
      <c r="BX244" s="224">
        <v>750</v>
      </c>
      <c r="BY244" s="224">
        <v>0.88890000000000002</v>
      </c>
      <c r="BZ244" s="224">
        <v>20090</v>
      </c>
      <c r="CA244" s="311">
        <v>0</v>
      </c>
      <c r="CB244" s="225">
        <v>4.4843189460131744E-2</v>
      </c>
      <c r="CC244" s="224">
        <v>750</v>
      </c>
      <c r="CD244" s="224"/>
      <c r="CE244" s="224">
        <v>600</v>
      </c>
      <c r="CF244" s="224">
        <v>0.90680000000000005</v>
      </c>
      <c r="CG244" s="224">
        <v>46135</v>
      </c>
      <c r="CH244" s="224">
        <v>0</v>
      </c>
      <c r="CI244" s="225">
        <v>0.11397112300057073</v>
      </c>
      <c r="CJ244" s="224">
        <v>750</v>
      </c>
      <c r="CK244" s="224"/>
      <c r="CL244" s="224">
        <v>600</v>
      </c>
      <c r="CM244" s="224">
        <v>0.92330000000000001</v>
      </c>
      <c r="CN244" s="224">
        <v>21505</v>
      </c>
      <c r="CO244" s="224">
        <v>0</v>
      </c>
      <c r="CP244" s="225">
        <v>5.3915404085987856E-2</v>
      </c>
      <c r="CQ244" s="224">
        <v>750</v>
      </c>
      <c r="CR244" s="224"/>
      <c r="CS244" s="224">
        <v>600</v>
      </c>
      <c r="CT244" s="224">
        <v>0.87090000000000001</v>
      </c>
      <c r="CU244" s="224">
        <v>17825</v>
      </c>
      <c r="CV244" s="311">
        <v>0</v>
      </c>
      <c r="CW244" s="225">
        <v>4.5849759508044048E-2</v>
      </c>
      <c r="CX244" s="224">
        <v>750</v>
      </c>
      <c r="CY244" s="224"/>
      <c r="CZ244" s="224">
        <v>600</v>
      </c>
      <c r="DA244" s="224">
        <v>0.84360000000000002</v>
      </c>
      <c r="DB244" s="224">
        <v>15380</v>
      </c>
      <c r="DC244" s="224">
        <v>0</v>
      </c>
      <c r="DD244" s="225">
        <v>4.2202290009307551E-2</v>
      </c>
      <c r="DE244" s="224">
        <v>750</v>
      </c>
      <c r="DF244" s="224"/>
      <c r="DG244" s="224">
        <v>600</v>
      </c>
      <c r="DH244" s="224">
        <v>0.86729999999999996</v>
      </c>
      <c r="DI244" s="224">
        <v>18510</v>
      </c>
      <c r="DJ244" s="224">
        <v>0</v>
      </c>
      <c r="DK244" s="225">
        <v>4.7809355198248429E-2</v>
      </c>
      <c r="DL244" s="224">
        <v>750</v>
      </c>
      <c r="DM244" s="224"/>
      <c r="DN244" s="224">
        <v>600</v>
      </c>
      <c r="DO244" s="224">
        <v>0.8821</v>
      </c>
      <c r="DP244" s="224">
        <v>19385</v>
      </c>
      <c r="DQ244" s="311">
        <v>0</v>
      </c>
      <c r="DR244" s="225">
        <v>4.9229315510111706E-2</v>
      </c>
      <c r="DS244" s="224">
        <v>750</v>
      </c>
      <c r="DT244" s="224"/>
      <c r="DU244" s="224">
        <v>600</v>
      </c>
      <c r="DV244" s="224">
        <v>0.94689999999999996</v>
      </c>
      <c r="DW244" s="224">
        <v>27285</v>
      </c>
      <c r="DX244" s="224">
        <v>0</v>
      </c>
      <c r="DY244" s="225">
        <v>6.6701575902653104E-2</v>
      </c>
    </row>
    <row r="245" spans="1:129" ht="17.25" customHeight="1">
      <c r="A245" s="466">
        <v>241</v>
      </c>
      <c r="B245" s="489">
        <v>711000000066</v>
      </c>
      <c r="C245" s="212" t="s">
        <v>701</v>
      </c>
      <c r="D245" s="224">
        <v>120</v>
      </c>
      <c r="E245" s="224">
        <v>90</v>
      </c>
      <c r="F245" s="224">
        <v>90</v>
      </c>
      <c r="G245" s="224">
        <v>0.90910000000000002</v>
      </c>
      <c r="H245" s="224">
        <v>6000</v>
      </c>
      <c r="I245" s="224">
        <v>0</v>
      </c>
      <c r="J245" s="225">
        <v>0.10185083334351841</v>
      </c>
      <c r="K245" s="224">
        <v>120</v>
      </c>
      <c r="L245" s="224">
        <v>15</v>
      </c>
      <c r="M245" s="224">
        <v>15</v>
      </c>
      <c r="N245" s="224">
        <v>0.66669999999999996</v>
      </c>
      <c r="O245" s="224">
        <v>600</v>
      </c>
      <c r="P245" s="224">
        <v>0</v>
      </c>
      <c r="Q245" s="225">
        <v>8.0641129233860895E-2</v>
      </c>
      <c r="R245" s="224">
        <v>120</v>
      </c>
      <c r="S245" s="224">
        <v>219</v>
      </c>
      <c r="T245" s="224">
        <v>219</v>
      </c>
      <c r="U245" s="224">
        <v>0.97840000000000005</v>
      </c>
      <c r="V245" s="224">
        <v>40800</v>
      </c>
      <c r="W245" s="224">
        <v>0</v>
      </c>
      <c r="X245" s="225">
        <v>0.26446433216222304</v>
      </c>
      <c r="Y245" s="224">
        <v>120</v>
      </c>
      <c r="Z245" s="224">
        <v>73.8</v>
      </c>
      <c r="AA245" s="224">
        <v>96</v>
      </c>
      <c r="AB245" s="224">
        <v>0.97950000000000004</v>
      </c>
      <c r="AC245" s="224">
        <v>90963</v>
      </c>
      <c r="AD245" s="311">
        <v>48987.1152</v>
      </c>
      <c r="AE245" s="225">
        <v>1.3002179765844983</v>
      </c>
      <c r="AF245" s="224">
        <v>120</v>
      </c>
      <c r="AG245" s="224">
        <v>228.6</v>
      </c>
      <c r="AH245" s="224">
        <v>228.6</v>
      </c>
      <c r="AI245" s="224">
        <v>0.98309999999999997</v>
      </c>
      <c r="AJ245" s="224">
        <v>45472</v>
      </c>
      <c r="AK245" s="224">
        <v>0</v>
      </c>
      <c r="AL245" s="225">
        <v>0.27195509433081577</v>
      </c>
      <c r="AM245" s="224">
        <v>120</v>
      </c>
      <c r="AN245" s="224">
        <v>195.6</v>
      </c>
      <c r="AO245" s="224">
        <v>195.6</v>
      </c>
      <c r="AP245" s="224">
        <v>0.98240000000000005</v>
      </c>
      <c r="AQ245" s="224">
        <v>33856</v>
      </c>
      <c r="AR245" s="224">
        <v>0</v>
      </c>
      <c r="AS245" s="225">
        <v>0.24470674787415059</v>
      </c>
      <c r="AT245" s="224">
        <v>120</v>
      </c>
      <c r="AU245" s="224">
        <v>90</v>
      </c>
      <c r="AV245" s="224">
        <v>96</v>
      </c>
      <c r="AW245" s="224">
        <v>0.93730000000000002</v>
      </c>
      <c r="AX245" s="224">
        <v>7760</v>
      </c>
      <c r="AY245" s="224">
        <v>0</v>
      </c>
      <c r="AZ245" s="225">
        <v>0.11591481212527249</v>
      </c>
      <c r="BA245" s="224">
        <v>120</v>
      </c>
      <c r="BB245" s="224">
        <v>31.2</v>
      </c>
      <c r="BC245" s="224">
        <v>96</v>
      </c>
      <c r="BD245" s="224">
        <v>0.87060000000000004</v>
      </c>
      <c r="BE245" s="224">
        <v>3803</v>
      </c>
      <c r="BF245" s="224">
        <v>0</v>
      </c>
      <c r="BG245" s="225">
        <v>6.3198087100424571E-2</v>
      </c>
      <c r="BH245" s="224">
        <v>120</v>
      </c>
      <c r="BI245" s="224">
        <v>115.8</v>
      </c>
      <c r="BJ245" s="224">
        <v>115.8</v>
      </c>
      <c r="BK245" s="224">
        <v>0.91159999999999997</v>
      </c>
      <c r="BL245" s="224">
        <v>5414</v>
      </c>
      <c r="BM245" s="224">
        <v>0</v>
      </c>
      <c r="BN245" s="225">
        <v>6.8933834951226472E-2</v>
      </c>
      <c r="BO245" s="224">
        <v>120</v>
      </c>
      <c r="BP245" s="224">
        <v>109.2</v>
      </c>
      <c r="BQ245" s="224">
        <v>109.2</v>
      </c>
      <c r="BR245" s="224">
        <v>0.96079999999999999</v>
      </c>
      <c r="BS245" s="224">
        <v>10670</v>
      </c>
      <c r="BT245" s="311">
        <v>0</v>
      </c>
      <c r="BU245" s="225">
        <v>0.13668971912774119</v>
      </c>
      <c r="BV245" s="224">
        <v>120</v>
      </c>
      <c r="BW245" s="224">
        <v>161.4</v>
      </c>
      <c r="BX245" s="224">
        <v>161.4</v>
      </c>
      <c r="BY245" s="224">
        <v>0.97360000000000002</v>
      </c>
      <c r="BZ245" s="224">
        <v>17423</v>
      </c>
      <c r="CA245" s="311">
        <v>0</v>
      </c>
      <c r="CB245" s="225">
        <v>0.16499453817035747</v>
      </c>
      <c r="CC245" s="224">
        <v>120</v>
      </c>
      <c r="CD245" s="224"/>
      <c r="CE245" s="224">
        <v>133.19999999999999</v>
      </c>
      <c r="CF245" s="224">
        <v>0.9597</v>
      </c>
      <c r="CG245" s="224">
        <v>10150</v>
      </c>
      <c r="CH245" s="224">
        <v>0</v>
      </c>
      <c r="CI245" s="225">
        <v>0.10672186032765785</v>
      </c>
      <c r="CJ245" s="224">
        <v>120</v>
      </c>
      <c r="CK245" s="224"/>
      <c r="CL245" s="224">
        <v>136.80000000000001</v>
      </c>
      <c r="CM245" s="224">
        <v>0.93659999999999999</v>
      </c>
      <c r="CN245" s="224">
        <v>5349</v>
      </c>
      <c r="CO245" s="224">
        <v>0</v>
      </c>
      <c r="CP245" s="225">
        <v>5.7982889044567915E-2</v>
      </c>
      <c r="CQ245" s="224">
        <v>120</v>
      </c>
      <c r="CR245" s="224"/>
      <c r="CS245" s="224">
        <v>166.2</v>
      </c>
      <c r="CT245" s="224">
        <v>0.97250000000000003</v>
      </c>
      <c r="CU245" s="224">
        <v>19628</v>
      </c>
      <c r="CV245" s="311">
        <v>0</v>
      </c>
      <c r="CW245" s="225">
        <v>0.16322342412806776</v>
      </c>
      <c r="CX245" s="224">
        <v>120</v>
      </c>
      <c r="CY245" s="224"/>
      <c r="CZ245" s="224">
        <v>163.19999999999999</v>
      </c>
      <c r="DA245" s="224">
        <v>0.90939999999999999</v>
      </c>
      <c r="DB245" s="224">
        <v>4558</v>
      </c>
      <c r="DC245" s="224">
        <v>0</v>
      </c>
      <c r="DD245" s="225">
        <v>4.2654683137580723E-2</v>
      </c>
      <c r="DE245" s="224">
        <v>120</v>
      </c>
      <c r="DF245" s="224"/>
      <c r="DG245" s="224">
        <v>96</v>
      </c>
      <c r="DH245" s="224">
        <v>0.61650000000000005</v>
      </c>
      <c r="DI245" s="224">
        <v>722</v>
      </c>
      <c r="DJ245" s="224">
        <v>0</v>
      </c>
      <c r="DK245" s="225">
        <v>1.639683204120846E-2</v>
      </c>
      <c r="DL245" s="224">
        <v>120</v>
      </c>
      <c r="DM245" s="224"/>
      <c r="DN245" s="224">
        <v>133.19999999999999</v>
      </c>
      <c r="DO245" s="224">
        <v>0.95230000000000004</v>
      </c>
      <c r="DP245" s="224">
        <v>7448</v>
      </c>
      <c r="DQ245" s="311">
        <v>0</v>
      </c>
      <c r="DR245" s="225">
        <v>7.8920299235800254E-2</v>
      </c>
      <c r="DS245" s="224">
        <v>120</v>
      </c>
      <c r="DT245" s="224"/>
      <c r="DU245" s="224">
        <v>138</v>
      </c>
      <c r="DV245" s="224">
        <v>0.96220000000000006</v>
      </c>
      <c r="DW245" s="224">
        <v>10559</v>
      </c>
      <c r="DX245" s="224">
        <v>0</v>
      </c>
      <c r="DY245" s="225">
        <v>0.11044494785333261</v>
      </c>
    </row>
    <row r="246" spans="1:129" ht="17.25" customHeight="1">
      <c r="A246" s="466">
        <v>242</v>
      </c>
      <c r="B246" s="489">
        <v>341000000096</v>
      </c>
      <c r="C246" s="212" t="s">
        <v>735</v>
      </c>
      <c r="D246" s="224">
        <v>151</v>
      </c>
      <c r="E246" s="224">
        <v>7.2</v>
      </c>
      <c r="F246" s="224">
        <v>11.2</v>
      </c>
      <c r="G246" s="224">
        <v>0</v>
      </c>
      <c r="H246" s="224">
        <v>7750</v>
      </c>
      <c r="I246" s="224">
        <v>0</v>
      </c>
      <c r="J246" s="225"/>
      <c r="K246" s="224">
        <v>151</v>
      </c>
      <c r="L246" s="224">
        <v>85.2</v>
      </c>
      <c r="M246" s="224">
        <v>89.2</v>
      </c>
      <c r="N246" s="224">
        <v>0.98080000000000001</v>
      </c>
      <c r="O246" s="224">
        <v>8876</v>
      </c>
      <c r="P246" s="224">
        <v>0</v>
      </c>
      <c r="Q246" s="225">
        <v>0.13636378474423871</v>
      </c>
      <c r="R246" s="224">
        <v>151</v>
      </c>
      <c r="S246" s="224">
        <v>83.6</v>
      </c>
      <c r="T246" s="224">
        <v>120.8</v>
      </c>
      <c r="U246" s="224">
        <v>0.98470000000000002</v>
      </c>
      <c r="V246" s="224">
        <v>12543</v>
      </c>
      <c r="W246" s="224">
        <v>0</v>
      </c>
      <c r="X246" s="225">
        <v>0.14645292623945483</v>
      </c>
      <c r="Y246" s="224">
        <v>151</v>
      </c>
      <c r="Z246" s="224">
        <v>87.6</v>
      </c>
      <c r="AA246" s="224">
        <v>120.8</v>
      </c>
      <c r="AB246" s="224">
        <v>0.98650000000000004</v>
      </c>
      <c r="AC246" s="224">
        <v>11139</v>
      </c>
      <c r="AD246" s="224">
        <v>0</v>
      </c>
      <c r="AE246" s="225">
        <v>0.12563459512649566</v>
      </c>
      <c r="AF246" s="224">
        <v>151</v>
      </c>
      <c r="AG246" s="224">
        <v>86</v>
      </c>
      <c r="AH246" s="224">
        <v>120.8</v>
      </c>
      <c r="AI246" s="224">
        <v>0.97629999999999995</v>
      </c>
      <c r="AJ246" s="224">
        <v>9062</v>
      </c>
      <c r="AK246" s="224">
        <v>0</v>
      </c>
      <c r="AL246" s="225">
        <v>0.10327635428938799</v>
      </c>
      <c r="AM246" s="224">
        <v>151</v>
      </c>
      <c r="AN246" s="224">
        <v>77.2</v>
      </c>
      <c r="AO246" s="224">
        <v>120.8</v>
      </c>
      <c r="AP246" s="224">
        <v>0.97770000000000001</v>
      </c>
      <c r="AQ246" s="224">
        <v>10731</v>
      </c>
      <c r="AR246" s="224">
        <v>0</v>
      </c>
      <c r="AS246" s="225">
        <v>0.12619296628276344</v>
      </c>
      <c r="AT246" s="224">
        <v>151</v>
      </c>
      <c r="AU246" s="224">
        <v>76.400000000000006</v>
      </c>
      <c r="AV246" s="224">
        <v>120.8</v>
      </c>
      <c r="AW246" s="224">
        <v>0.96850000000000003</v>
      </c>
      <c r="AX246" s="224">
        <v>7956</v>
      </c>
      <c r="AY246" s="224">
        <v>0</v>
      </c>
      <c r="AZ246" s="225">
        <v>9.1401911769555352E-2</v>
      </c>
      <c r="BA246" s="224">
        <v>151</v>
      </c>
      <c r="BB246" s="224">
        <v>67.599999999999994</v>
      </c>
      <c r="BC246" s="224">
        <v>120.8</v>
      </c>
      <c r="BD246" s="224">
        <v>0.9677</v>
      </c>
      <c r="BE246" s="224">
        <v>7767</v>
      </c>
      <c r="BF246" s="224">
        <v>0</v>
      </c>
      <c r="BG246" s="225">
        <v>9.2281178762779498E-2</v>
      </c>
      <c r="BH246" s="224">
        <v>151</v>
      </c>
      <c r="BI246" s="224">
        <v>64.400000000000006</v>
      </c>
      <c r="BJ246" s="224">
        <v>120.8</v>
      </c>
      <c r="BK246" s="224">
        <v>0.95379999999999998</v>
      </c>
      <c r="BL246" s="224">
        <v>6691</v>
      </c>
      <c r="BM246" s="224">
        <v>0</v>
      </c>
      <c r="BN246" s="225">
        <v>7.8053762380700914E-2</v>
      </c>
      <c r="BO246" s="224">
        <v>151</v>
      </c>
      <c r="BP246" s="224">
        <v>66.400000000000006</v>
      </c>
      <c r="BQ246" s="224">
        <v>120.8</v>
      </c>
      <c r="BR246" s="224">
        <v>0.95850000000000002</v>
      </c>
      <c r="BS246" s="224">
        <v>7217</v>
      </c>
      <c r="BT246" s="311">
        <v>0</v>
      </c>
      <c r="BU246" s="225">
        <v>8.3776983362562049E-2</v>
      </c>
      <c r="BV246" s="224">
        <v>151</v>
      </c>
      <c r="BW246" s="224">
        <v>90.8</v>
      </c>
      <c r="BX246" s="224">
        <v>120.8</v>
      </c>
      <c r="BY246" s="224">
        <v>0.96589999999999998</v>
      </c>
      <c r="BZ246" s="224">
        <v>8396</v>
      </c>
      <c r="CA246" s="311">
        <v>0</v>
      </c>
      <c r="CB246" s="225">
        <v>0.10707893831172469</v>
      </c>
      <c r="CC246" s="224">
        <v>151</v>
      </c>
      <c r="CD246" s="224"/>
      <c r="CE246" s="224">
        <v>120.8</v>
      </c>
      <c r="CF246" s="224">
        <v>0.9637</v>
      </c>
      <c r="CG246" s="224">
        <v>7078</v>
      </c>
      <c r="CH246" s="224">
        <v>0</v>
      </c>
      <c r="CI246" s="225">
        <v>8.1720088725839482E-2</v>
      </c>
      <c r="CJ246" s="224">
        <v>151</v>
      </c>
      <c r="CK246" s="224"/>
      <c r="CL246" s="224">
        <v>120.8</v>
      </c>
      <c r="CM246" s="224">
        <v>0.96909999999999996</v>
      </c>
      <c r="CN246" s="224">
        <v>7462</v>
      </c>
      <c r="CO246" s="224">
        <v>0</v>
      </c>
      <c r="CP246" s="225">
        <v>8.852933876048788E-2</v>
      </c>
      <c r="CQ246" s="224">
        <v>151</v>
      </c>
      <c r="CR246" s="224"/>
      <c r="CS246" s="224">
        <v>120.8</v>
      </c>
      <c r="CT246" s="224">
        <v>0.96809999999999996</v>
      </c>
      <c r="CU246" s="224">
        <v>2494</v>
      </c>
      <c r="CV246" s="311">
        <v>0</v>
      </c>
      <c r="CW246" s="225">
        <v>2.8663971225422167E-2</v>
      </c>
      <c r="CX246" s="224">
        <v>151</v>
      </c>
      <c r="CY246" s="224"/>
      <c r="CZ246" s="224">
        <v>120.8</v>
      </c>
      <c r="DA246" s="224">
        <v>0.97399999999999998</v>
      </c>
      <c r="DB246" s="224">
        <v>7406</v>
      </c>
      <c r="DC246" s="224">
        <v>0</v>
      </c>
      <c r="DD246" s="225">
        <v>8.7422922398852881E-2</v>
      </c>
      <c r="DE246" s="224">
        <v>151</v>
      </c>
      <c r="DF246" s="224"/>
      <c r="DG246" s="224">
        <v>120.8</v>
      </c>
      <c r="DH246" s="224">
        <v>0.98019999999999996</v>
      </c>
      <c r="DI246" s="224">
        <v>9688</v>
      </c>
      <c r="DJ246" s="224">
        <v>0</v>
      </c>
      <c r="DK246" s="225">
        <v>0.10997135143679361</v>
      </c>
      <c r="DL246" s="224">
        <v>151</v>
      </c>
      <c r="DM246" s="224"/>
      <c r="DN246" s="224">
        <v>120.8</v>
      </c>
      <c r="DO246" s="224">
        <v>0.96509999999999996</v>
      </c>
      <c r="DP246" s="224">
        <v>5782</v>
      </c>
      <c r="DQ246" s="311">
        <v>0</v>
      </c>
      <c r="DR246" s="225">
        <v>6.6660090951904297E-2</v>
      </c>
      <c r="DS246" s="224">
        <v>151</v>
      </c>
      <c r="DT246" s="224"/>
      <c r="DU246" s="224">
        <v>120.8</v>
      </c>
      <c r="DV246" s="224">
        <v>0.95660000000000001</v>
      </c>
      <c r="DW246" s="224">
        <v>5055</v>
      </c>
      <c r="DX246" s="224">
        <v>0</v>
      </c>
      <c r="DY246" s="225">
        <v>6.0756304867450442E-2</v>
      </c>
    </row>
    <row r="247" spans="1:129" ht="17.25" customHeight="1">
      <c r="A247" s="466">
        <v>243</v>
      </c>
      <c r="B247" s="489">
        <v>343000000088</v>
      </c>
      <c r="C247" s="212" t="s">
        <v>942</v>
      </c>
      <c r="D247" s="224">
        <v>0</v>
      </c>
      <c r="E247" s="224">
        <v>0</v>
      </c>
      <c r="F247" s="224">
        <v>0</v>
      </c>
      <c r="G247" s="224">
        <v>0</v>
      </c>
      <c r="H247" s="224">
        <v>0</v>
      </c>
      <c r="I247" s="224">
        <v>0</v>
      </c>
      <c r="J247" s="225"/>
      <c r="K247" s="224">
        <v>0</v>
      </c>
      <c r="L247" s="224">
        <v>0</v>
      </c>
      <c r="M247" s="224">
        <v>0</v>
      </c>
      <c r="N247" s="224">
        <v>0</v>
      </c>
      <c r="O247" s="224">
        <v>0</v>
      </c>
      <c r="P247" s="224">
        <v>0</v>
      </c>
      <c r="Q247" s="225">
        <v>0</v>
      </c>
      <c r="R247" s="224">
        <v>0</v>
      </c>
      <c r="S247" s="224">
        <v>0</v>
      </c>
      <c r="T247" s="224">
        <v>0</v>
      </c>
      <c r="U247" s="224">
        <v>0</v>
      </c>
      <c r="V247" s="224">
        <v>0</v>
      </c>
      <c r="W247" s="224">
        <v>0</v>
      </c>
      <c r="X247" s="225">
        <v>0</v>
      </c>
      <c r="Y247" s="224">
        <v>0</v>
      </c>
      <c r="Z247" s="224">
        <v>0</v>
      </c>
      <c r="AA247" s="224">
        <v>0</v>
      </c>
      <c r="AB247" s="224">
        <v>0</v>
      </c>
      <c r="AC247" s="224">
        <v>0</v>
      </c>
      <c r="AD247" s="224">
        <v>0</v>
      </c>
      <c r="AE247" s="225">
        <v>0</v>
      </c>
      <c r="AF247" s="224">
        <v>0</v>
      </c>
      <c r="AG247" s="224">
        <v>0</v>
      </c>
      <c r="AH247" s="224">
        <v>0</v>
      </c>
      <c r="AI247" s="224">
        <v>0</v>
      </c>
      <c r="AJ247" s="224">
        <v>0</v>
      </c>
      <c r="AK247" s="224">
        <v>0</v>
      </c>
      <c r="AL247" s="225">
        <v>0</v>
      </c>
      <c r="AM247" s="224">
        <v>0</v>
      </c>
      <c r="AN247" s="224">
        <v>0</v>
      </c>
      <c r="AO247" s="224">
        <v>0</v>
      </c>
      <c r="AP247" s="224">
        <v>0</v>
      </c>
      <c r="AQ247" s="224">
        <v>0</v>
      </c>
      <c r="AR247" s="224">
        <v>0</v>
      </c>
      <c r="AS247" s="225">
        <v>0</v>
      </c>
      <c r="AT247" s="224">
        <v>0</v>
      </c>
      <c r="AU247" s="224">
        <v>0</v>
      </c>
      <c r="AV247" s="224">
        <v>0</v>
      </c>
      <c r="AW247" s="224">
        <v>0</v>
      </c>
      <c r="AX247" s="224">
        <v>0</v>
      </c>
      <c r="AY247" s="224">
        <v>0</v>
      </c>
      <c r="AZ247" s="225">
        <v>0</v>
      </c>
      <c r="BA247" s="224">
        <v>0</v>
      </c>
      <c r="BB247" s="224">
        <v>0</v>
      </c>
      <c r="BC247" s="224">
        <v>0</v>
      </c>
      <c r="BD247" s="224">
        <v>0</v>
      </c>
      <c r="BE247" s="224">
        <v>0</v>
      </c>
      <c r="BF247" s="224">
        <v>0</v>
      </c>
      <c r="BG247" s="225">
        <v>0</v>
      </c>
      <c r="BH247" s="224">
        <v>0</v>
      </c>
      <c r="BI247" s="224">
        <v>0</v>
      </c>
      <c r="BJ247" s="224">
        <v>0</v>
      </c>
      <c r="BK247" s="224">
        <v>0</v>
      </c>
      <c r="BL247" s="224">
        <v>0</v>
      </c>
      <c r="BM247" s="224">
        <v>0</v>
      </c>
      <c r="BN247" s="225">
        <v>0</v>
      </c>
      <c r="BO247" s="224">
        <v>0</v>
      </c>
      <c r="BP247" s="224">
        <v>0</v>
      </c>
      <c r="BQ247" s="224">
        <v>0</v>
      </c>
      <c r="BR247" s="224">
        <v>0</v>
      </c>
      <c r="BS247" s="224">
        <v>0</v>
      </c>
      <c r="BT247" s="311">
        <v>0</v>
      </c>
      <c r="BU247" s="225">
        <v>0</v>
      </c>
      <c r="BV247" s="224">
        <v>0</v>
      </c>
      <c r="BW247" s="224">
        <v>0</v>
      </c>
      <c r="BX247" s="224">
        <v>0</v>
      </c>
      <c r="BY247" s="224">
        <v>0</v>
      </c>
      <c r="BZ247" s="224">
        <v>0</v>
      </c>
      <c r="CA247" s="311">
        <v>0</v>
      </c>
      <c r="CB247" s="225">
        <v>0</v>
      </c>
      <c r="CC247" s="224">
        <v>134</v>
      </c>
      <c r="CD247" s="224"/>
      <c r="CE247" s="224">
        <v>0</v>
      </c>
      <c r="CF247" s="224">
        <v>0</v>
      </c>
      <c r="CG247" s="224">
        <v>0</v>
      </c>
      <c r="CH247" s="224">
        <v>0</v>
      </c>
      <c r="CI247" s="225">
        <v>0</v>
      </c>
      <c r="CJ247" s="224">
        <v>134</v>
      </c>
      <c r="CK247" s="224"/>
      <c r="CL247" s="224">
        <v>134</v>
      </c>
      <c r="CM247" s="224">
        <v>0.98839999999999995</v>
      </c>
      <c r="CN247" s="224">
        <v>10490</v>
      </c>
      <c r="CO247" s="224">
        <v>0</v>
      </c>
      <c r="CP247" s="225">
        <v>0.11000323487110518</v>
      </c>
      <c r="CQ247" s="224">
        <v>134</v>
      </c>
      <c r="CR247" s="224"/>
      <c r="CS247" s="224">
        <v>134</v>
      </c>
      <c r="CT247" s="224">
        <v>0.97350000000000003</v>
      </c>
      <c r="CU247" s="224">
        <v>16694</v>
      </c>
      <c r="CV247" s="311">
        <v>0</v>
      </c>
      <c r="CW247" s="225">
        <v>0.17200723687426311</v>
      </c>
      <c r="CX247" s="224">
        <v>134</v>
      </c>
      <c r="CY247" s="224"/>
      <c r="CZ247" s="224">
        <v>134</v>
      </c>
      <c r="DA247" s="224">
        <v>0.9748</v>
      </c>
      <c r="DB247" s="224">
        <v>15443</v>
      </c>
      <c r="DC247" s="224">
        <v>0</v>
      </c>
      <c r="DD247" s="225">
        <v>0.16420215636357946</v>
      </c>
      <c r="DE247" s="224">
        <v>134</v>
      </c>
      <c r="DF247" s="224"/>
      <c r="DG247" s="224">
        <v>134</v>
      </c>
      <c r="DH247" s="224">
        <v>0.97130000000000005</v>
      </c>
      <c r="DI247" s="224">
        <v>15460</v>
      </c>
      <c r="DJ247" s="224">
        <v>0</v>
      </c>
      <c r="DK247" s="225">
        <v>0.15965347174715161</v>
      </c>
      <c r="DL247" s="224">
        <v>134</v>
      </c>
      <c r="DM247" s="224"/>
      <c r="DN247" s="224">
        <v>134</v>
      </c>
      <c r="DO247" s="224">
        <v>0.97309999999999997</v>
      </c>
      <c r="DP247" s="224">
        <v>16218</v>
      </c>
      <c r="DQ247" s="311">
        <v>0</v>
      </c>
      <c r="DR247" s="225">
        <v>0.16717144237276924</v>
      </c>
      <c r="DS247" s="224">
        <v>134</v>
      </c>
      <c r="DT247" s="224"/>
      <c r="DU247" s="224">
        <v>134</v>
      </c>
      <c r="DV247" s="224">
        <v>0.97419999999999995</v>
      </c>
      <c r="DW247" s="224">
        <v>14631</v>
      </c>
      <c r="DX247" s="224">
        <v>0</v>
      </c>
      <c r="DY247" s="225">
        <v>0.15566414488836866</v>
      </c>
    </row>
    <row r="248" spans="1:129" ht="17.25" customHeight="1">
      <c r="A248" s="466">
        <v>244</v>
      </c>
      <c r="B248" s="489">
        <v>293000000024</v>
      </c>
      <c r="C248" s="212" t="s">
        <v>943</v>
      </c>
      <c r="D248" s="224">
        <v>0</v>
      </c>
      <c r="E248" s="224">
        <v>0</v>
      </c>
      <c r="F248" s="224">
        <v>0</v>
      </c>
      <c r="G248" s="224">
        <v>0</v>
      </c>
      <c r="H248" s="224">
        <v>0</v>
      </c>
      <c r="I248" s="224">
        <v>0</v>
      </c>
      <c r="J248" s="225"/>
      <c r="K248" s="224">
        <v>0</v>
      </c>
      <c r="L248" s="224">
        <v>0</v>
      </c>
      <c r="M248" s="224">
        <v>0</v>
      </c>
      <c r="N248" s="224">
        <v>0</v>
      </c>
      <c r="O248" s="224">
        <v>0</v>
      </c>
      <c r="P248" s="224">
        <v>0</v>
      </c>
      <c r="Q248" s="225">
        <v>0</v>
      </c>
      <c r="R248" s="224">
        <v>0</v>
      </c>
      <c r="S248" s="224">
        <v>0</v>
      </c>
      <c r="T248" s="224">
        <v>0</v>
      </c>
      <c r="U248" s="224">
        <v>0</v>
      </c>
      <c r="V248" s="224">
        <v>0</v>
      </c>
      <c r="W248" s="224">
        <v>0</v>
      </c>
      <c r="X248" s="225">
        <v>0</v>
      </c>
      <c r="Y248" s="224">
        <v>0</v>
      </c>
      <c r="Z248" s="224">
        <v>0</v>
      </c>
      <c r="AA248" s="224">
        <v>0</v>
      </c>
      <c r="AB248" s="224">
        <v>0</v>
      </c>
      <c r="AC248" s="224">
        <v>0</v>
      </c>
      <c r="AD248" s="224">
        <v>0</v>
      </c>
      <c r="AE248" s="225">
        <v>0</v>
      </c>
      <c r="AF248" s="224">
        <v>0</v>
      </c>
      <c r="AG248" s="224">
        <v>0</v>
      </c>
      <c r="AH248" s="224">
        <v>0</v>
      </c>
      <c r="AI248" s="224">
        <v>0</v>
      </c>
      <c r="AJ248" s="224">
        <v>0</v>
      </c>
      <c r="AK248" s="224">
        <v>0</v>
      </c>
      <c r="AL248" s="225">
        <v>0</v>
      </c>
      <c r="AM248" s="224">
        <v>0</v>
      </c>
      <c r="AN248" s="224">
        <v>0</v>
      </c>
      <c r="AO248" s="224">
        <v>0</v>
      </c>
      <c r="AP248" s="224">
        <v>0</v>
      </c>
      <c r="AQ248" s="224">
        <v>0</v>
      </c>
      <c r="AR248" s="224">
        <v>0</v>
      </c>
      <c r="AS248" s="225">
        <v>0</v>
      </c>
      <c r="AT248" s="224">
        <v>0</v>
      </c>
      <c r="AU248" s="224">
        <v>0</v>
      </c>
      <c r="AV248" s="224">
        <v>0</v>
      </c>
      <c r="AW248" s="224">
        <v>0</v>
      </c>
      <c r="AX248" s="224">
        <v>0</v>
      </c>
      <c r="AY248" s="224">
        <v>0</v>
      </c>
      <c r="AZ248" s="225">
        <v>0</v>
      </c>
      <c r="BA248" s="224">
        <v>0</v>
      </c>
      <c r="BB248" s="224">
        <v>0</v>
      </c>
      <c r="BC248" s="224">
        <v>0</v>
      </c>
      <c r="BD248" s="224">
        <v>0</v>
      </c>
      <c r="BE248" s="224">
        <v>0</v>
      </c>
      <c r="BF248" s="224">
        <v>0</v>
      </c>
      <c r="BG248" s="225">
        <v>0</v>
      </c>
      <c r="BH248" s="224">
        <v>0</v>
      </c>
      <c r="BI248" s="224">
        <v>0</v>
      </c>
      <c r="BJ248" s="224">
        <v>0</v>
      </c>
      <c r="BK248" s="224">
        <v>0</v>
      </c>
      <c r="BL248" s="224">
        <v>0</v>
      </c>
      <c r="BM248" s="224">
        <v>0</v>
      </c>
      <c r="BN248" s="225">
        <v>0</v>
      </c>
      <c r="BO248" s="224">
        <v>0</v>
      </c>
      <c r="BP248" s="224">
        <v>0</v>
      </c>
      <c r="BQ248" s="224">
        <v>0</v>
      </c>
      <c r="BR248" s="224">
        <v>0</v>
      </c>
      <c r="BS248" s="224">
        <v>0</v>
      </c>
      <c r="BT248" s="311">
        <v>0</v>
      </c>
      <c r="BU248" s="225">
        <v>0</v>
      </c>
      <c r="BV248" s="224">
        <v>0</v>
      </c>
      <c r="BW248" s="224">
        <v>0</v>
      </c>
      <c r="BX248" s="224">
        <v>0</v>
      </c>
      <c r="BY248" s="224">
        <v>0</v>
      </c>
      <c r="BZ248" s="224">
        <v>0</v>
      </c>
      <c r="CA248" s="311">
        <v>0</v>
      </c>
      <c r="CB248" s="225">
        <v>0</v>
      </c>
      <c r="CC248" s="224">
        <v>200</v>
      </c>
      <c r="CD248" s="224"/>
      <c r="CE248" s="224">
        <v>0</v>
      </c>
      <c r="CF248" s="224">
        <v>0</v>
      </c>
      <c r="CG248" s="224">
        <v>0</v>
      </c>
      <c r="CH248" s="224">
        <v>0</v>
      </c>
      <c r="CI248" s="225">
        <v>0</v>
      </c>
      <c r="CJ248" s="224">
        <v>0</v>
      </c>
      <c r="CK248" s="224"/>
      <c r="CL248" s="224">
        <v>0</v>
      </c>
      <c r="CM248" s="224">
        <v>0</v>
      </c>
      <c r="CN248" s="224">
        <v>0</v>
      </c>
      <c r="CO248" s="224">
        <v>0</v>
      </c>
      <c r="CP248" s="225">
        <v>0</v>
      </c>
      <c r="CQ248" s="224">
        <v>0</v>
      </c>
      <c r="CR248" s="224"/>
      <c r="CS248" s="224">
        <v>0</v>
      </c>
      <c r="CT248" s="224">
        <v>0</v>
      </c>
      <c r="CU248" s="224">
        <v>0</v>
      </c>
      <c r="CV248" s="311">
        <v>0</v>
      </c>
      <c r="CW248" s="225">
        <v>0</v>
      </c>
      <c r="CX248" s="224">
        <v>200</v>
      </c>
      <c r="CY248" s="224"/>
      <c r="CZ248" s="224">
        <v>0</v>
      </c>
      <c r="DA248" s="224">
        <v>0</v>
      </c>
      <c r="DB248" s="224">
        <v>0</v>
      </c>
      <c r="DC248" s="224">
        <v>0</v>
      </c>
      <c r="DD248" s="225">
        <v>0</v>
      </c>
      <c r="DE248" s="224">
        <v>200</v>
      </c>
      <c r="DF248" s="224"/>
      <c r="DG248" s="224">
        <v>0</v>
      </c>
      <c r="DH248" s="224">
        <v>0</v>
      </c>
      <c r="DI248" s="224">
        <v>0</v>
      </c>
      <c r="DJ248" s="224">
        <v>0</v>
      </c>
      <c r="DK248" s="225">
        <v>0</v>
      </c>
      <c r="DL248" s="224">
        <v>200</v>
      </c>
      <c r="DM248" s="224"/>
      <c r="DN248" s="224">
        <v>0</v>
      </c>
      <c r="DO248" s="224">
        <v>0</v>
      </c>
      <c r="DP248" s="224">
        <v>0</v>
      </c>
      <c r="DQ248" s="311">
        <v>0</v>
      </c>
      <c r="DR248" s="225">
        <v>0</v>
      </c>
      <c r="DS248" s="224">
        <v>200</v>
      </c>
      <c r="DT248" s="224"/>
      <c r="DU248" s="224">
        <v>160</v>
      </c>
      <c r="DV248" s="224">
        <v>0.9</v>
      </c>
      <c r="DW248" s="224">
        <v>30240</v>
      </c>
      <c r="DX248" s="224">
        <v>0</v>
      </c>
      <c r="DY248" s="225">
        <v>0.29166666666666669</v>
      </c>
    </row>
    <row r="249" spans="1:129" ht="17.25" customHeight="1">
      <c r="A249" s="466">
        <v>245</v>
      </c>
      <c r="B249" s="489">
        <v>292000000003</v>
      </c>
      <c r="C249" s="212" t="s">
        <v>231</v>
      </c>
      <c r="D249" s="224">
        <v>155.56</v>
      </c>
      <c r="E249" s="224">
        <v>130.4</v>
      </c>
      <c r="F249" s="224">
        <v>155.56</v>
      </c>
      <c r="G249" s="224">
        <v>0.9728</v>
      </c>
      <c r="H249" s="224">
        <v>39185</v>
      </c>
      <c r="I249" s="224">
        <v>0</v>
      </c>
      <c r="J249" s="225">
        <v>0.35963823554759339</v>
      </c>
      <c r="K249" s="224">
        <v>155.56</v>
      </c>
      <c r="L249" s="224">
        <v>166.6</v>
      </c>
      <c r="M249" s="224">
        <v>155.56</v>
      </c>
      <c r="N249" s="224">
        <v>0.98350000000000004</v>
      </c>
      <c r="O249" s="224">
        <v>52035</v>
      </c>
      <c r="P249" s="224">
        <v>0</v>
      </c>
      <c r="Q249" s="225">
        <v>0.45714115856497367</v>
      </c>
      <c r="R249" s="224">
        <v>155.56</v>
      </c>
      <c r="S249" s="224">
        <v>155</v>
      </c>
      <c r="T249" s="224">
        <v>155.56</v>
      </c>
      <c r="U249" s="224">
        <v>0.98550000000000004</v>
      </c>
      <c r="V249" s="224">
        <v>48251</v>
      </c>
      <c r="W249" s="224">
        <v>0</v>
      </c>
      <c r="X249" s="225">
        <v>0.43713870261096111</v>
      </c>
      <c r="Y249" s="224">
        <v>155.56</v>
      </c>
      <c r="Z249" s="224">
        <v>0</v>
      </c>
      <c r="AA249" s="224">
        <v>155.56</v>
      </c>
      <c r="AB249" s="224">
        <v>0.98319999999999996</v>
      </c>
      <c r="AC249" s="224">
        <v>49395</v>
      </c>
      <c r="AD249" s="224">
        <v>0</v>
      </c>
      <c r="AE249" s="225">
        <v>0.43408047321680804</v>
      </c>
      <c r="AF249" s="224">
        <v>155.56</v>
      </c>
      <c r="AG249" s="224">
        <v>121.4</v>
      </c>
      <c r="AH249" s="224">
        <v>155.56</v>
      </c>
      <c r="AI249" s="224">
        <v>0.98040000000000005</v>
      </c>
      <c r="AJ249" s="224">
        <v>37743</v>
      </c>
      <c r="AK249" s="224">
        <v>0</v>
      </c>
      <c r="AL249" s="225">
        <v>0.33263063468564352</v>
      </c>
      <c r="AM249" s="224">
        <v>155.56</v>
      </c>
      <c r="AN249" s="224">
        <v>117.8</v>
      </c>
      <c r="AO249" s="224">
        <v>155.56</v>
      </c>
      <c r="AP249" s="224">
        <v>0.98340000000000005</v>
      </c>
      <c r="AQ249" s="224">
        <v>43423</v>
      </c>
      <c r="AR249" s="224">
        <v>0</v>
      </c>
      <c r="AS249" s="225">
        <v>0.3942386416142199</v>
      </c>
      <c r="AT249" s="224">
        <v>155.56</v>
      </c>
      <c r="AU249" s="224">
        <v>114.8</v>
      </c>
      <c r="AV249" s="224">
        <v>155.56</v>
      </c>
      <c r="AW249" s="224">
        <v>0.97740000000000005</v>
      </c>
      <c r="AX249" s="224">
        <v>36335</v>
      </c>
      <c r="AY249" s="224">
        <v>0</v>
      </c>
      <c r="AZ249" s="225">
        <v>0.32120475057854075</v>
      </c>
      <c r="BA249" s="224">
        <v>155.56</v>
      </c>
      <c r="BB249" s="224">
        <v>97.6</v>
      </c>
      <c r="BC249" s="224">
        <v>155.56</v>
      </c>
      <c r="BD249" s="224">
        <v>0.96319999999999995</v>
      </c>
      <c r="BE249" s="224">
        <v>29315</v>
      </c>
      <c r="BF249" s="224">
        <v>0</v>
      </c>
      <c r="BG249" s="225">
        <v>0.2717333817752336</v>
      </c>
      <c r="BH249" s="224">
        <v>155.56</v>
      </c>
      <c r="BI249" s="224">
        <v>83</v>
      </c>
      <c r="BJ249" s="224">
        <v>155.56</v>
      </c>
      <c r="BK249" s="224">
        <v>0.95789999999999997</v>
      </c>
      <c r="BL249" s="224">
        <v>30049</v>
      </c>
      <c r="BM249" s="224">
        <v>0</v>
      </c>
      <c r="BN249" s="225">
        <v>0.27104348980625781</v>
      </c>
      <c r="BO249" s="224">
        <v>155.56</v>
      </c>
      <c r="BP249" s="224">
        <v>80</v>
      </c>
      <c r="BQ249" s="224">
        <v>155.56</v>
      </c>
      <c r="BR249" s="224">
        <v>0.96340000000000003</v>
      </c>
      <c r="BS249" s="224">
        <v>26103</v>
      </c>
      <c r="BT249" s="311">
        <v>0</v>
      </c>
      <c r="BU249" s="225">
        <v>0.23410619773551825</v>
      </c>
      <c r="BV249" s="224">
        <v>155.56</v>
      </c>
      <c r="BW249" s="224">
        <v>85.8</v>
      </c>
      <c r="BX249" s="224">
        <v>155.56</v>
      </c>
      <c r="BY249" s="224">
        <v>0.95989999999999998</v>
      </c>
      <c r="BZ249" s="224">
        <v>26117</v>
      </c>
      <c r="CA249" s="311">
        <v>0</v>
      </c>
      <c r="CB249" s="225">
        <v>0.26027358246806032</v>
      </c>
      <c r="CC249" s="224">
        <v>155.56</v>
      </c>
      <c r="CD249" s="224"/>
      <c r="CE249" s="224">
        <v>124.44799999999999</v>
      </c>
      <c r="CF249" s="224">
        <v>0.97389999999999999</v>
      </c>
      <c r="CG249" s="224">
        <v>36719</v>
      </c>
      <c r="CH249" s="224">
        <v>0</v>
      </c>
      <c r="CI249" s="225">
        <v>0.40720736313943245</v>
      </c>
      <c r="CJ249" s="224">
        <v>155.56</v>
      </c>
      <c r="CK249" s="224"/>
      <c r="CL249" s="224">
        <v>124.44799999999999</v>
      </c>
      <c r="CM249" s="224">
        <v>0.98409999999999997</v>
      </c>
      <c r="CN249" s="224">
        <v>46542</v>
      </c>
      <c r="CO249" s="224">
        <v>0</v>
      </c>
      <c r="CP249" s="225">
        <v>0.52781945281044285</v>
      </c>
      <c r="CQ249" s="224">
        <v>155.56</v>
      </c>
      <c r="CR249" s="224"/>
      <c r="CS249" s="224">
        <v>167.4</v>
      </c>
      <c r="CT249" s="224">
        <v>0.98870000000000002</v>
      </c>
      <c r="CU249" s="224">
        <v>47482</v>
      </c>
      <c r="CV249" s="311">
        <v>0</v>
      </c>
      <c r="CW249" s="225">
        <v>0.38559916104017372</v>
      </c>
      <c r="CX249" s="224">
        <v>155.56</v>
      </c>
      <c r="CY249" s="224"/>
      <c r="CZ249" s="224">
        <v>165.4</v>
      </c>
      <c r="DA249" s="224">
        <v>0.98750000000000004</v>
      </c>
      <c r="DB249" s="224">
        <v>49744</v>
      </c>
      <c r="DC249" s="224">
        <v>0</v>
      </c>
      <c r="DD249" s="225">
        <v>0.42299535541847999</v>
      </c>
      <c r="DE249" s="224">
        <v>155.56</v>
      </c>
      <c r="DF249" s="224"/>
      <c r="DG249" s="224">
        <v>137.4</v>
      </c>
      <c r="DH249" s="224">
        <v>0.98150000000000004</v>
      </c>
      <c r="DI249" s="224">
        <v>43678</v>
      </c>
      <c r="DJ249" s="224">
        <v>0</v>
      </c>
      <c r="DK249" s="225">
        <v>0.43532416107977073</v>
      </c>
      <c r="DL249" s="224">
        <v>155.56</v>
      </c>
      <c r="DM249" s="224"/>
      <c r="DN249" s="224">
        <v>168.8</v>
      </c>
      <c r="DO249" s="224">
        <v>0.97040000000000004</v>
      </c>
      <c r="DP249" s="224">
        <v>42762</v>
      </c>
      <c r="DQ249" s="311">
        <v>0</v>
      </c>
      <c r="DR249" s="225">
        <v>0.35088260894279255</v>
      </c>
      <c r="DS249" s="224">
        <v>155.56</v>
      </c>
      <c r="DT249" s="224"/>
      <c r="DU249" s="224">
        <v>164.4</v>
      </c>
      <c r="DV249" s="224">
        <v>0.96419999999999995</v>
      </c>
      <c r="DW249" s="224">
        <v>45062</v>
      </c>
      <c r="DX249" s="224">
        <v>0</v>
      </c>
      <c r="DY249" s="225">
        <v>0.39482898414776441</v>
      </c>
    </row>
    <row r="250" spans="1:129" ht="17.25" customHeight="1">
      <c r="A250" s="466">
        <v>246</v>
      </c>
      <c r="B250" s="489">
        <v>711000000065</v>
      </c>
      <c r="C250" s="212" t="s">
        <v>700</v>
      </c>
      <c r="D250" s="224">
        <v>116</v>
      </c>
      <c r="E250" s="224">
        <v>77.400000000000006</v>
      </c>
      <c r="F250" s="224">
        <v>77.400000000000006</v>
      </c>
      <c r="G250" s="224">
        <v>0.98819999999999997</v>
      </c>
      <c r="H250" s="224">
        <v>10600</v>
      </c>
      <c r="I250" s="224">
        <v>0</v>
      </c>
      <c r="J250" s="225">
        <v>0.19248086362517264</v>
      </c>
      <c r="K250" s="224">
        <v>116</v>
      </c>
      <c r="L250" s="224">
        <v>79.2</v>
      </c>
      <c r="M250" s="224">
        <v>79.2</v>
      </c>
      <c r="N250" s="224">
        <v>0.99019999999999997</v>
      </c>
      <c r="O250" s="224">
        <v>7459</v>
      </c>
      <c r="P250" s="224">
        <v>0</v>
      </c>
      <c r="Q250" s="225">
        <v>0.12783788238893432</v>
      </c>
      <c r="R250" s="224">
        <v>116</v>
      </c>
      <c r="S250" s="224">
        <v>31.8</v>
      </c>
      <c r="T250" s="224">
        <v>92.8</v>
      </c>
      <c r="U250" s="224">
        <v>0.99709999999999999</v>
      </c>
      <c r="V250" s="224">
        <v>626</v>
      </c>
      <c r="W250" s="224">
        <v>0</v>
      </c>
      <c r="X250" s="225">
        <v>9.3962625714188019E-3</v>
      </c>
      <c r="Y250" s="224">
        <v>116</v>
      </c>
      <c r="Z250" s="224">
        <v>72</v>
      </c>
      <c r="AA250" s="224">
        <v>92.8</v>
      </c>
      <c r="AB250" s="224">
        <v>0.98980000000000001</v>
      </c>
      <c r="AC250" s="224">
        <v>1370</v>
      </c>
      <c r="AD250" s="224">
        <v>0</v>
      </c>
      <c r="AE250" s="225">
        <v>2.0047129965544738E-2</v>
      </c>
      <c r="AF250" s="224">
        <v>116</v>
      </c>
      <c r="AG250" s="224">
        <v>21</v>
      </c>
      <c r="AH250" s="224">
        <v>92.8</v>
      </c>
      <c r="AI250" s="224">
        <v>0.98229999999999995</v>
      </c>
      <c r="AJ250" s="224">
        <v>533</v>
      </c>
      <c r="AK250" s="224">
        <v>0</v>
      </c>
      <c r="AL250" s="225">
        <v>7.8589070674030086E-3</v>
      </c>
      <c r="AM250" s="224">
        <v>116</v>
      </c>
      <c r="AN250" s="224">
        <v>10.8</v>
      </c>
      <c r="AO250" s="224">
        <v>92.8</v>
      </c>
      <c r="AP250" s="224">
        <v>1</v>
      </c>
      <c r="AQ250" s="224">
        <v>399</v>
      </c>
      <c r="AR250" s="224">
        <v>0</v>
      </c>
      <c r="AS250" s="225">
        <v>5.9716235632183909E-3</v>
      </c>
      <c r="AT250" s="224">
        <v>116</v>
      </c>
      <c r="AU250" s="224">
        <v>6.6</v>
      </c>
      <c r="AV250" s="224">
        <v>92.8</v>
      </c>
      <c r="AW250" s="224">
        <v>1</v>
      </c>
      <c r="AX250" s="224">
        <v>640</v>
      </c>
      <c r="AY250" s="224">
        <v>0</v>
      </c>
      <c r="AZ250" s="225">
        <v>9.2695587690025966E-3</v>
      </c>
      <c r="BA250" s="224">
        <v>116</v>
      </c>
      <c r="BB250" s="224">
        <v>65.400000000000006</v>
      </c>
      <c r="BC250" s="224">
        <v>92.8</v>
      </c>
      <c r="BD250" s="224">
        <v>0.3448</v>
      </c>
      <c r="BE250" s="224">
        <v>1650</v>
      </c>
      <c r="BF250" s="224">
        <v>0</v>
      </c>
      <c r="BG250" s="225">
        <v>7.1620312958370014E-2</v>
      </c>
      <c r="BH250" s="224">
        <v>116</v>
      </c>
      <c r="BI250" s="224">
        <v>81.599999999999994</v>
      </c>
      <c r="BJ250" s="224">
        <v>92.8</v>
      </c>
      <c r="BK250" s="224">
        <v>0.97789999999999999</v>
      </c>
      <c r="BL250" s="224">
        <v>12717</v>
      </c>
      <c r="BM250" s="224">
        <v>0</v>
      </c>
      <c r="BN250" s="225">
        <v>0.18835159983351765</v>
      </c>
      <c r="BO250" s="224">
        <v>116</v>
      </c>
      <c r="BP250" s="224">
        <v>85.2</v>
      </c>
      <c r="BQ250" s="224">
        <v>92.8</v>
      </c>
      <c r="BR250" s="224">
        <v>0.96099999999999997</v>
      </c>
      <c r="BS250" s="224">
        <v>15513</v>
      </c>
      <c r="BT250" s="311">
        <v>0</v>
      </c>
      <c r="BU250" s="225">
        <v>0.23380376102942454</v>
      </c>
      <c r="BV250" s="224">
        <v>116</v>
      </c>
      <c r="BW250" s="224">
        <v>93.6</v>
      </c>
      <c r="BX250" s="224">
        <v>93.6</v>
      </c>
      <c r="BY250" s="224">
        <v>0.93230000000000002</v>
      </c>
      <c r="BZ250" s="224">
        <v>16546</v>
      </c>
      <c r="CA250" s="311">
        <v>0</v>
      </c>
      <c r="CB250" s="225">
        <v>0.28215789974344091</v>
      </c>
      <c r="CC250" s="224">
        <v>116</v>
      </c>
      <c r="CD250" s="224"/>
      <c r="CE250" s="224">
        <v>110.4</v>
      </c>
      <c r="CF250" s="224">
        <v>0.87909999999999999</v>
      </c>
      <c r="CG250" s="224">
        <v>16522</v>
      </c>
      <c r="CH250" s="224">
        <v>0</v>
      </c>
      <c r="CI250" s="225">
        <v>0.22881386067717296</v>
      </c>
      <c r="CJ250" s="224">
        <v>116</v>
      </c>
      <c r="CK250" s="224"/>
      <c r="CL250" s="224">
        <v>95.4</v>
      </c>
      <c r="CM250" s="224">
        <v>0.85489999999999999</v>
      </c>
      <c r="CN250" s="224">
        <v>12627</v>
      </c>
      <c r="CO250" s="224">
        <v>0</v>
      </c>
      <c r="CP250" s="225">
        <v>0.21503244461021712</v>
      </c>
      <c r="CQ250" s="224">
        <v>116</v>
      </c>
      <c r="CR250" s="224"/>
      <c r="CS250" s="224">
        <v>94.8</v>
      </c>
      <c r="CT250" s="224">
        <v>0.84760000000000002</v>
      </c>
      <c r="CU250" s="224">
        <v>12475</v>
      </c>
      <c r="CV250" s="311">
        <v>0</v>
      </c>
      <c r="CW250" s="225">
        <v>0.20867399635057399</v>
      </c>
      <c r="CX250" s="224">
        <v>116</v>
      </c>
      <c r="CY250" s="224"/>
      <c r="CZ250" s="224">
        <v>92.8</v>
      </c>
      <c r="DA250" s="224">
        <v>0.84340000000000004</v>
      </c>
      <c r="DB250" s="224">
        <v>8218</v>
      </c>
      <c r="DC250" s="224">
        <v>0</v>
      </c>
      <c r="DD250" s="225">
        <v>0.14583174334499022</v>
      </c>
      <c r="DE250" s="224">
        <v>116</v>
      </c>
      <c r="DF250" s="224"/>
      <c r="DG250" s="224">
        <v>92.8</v>
      </c>
      <c r="DH250" s="224">
        <v>0.83679999999999999</v>
      </c>
      <c r="DI250" s="224">
        <v>9297</v>
      </c>
      <c r="DJ250" s="224">
        <v>0</v>
      </c>
      <c r="DK250" s="225">
        <v>0.16091637763544367</v>
      </c>
      <c r="DL250" s="224">
        <v>116</v>
      </c>
      <c r="DM250" s="224"/>
      <c r="DN250" s="224">
        <v>92.8</v>
      </c>
      <c r="DO250" s="224">
        <v>0.84819999999999995</v>
      </c>
      <c r="DP250" s="224">
        <v>5789</v>
      </c>
      <c r="DQ250" s="311">
        <v>0</v>
      </c>
      <c r="DR250" s="225">
        <v>9.8851751712737329E-2</v>
      </c>
      <c r="DS250" s="224">
        <v>116</v>
      </c>
      <c r="DT250" s="224"/>
      <c r="DU250" s="224">
        <v>92.8</v>
      </c>
      <c r="DV250" s="224">
        <v>0.87460000000000004</v>
      </c>
      <c r="DW250" s="224">
        <v>607</v>
      </c>
      <c r="DX250" s="224">
        <v>0</v>
      </c>
      <c r="DY250" s="225">
        <v>1.0387206017770137E-2</v>
      </c>
    </row>
    <row r="251" spans="1:129" ht="17.25" customHeight="1">
      <c r="A251" s="466">
        <v>247</v>
      </c>
      <c r="B251" s="489">
        <v>291000000018</v>
      </c>
      <c r="C251" s="212" t="s">
        <v>771</v>
      </c>
      <c r="D251" s="224">
        <v>467</v>
      </c>
      <c r="E251" s="224">
        <v>0</v>
      </c>
      <c r="F251" s="224">
        <v>0</v>
      </c>
      <c r="G251" s="224">
        <v>0</v>
      </c>
      <c r="H251" s="224">
        <v>0</v>
      </c>
      <c r="I251" s="224">
        <v>0</v>
      </c>
      <c r="J251" s="225"/>
      <c r="K251" s="224">
        <v>467</v>
      </c>
      <c r="L251" s="224">
        <v>0</v>
      </c>
      <c r="M251" s="224">
        <v>0</v>
      </c>
      <c r="N251" s="224">
        <v>0</v>
      </c>
      <c r="O251" s="224">
        <v>0</v>
      </c>
      <c r="P251" s="224">
        <v>0</v>
      </c>
      <c r="Q251" s="225">
        <v>0</v>
      </c>
      <c r="R251" s="224">
        <v>467</v>
      </c>
      <c r="S251" s="224">
        <v>0</v>
      </c>
      <c r="T251" s="224">
        <v>373.6</v>
      </c>
      <c r="U251" s="224">
        <v>0</v>
      </c>
      <c r="V251" s="224">
        <v>225</v>
      </c>
      <c r="W251" s="224">
        <v>0</v>
      </c>
      <c r="X251" s="225">
        <v>0</v>
      </c>
      <c r="Y251" s="224">
        <v>467</v>
      </c>
      <c r="Z251" s="224">
        <v>225</v>
      </c>
      <c r="AA251" s="224">
        <v>373.6</v>
      </c>
      <c r="AB251" s="224">
        <v>0.79279999999999995</v>
      </c>
      <c r="AC251" s="224">
        <v>19800</v>
      </c>
      <c r="AD251" s="224">
        <v>0</v>
      </c>
      <c r="AE251" s="225">
        <v>8.9850758086855748E-2</v>
      </c>
      <c r="AF251" s="224">
        <v>467</v>
      </c>
      <c r="AG251" s="224">
        <v>450</v>
      </c>
      <c r="AH251" s="224">
        <v>450</v>
      </c>
      <c r="AI251" s="224">
        <v>0.81730000000000003</v>
      </c>
      <c r="AJ251" s="224">
        <v>38250</v>
      </c>
      <c r="AK251" s="224">
        <v>0</v>
      </c>
      <c r="AL251" s="225">
        <v>0.139786261871965</v>
      </c>
      <c r="AM251" s="224">
        <v>467</v>
      </c>
      <c r="AN251" s="224">
        <v>225</v>
      </c>
      <c r="AO251" s="224">
        <v>373.6</v>
      </c>
      <c r="AP251" s="224">
        <v>0.8538</v>
      </c>
      <c r="AQ251" s="224">
        <v>57825</v>
      </c>
      <c r="AR251" s="224">
        <v>0</v>
      </c>
      <c r="AS251" s="225">
        <v>0.25177936099252463</v>
      </c>
      <c r="AT251" s="224">
        <v>467</v>
      </c>
      <c r="AU251" s="224">
        <v>225</v>
      </c>
      <c r="AV251" s="224">
        <v>373.6</v>
      </c>
      <c r="AW251" s="224">
        <v>0.72840000000000005</v>
      </c>
      <c r="AX251" s="224">
        <v>13275</v>
      </c>
      <c r="AY251" s="224">
        <v>0</v>
      </c>
      <c r="AZ251" s="225">
        <v>6.5566920954774704E-2</v>
      </c>
      <c r="BA251" s="224">
        <v>467</v>
      </c>
      <c r="BB251" s="224">
        <v>0</v>
      </c>
      <c r="BC251" s="224">
        <v>373.6</v>
      </c>
      <c r="BD251" s="224">
        <v>0.26919999999999999</v>
      </c>
      <c r="BE251" s="224">
        <v>3150</v>
      </c>
      <c r="BF251" s="224">
        <v>0</v>
      </c>
      <c r="BG251" s="225">
        <v>4.3500688852051127E-2</v>
      </c>
      <c r="BH251" s="224">
        <v>467</v>
      </c>
      <c r="BI251" s="224">
        <v>0</v>
      </c>
      <c r="BJ251" s="224">
        <v>373.6</v>
      </c>
      <c r="BK251" s="224">
        <v>0.23080000000000001</v>
      </c>
      <c r="BL251" s="224">
        <v>2025</v>
      </c>
      <c r="BM251" s="224">
        <v>0</v>
      </c>
      <c r="BN251" s="225">
        <v>3.1565263564544914E-2</v>
      </c>
      <c r="BO251" s="224">
        <v>467</v>
      </c>
      <c r="BP251" s="224">
        <v>0</v>
      </c>
      <c r="BQ251" s="224">
        <v>373.6</v>
      </c>
      <c r="BR251" s="224">
        <v>0.26669999999999999</v>
      </c>
      <c r="BS251" s="224">
        <v>3600</v>
      </c>
      <c r="BT251" s="311">
        <v>0</v>
      </c>
      <c r="BU251" s="225">
        <v>4.8562348577740895E-2</v>
      </c>
      <c r="BV251" s="224">
        <v>467</v>
      </c>
      <c r="BW251" s="224">
        <v>0</v>
      </c>
      <c r="BX251" s="224">
        <v>373.6</v>
      </c>
      <c r="BY251" s="224">
        <v>0</v>
      </c>
      <c r="BZ251" s="224">
        <v>0</v>
      </c>
      <c r="CA251" s="311">
        <v>0</v>
      </c>
      <c r="CB251" s="225">
        <v>0</v>
      </c>
      <c r="CC251" s="224">
        <v>467</v>
      </c>
      <c r="CD251" s="224"/>
      <c r="CE251" s="224">
        <v>467</v>
      </c>
      <c r="CF251" s="224">
        <v>0</v>
      </c>
      <c r="CG251" s="224">
        <v>0</v>
      </c>
      <c r="CH251" s="224">
        <v>0</v>
      </c>
      <c r="CI251" s="225">
        <v>0</v>
      </c>
      <c r="CJ251" s="224">
        <v>467</v>
      </c>
      <c r="CK251" s="224"/>
      <c r="CL251" s="224">
        <v>467</v>
      </c>
      <c r="CM251" s="224">
        <v>0.41460000000000002</v>
      </c>
      <c r="CN251" s="224">
        <v>2784</v>
      </c>
      <c r="CO251" s="224">
        <v>0</v>
      </c>
      <c r="CP251" s="225">
        <v>1.997057439159473E-2</v>
      </c>
      <c r="CQ251" s="224">
        <v>467</v>
      </c>
      <c r="CR251" s="224"/>
      <c r="CS251" s="224">
        <v>467</v>
      </c>
      <c r="CT251" s="224">
        <v>0.48010000000000003</v>
      </c>
      <c r="CU251" s="224">
        <v>3408</v>
      </c>
      <c r="CV251" s="311">
        <v>0</v>
      </c>
      <c r="CW251" s="225">
        <v>2.0430456187483792E-2</v>
      </c>
      <c r="CX251" s="224">
        <v>467</v>
      </c>
      <c r="CY251" s="224"/>
      <c r="CZ251" s="224">
        <v>467</v>
      </c>
      <c r="DA251" s="224">
        <v>0.24779999999999999</v>
      </c>
      <c r="DB251" s="224">
        <v>2466</v>
      </c>
      <c r="DC251" s="224">
        <v>0</v>
      </c>
      <c r="DD251" s="225">
        <v>2.9596638858788171E-2</v>
      </c>
      <c r="DE251" s="224">
        <v>467</v>
      </c>
      <c r="DF251" s="224"/>
      <c r="DG251" s="224">
        <v>467</v>
      </c>
      <c r="DH251" s="224">
        <v>0.62050000000000005</v>
      </c>
      <c r="DI251" s="224">
        <v>4758</v>
      </c>
      <c r="DJ251" s="224">
        <v>0</v>
      </c>
      <c r="DK251" s="225">
        <v>2.20695173655375E-2</v>
      </c>
      <c r="DL251" s="224">
        <v>467</v>
      </c>
      <c r="DM251" s="224"/>
      <c r="DN251" s="224">
        <v>467</v>
      </c>
      <c r="DO251" s="224">
        <v>0.99450000000000005</v>
      </c>
      <c r="DP251" s="224">
        <v>5304</v>
      </c>
      <c r="DQ251" s="311">
        <v>0</v>
      </c>
      <c r="DR251" s="225">
        <v>1.5350018803773036E-2</v>
      </c>
      <c r="DS251" s="224">
        <v>467</v>
      </c>
      <c r="DT251" s="224"/>
      <c r="DU251" s="224">
        <v>467</v>
      </c>
      <c r="DV251" s="224">
        <v>0.91559999999999997</v>
      </c>
      <c r="DW251" s="224">
        <v>5646</v>
      </c>
      <c r="DX251" s="224">
        <v>0</v>
      </c>
      <c r="DY251" s="225">
        <v>1.8339424906817791E-2</v>
      </c>
    </row>
    <row r="252" spans="1:129" ht="17.25" customHeight="1">
      <c r="A252" s="466">
        <v>248</v>
      </c>
      <c r="B252" s="489">
        <v>343000000027</v>
      </c>
      <c r="C252" s="212" t="s">
        <v>342</v>
      </c>
      <c r="D252" s="224">
        <v>140</v>
      </c>
      <c r="E252" s="224">
        <v>128.80000000000001</v>
      </c>
      <c r="F252" s="224">
        <v>128.80000000000001</v>
      </c>
      <c r="G252" s="224">
        <v>0.70860000000000001</v>
      </c>
      <c r="H252" s="224">
        <v>8206</v>
      </c>
      <c r="I252" s="224">
        <v>0</v>
      </c>
      <c r="J252" s="225">
        <v>0.12487687012776287</v>
      </c>
      <c r="K252" s="224">
        <v>140</v>
      </c>
      <c r="L252" s="224">
        <v>111.6</v>
      </c>
      <c r="M252" s="224">
        <v>111.6</v>
      </c>
      <c r="N252" s="224">
        <v>0.79320000000000002</v>
      </c>
      <c r="O252" s="224">
        <v>17056</v>
      </c>
      <c r="P252" s="224">
        <v>0</v>
      </c>
      <c r="Q252" s="225">
        <v>0.25897470776234754</v>
      </c>
      <c r="R252" s="224">
        <v>140</v>
      </c>
      <c r="S252" s="224">
        <v>80</v>
      </c>
      <c r="T252" s="224">
        <v>112</v>
      </c>
      <c r="U252" s="224">
        <v>0.68469999999999998</v>
      </c>
      <c r="V252" s="224">
        <v>10596</v>
      </c>
      <c r="W252" s="224">
        <v>0</v>
      </c>
      <c r="X252" s="225">
        <v>0.19190712651352351</v>
      </c>
      <c r="Y252" s="224">
        <v>140</v>
      </c>
      <c r="Z252" s="224">
        <v>59.4</v>
      </c>
      <c r="AA252" s="224">
        <v>112</v>
      </c>
      <c r="AB252" s="224">
        <v>0.76049999999999995</v>
      </c>
      <c r="AC252" s="224">
        <v>5640</v>
      </c>
      <c r="AD252" s="224">
        <v>0</v>
      </c>
      <c r="AE252" s="225">
        <v>8.8999778826081566E-2</v>
      </c>
      <c r="AF252" s="224">
        <v>140</v>
      </c>
      <c r="AG252" s="224">
        <v>95</v>
      </c>
      <c r="AH252" s="224">
        <v>112</v>
      </c>
      <c r="AI252" s="224">
        <v>0.81930000000000003</v>
      </c>
      <c r="AJ252" s="224">
        <v>9206</v>
      </c>
      <c r="AK252" s="224">
        <v>0</v>
      </c>
      <c r="AL252" s="225">
        <v>0.13484568614734804</v>
      </c>
      <c r="AM252" s="224">
        <v>140</v>
      </c>
      <c r="AN252" s="224">
        <v>80</v>
      </c>
      <c r="AO252" s="224">
        <v>112</v>
      </c>
      <c r="AP252" s="224">
        <v>0.88439999999999996</v>
      </c>
      <c r="AQ252" s="224">
        <v>18120</v>
      </c>
      <c r="AR252" s="224">
        <v>0</v>
      </c>
      <c r="AS252" s="225">
        <v>0.25407324847623358</v>
      </c>
      <c r="AT252" s="224">
        <v>140</v>
      </c>
      <c r="AU252" s="224">
        <v>74</v>
      </c>
      <c r="AV252" s="224">
        <v>112</v>
      </c>
      <c r="AW252" s="224">
        <v>0.67500000000000004</v>
      </c>
      <c r="AX252" s="224">
        <v>6634</v>
      </c>
      <c r="AY252" s="224">
        <v>0</v>
      </c>
      <c r="AZ252" s="225">
        <v>0.11794532627865961</v>
      </c>
      <c r="BA252" s="224">
        <v>140</v>
      </c>
      <c r="BB252" s="224">
        <v>80</v>
      </c>
      <c r="BC252" s="224">
        <v>112</v>
      </c>
      <c r="BD252" s="224">
        <v>0.64659999999999995</v>
      </c>
      <c r="BE252" s="224">
        <v>9980</v>
      </c>
      <c r="BF252" s="224">
        <v>0</v>
      </c>
      <c r="BG252" s="225">
        <v>0.19140105263674706</v>
      </c>
      <c r="BH252" s="224">
        <v>140</v>
      </c>
      <c r="BI252" s="224">
        <v>156</v>
      </c>
      <c r="BJ252" s="224">
        <v>156</v>
      </c>
      <c r="BK252" s="224">
        <v>0.68140000000000001</v>
      </c>
      <c r="BL252" s="224">
        <v>9762</v>
      </c>
      <c r="BM252" s="224">
        <v>0</v>
      </c>
      <c r="BN252" s="225">
        <v>0.12343523272161656</v>
      </c>
      <c r="BO252" s="224">
        <v>140</v>
      </c>
      <c r="BP252" s="224">
        <v>114</v>
      </c>
      <c r="BQ252" s="224">
        <v>114</v>
      </c>
      <c r="BR252" s="224">
        <v>0.73250000000000004</v>
      </c>
      <c r="BS252" s="224">
        <v>22386</v>
      </c>
      <c r="BT252" s="311">
        <v>0</v>
      </c>
      <c r="BU252" s="225">
        <v>0.36032225228931619</v>
      </c>
      <c r="BV252" s="224">
        <v>140</v>
      </c>
      <c r="BW252" s="224">
        <v>122</v>
      </c>
      <c r="BX252" s="224">
        <v>122</v>
      </c>
      <c r="BY252" s="224">
        <v>0.79149999999999998</v>
      </c>
      <c r="BZ252" s="224">
        <v>25704</v>
      </c>
      <c r="CA252" s="311">
        <v>0</v>
      </c>
      <c r="CB252" s="225">
        <v>0.39611445377629112</v>
      </c>
      <c r="CC252" s="224">
        <v>140</v>
      </c>
      <c r="CD252" s="224"/>
      <c r="CE252" s="224">
        <v>184.5</v>
      </c>
      <c r="CF252" s="224">
        <v>0.91010000000000002</v>
      </c>
      <c r="CG252" s="224">
        <v>29458</v>
      </c>
      <c r="CH252" s="224">
        <v>0</v>
      </c>
      <c r="CI252" s="225">
        <v>0.23580056285845699</v>
      </c>
      <c r="CJ252" s="224">
        <v>140</v>
      </c>
      <c r="CK252" s="224"/>
      <c r="CL252" s="224">
        <v>171.68</v>
      </c>
      <c r="CM252" s="224">
        <v>0.90700000000000003</v>
      </c>
      <c r="CN252" s="224">
        <v>37954</v>
      </c>
      <c r="CO252" s="224">
        <v>0</v>
      </c>
      <c r="CP252" s="225">
        <v>0.33853070460111478</v>
      </c>
      <c r="CQ252" s="224">
        <v>140</v>
      </c>
      <c r="CR252" s="224"/>
      <c r="CS252" s="224">
        <v>140.62</v>
      </c>
      <c r="CT252" s="224">
        <v>0.86040000000000005</v>
      </c>
      <c r="CU252" s="224">
        <v>31274</v>
      </c>
      <c r="CV252" s="311">
        <v>0</v>
      </c>
      <c r="CW252" s="225">
        <v>0.34742654778092008</v>
      </c>
      <c r="CX252" s="224">
        <v>140</v>
      </c>
      <c r="CY252" s="224"/>
      <c r="CZ252" s="224">
        <v>155.94</v>
      </c>
      <c r="DA252" s="224">
        <v>0.84219999999999995</v>
      </c>
      <c r="DB252" s="224">
        <v>29856</v>
      </c>
      <c r="DC252" s="224">
        <v>0</v>
      </c>
      <c r="DD252" s="225">
        <v>0.31573764013281658</v>
      </c>
      <c r="DE252" s="224">
        <v>140</v>
      </c>
      <c r="DF252" s="224"/>
      <c r="DG252" s="224">
        <v>112</v>
      </c>
      <c r="DH252" s="224">
        <v>0.87749999999999995</v>
      </c>
      <c r="DI252" s="224">
        <v>25360</v>
      </c>
      <c r="DJ252" s="224">
        <v>0</v>
      </c>
      <c r="DK252" s="225">
        <v>0.34682561564281988</v>
      </c>
      <c r="DL252" s="224">
        <v>140</v>
      </c>
      <c r="DM252" s="224"/>
      <c r="DN252" s="224">
        <v>112</v>
      </c>
      <c r="DO252" s="224">
        <v>0.86260000000000003</v>
      </c>
      <c r="DP252" s="224">
        <v>27372</v>
      </c>
      <c r="DQ252" s="311">
        <v>0</v>
      </c>
      <c r="DR252" s="225">
        <v>0.38080804896994513</v>
      </c>
      <c r="DS252" s="224">
        <v>140</v>
      </c>
      <c r="DT252" s="224"/>
      <c r="DU252" s="224">
        <v>112</v>
      </c>
      <c r="DV252" s="224">
        <v>0.85560000000000003</v>
      </c>
      <c r="DW252" s="224">
        <v>22864</v>
      </c>
      <c r="DX252" s="224">
        <v>0</v>
      </c>
      <c r="DY252" s="225">
        <v>0.33138352738633242</v>
      </c>
    </row>
    <row r="253" spans="1:129" ht="17.25" customHeight="1">
      <c r="A253" s="466">
        <v>249</v>
      </c>
      <c r="B253" s="489">
        <v>711000000074</v>
      </c>
      <c r="C253" s="212" t="s">
        <v>844</v>
      </c>
      <c r="D253" s="224">
        <v>110</v>
      </c>
      <c r="E253" s="224">
        <v>0</v>
      </c>
      <c r="F253" s="224">
        <v>80</v>
      </c>
      <c r="G253" s="224">
        <v>0.9385</v>
      </c>
      <c r="H253" s="224">
        <v>6100</v>
      </c>
      <c r="I253" s="224">
        <v>0</v>
      </c>
      <c r="J253" s="225">
        <v>0.11284259752560231</v>
      </c>
      <c r="K253" s="224">
        <v>110</v>
      </c>
      <c r="L253" s="224">
        <v>4</v>
      </c>
      <c r="M253" s="224">
        <v>4</v>
      </c>
      <c r="N253" s="224">
        <v>0</v>
      </c>
      <c r="O253" s="224">
        <v>3300</v>
      </c>
      <c r="P253" s="224">
        <v>0</v>
      </c>
      <c r="Q253" s="225">
        <v>0</v>
      </c>
      <c r="R253" s="224">
        <v>110</v>
      </c>
      <c r="S253" s="224">
        <v>63</v>
      </c>
      <c r="T253" s="224">
        <v>88</v>
      </c>
      <c r="U253" s="224">
        <v>0.94289999999999996</v>
      </c>
      <c r="V253" s="224">
        <v>3300</v>
      </c>
      <c r="W253" s="224">
        <v>0</v>
      </c>
      <c r="X253" s="225">
        <v>5.5237388199526283E-2</v>
      </c>
      <c r="Y253" s="224">
        <v>110</v>
      </c>
      <c r="Z253" s="224">
        <v>0</v>
      </c>
      <c r="AA253" s="224">
        <v>88</v>
      </c>
      <c r="AB253" s="224">
        <v>0</v>
      </c>
      <c r="AC253" s="224">
        <v>0</v>
      </c>
      <c r="AD253" s="224">
        <v>0</v>
      </c>
      <c r="AE253" s="225">
        <v>0</v>
      </c>
      <c r="AF253" s="224">
        <v>110</v>
      </c>
      <c r="AG253" s="224">
        <v>40</v>
      </c>
      <c r="AH253" s="224">
        <v>88</v>
      </c>
      <c r="AI253" s="224">
        <v>0</v>
      </c>
      <c r="AJ253" s="224">
        <v>4600</v>
      </c>
      <c r="AK253" s="224">
        <v>0</v>
      </c>
      <c r="AL253" s="225">
        <v>0</v>
      </c>
      <c r="AM253" s="224">
        <v>110</v>
      </c>
      <c r="AN253" s="224">
        <v>43</v>
      </c>
      <c r="AO253" s="224">
        <v>88</v>
      </c>
      <c r="AP253" s="224">
        <v>0.94940000000000002</v>
      </c>
      <c r="AQ253" s="224">
        <v>7500</v>
      </c>
      <c r="AR253" s="224">
        <v>0</v>
      </c>
      <c r="AS253" s="225">
        <v>0.12468002119360871</v>
      </c>
      <c r="AT253" s="224">
        <v>110</v>
      </c>
      <c r="AU253" s="224">
        <v>67</v>
      </c>
      <c r="AV253" s="224">
        <v>88</v>
      </c>
      <c r="AW253" s="224">
        <v>0.92520000000000002</v>
      </c>
      <c r="AX253" s="224">
        <v>9900</v>
      </c>
      <c r="AY253" s="224">
        <v>0</v>
      </c>
      <c r="AZ253" s="225">
        <v>0.16343458432701558</v>
      </c>
      <c r="BA253" s="224">
        <v>110</v>
      </c>
      <c r="BB253" s="224">
        <v>71</v>
      </c>
      <c r="BC253" s="224">
        <v>88</v>
      </c>
      <c r="BD253" s="224">
        <v>0.94569999999999999</v>
      </c>
      <c r="BE253" s="224">
        <v>8700</v>
      </c>
      <c r="BF253" s="224">
        <v>0</v>
      </c>
      <c r="BG253" s="225">
        <v>0.14519467702295238</v>
      </c>
      <c r="BH253" s="224">
        <v>110</v>
      </c>
      <c r="BI253" s="224">
        <v>71</v>
      </c>
      <c r="BJ253" s="224">
        <v>88</v>
      </c>
      <c r="BK253" s="224">
        <v>0.94740000000000002</v>
      </c>
      <c r="BL253" s="224">
        <v>7200</v>
      </c>
      <c r="BM253" s="224">
        <v>0</v>
      </c>
      <c r="BN253" s="225">
        <v>0.11607628719316393</v>
      </c>
      <c r="BO253" s="224">
        <v>110</v>
      </c>
      <c r="BP253" s="224">
        <v>61</v>
      </c>
      <c r="BQ253" s="224">
        <v>88</v>
      </c>
      <c r="BR253" s="224">
        <v>0.95889999999999997</v>
      </c>
      <c r="BS253" s="224">
        <v>7000</v>
      </c>
      <c r="BT253" s="311">
        <v>0</v>
      </c>
      <c r="BU253" s="225">
        <v>0.11149852281659896</v>
      </c>
      <c r="BV253" s="224">
        <v>110</v>
      </c>
      <c r="BW253" s="224">
        <v>48</v>
      </c>
      <c r="BX253" s="224">
        <v>88</v>
      </c>
      <c r="BY253" s="224">
        <v>1</v>
      </c>
      <c r="BZ253" s="224">
        <v>5500</v>
      </c>
      <c r="CA253" s="311">
        <v>0</v>
      </c>
      <c r="CB253" s="225">
        <v>9.3005952380952384E-2</v>
      </c>
      <c r="CC253" s="224">
        <v>110</v>
      </c>
      <c r="CD253" s="224"/>
      <c r="CE253" s="224">
        <v>88</v>
      </c>
      <c r="CF253" s="224">
        <v>0.9526</v>
      </c>
      <c r="CG253" s="224">
        <v>8719</v>
      </c>
      <c r="CH253" s="224">
        <v>0</v>
      </c>
      <c r="CI253" s="225">
        <v>0.13979785016015231</v>
      </c>
      <c r="CJ253" s="224">
        <v>110</v>
      </c>
      <c r="CK253" s="224"/>
      <c r="CL253" s="224">
        <v>88</v>
      </c>
      <c r="CM253" s="224">
        <v>0.95069999999999999</v>
      </c>
      <c r="CN253" s="224">
        <v>6621</v>
      </c>
      <c r="CO253" s="224">
        <v>0</v>
      </c>
      <c r="CP253" s="225">
        <v>0.10991701489492592</v>
      </c>
      <c r="CQ253" s="224">
        <v>110</v>
      </c>
      <c r="CR253" s="224"/>
      <c r="CS253" s="224">
        <v>88</v>
      </c>
      <c r="CT253" s="224">
        <v>0.94530000000000003</v>
      </c>
      <c r="CU253" s="224">
        <v>1021</v>
      </c>
      <c r="CV253" s="311">
        <v>0</v>
      </c>
      <c r="CW253" s="225">
        <v>1.6496829144631683E-2</v>
      </c>
      <c r="CX253" s="224">
        <v>110</v>
      </c>
      <c r="CY253" s="224"/>
      <c r="CZ253" s="224">
        <v>88</v>
      </c>
      <c r="DA253" s="224">
        <v>0.95940000000000003</v>
      </c>
      <c r="DB253" s="224">
        <v>1727</v>
      </c>
      <c r="DC253" s="224">
        <v>0</v>
      </c>
      <c r="DD253" s="225">
        <v>2.8410406967317534E-2</v>
      </c>
      <c r="DE253" s="224">
        <v>110</v>
      </c>
      <c r="DF253" s="224"/>
      <c r="DG253" s="224">
        <v>88</v>
      </c>
      <c r="DH253" s="224">
        <v>0.93430000000000002</v>
      </c>
      <c r="DI253" s="224">
        <v>6280</v>
      </c>
      <c r="DJ253" s="224">
        <v>0</v>
      </c>
      <c r="DK253" s="225">
        <v>0.10266388320684619</v>
      </c>
      <c r="DL253" s="224">
        <v>110</v>
      </c>
      <c r="DM253" s="224"/>
      <c r="DN253" s="224">
        <v>88</v>
      </c>
      <c r="DO253" s="224">
        <v>0.94010000000000005</v>
      </c>
      <c r="DP253" s="224">
        <v>7515</v>
      </c>
      <c r="DQ253" s="311">
        <v>0</v>
      </c>
      <c r="DR253" s="225">
        <v>0.12209540633507197</v>
      </c>
      <c r="DS253" s="224">
        <v>110</v>
      </c>
      <c r="DT253" s="224"/>
      <c r="DU253" s="224">
        <v>88</v>
      </c>
      <c r="DV253" s="224">
        <v>0.96040000000000003</v>
      </c>
      <c r="DW253" s="224">
        <v>7013</v>
      </c>
      <c r="DX253" s="224">
        <v>0</v>
      </c>
      <c r="DY253" s="225">
        <v>0.1152488283501403</v>
      </c>
    </row>
    <row r="254" spans="1:129" ht="17.25" customHeight="1">
      <c r="A254" s="466">
        <v>250</v>
      </c>
      <c r="B254" s="489">
        <v>343000000057</v>
      </c>
      <c r="C254" s="212" t="s">
        <v>358</v>
      </c>
      <c r="D254" s="224">
        <v>189</v>
      </c>
      <c r="E254" s="224">
        <v>100</v>
      </c>
      <c r="F254" s="224">
        <v>100</v>
      </c>
      <c r="G254" s="224">
        <v>0.38579999999999998</v>
      </c>
      <c r="H254" s="224">
        <v>3222</v>
      </c>
      <c r="I254" s="224">
        <v>0</v>
      </c>
      <c r="J254" s="225">
        <v>0.11599274235355107</v>
      </c>
      <c r="K254" s="224">
        <v>189</v>
      </c>
      <c r="L254" s="224">
        <v>91.6</v>
      </c>
      <c r="M254" s="224">
        <v>91.6</v>
      </c>
      <c r="N254" s="224">
        <v>0.86860000000000004</v>
      </c>
      <c r="O254" s="224">
        <v>11075</v>
      </c>
      <c r="P254" s="224">
        <v>0</v>
      </c>
      <c r="Q254" s="225">
        <v>0.18709212194310629</v>
      </c>
      <c r="R254" s="224">
        <v>189</v>
      </c>
      <c r="S254" s="224">
        <v>139.19999999999999</v>
      </c>
      <c r="T254" s="224">
        <v>151.19999999999999</v>
      </c>
      <c r="U254" s="224">
        <v>0.97399999999999998</v>
      </c>
      <c r="V254" s="224">
        <v>13394</v>
      </c>
      <c r="W254" s="224">
        <v>0</v>
      </c>
      <c r="X254" s="225">
        <v>0.12631852624437612</v>
      </c>
      <c r="Y254" s="224">
        <v>189</v>
      </c>
      <c r="Z254" s="224">
        <v>164.4</v>
      </c>
      <c r="AA254" s="224">
        <v>164.4</v>
      </c>
      <c r="AB254" s="224">
        <v>0.94820000000000004</v>
      </c>
      <c r="AC254" s="224">
        <v>14861</v>
      </c>
      <c r="AD254" s="224">
        <v>0</v>
      </c>
      <c r="AE254" s="225">
        <v>0.12813664080123766</v>
      </c>
      <c r="AF254" s="224">
        <v>189</v>
      </c>
      <c r="AG254" s="224">
        <v>160.4</v>
      </c>
      <c r="AH254" s="224">
        <v>160.4</v>
      </c>
      <c r="AI254" s="224">
        <v>0.9385</v>
      </c>
      <c r="AJ254" s="224">
        <v>11037</v>
      </c>
      <c r="AK254" s="224">
        <v>0</v>
      </c>
      <c r="AL254" s="225">
        <v>9.85461055629097E-2</v>
      </c>
      <c r="AM254" s="224">
        <v>189</v>
      </c>
      <c r="AN254" s="224">
        <v>127.2</v>
      </c>
      <c r="AO254" s="224">
        <v>151.19999999999999</v>
      </c>
      <c r="AP254" s="224">
        <v>0.9546</v>
      </c>
      <c r="AQ254" s="224">
        <v>12904</v>
      </c>
      <c r="AR254" s="224">
        <v>0</v>
      </c>
      <c r="AS254" s="225">
        <v>0.1241705591404127</v>
      </c>
      <c r="AT254" s="224">
        <v>189</v>
      </c>
      <c r="AU254" s="224">
        <v>177.2</v>
      </c>
      <c r="AV254" s="224">
        <v>177.2</v>
      </c>
      <c r="AW254" s="224">
        <v>0.89349999999999996</v>
      </c>
      <c r="AX254" s="224">
        <v>12211</v>
      </c>
      <c r="AY254" s="224">
        <v>0</v>
      </c>
      <c r="AZ254" s="225">
        <v>0.10366210446782161</v>
      </c>
      <c r="BA254" s="224">
        <v>189</v>
      </c>
      <c r="BB254" s="224">
        <v>149.6</v>
      </c>
      <c r="BC254" s="224">
        <v>151.19999999999999</v>
      </c>
      <c r="BD254" s="224">
        <v>0.90820000000000001</v>
      </c>
      <c r="BE254" s="224">
        <v>13647</v>
      </c>
      <c r="BF254" s="224">
        <v>0</v>
      </c>
      <c r="BG254" s="225">
        <v>0.13802933841655124</v>
      </c>
      <c r="BH254" s="224">
        <v>189</v>
      </c>
      <c r="BI254" s="224">
        <v>226.8</v>
      </c>
      <c r="BJ254" s="224">
        <v>226.8</v>
      </c>
      <c r="BK254" s="224">
        <v>0.91149999999999998</v>
      </c>
      <c r="BL254" s="224">
        <v>17228</v>
      </c>
      <c r="BM254" s="224">
        <v>0</v>
      </c>
      <c r="BN254" s="225">
        <v>0.11201139456781717</v>
      </c>
      <c r="BO254" s="224">
        <v>189</v>
      </c>
      <c r="BP254" s="224">
        <v>87.6</v>
      </c>
      <c r="BQ254" s="224">
        <v>151.19999999999999</v>
      </c>
      <c r="BR254" s="224">
        <v>0.91510000000000002</v>
      </c>
      <c r="BS254" s="224">
        <v>23709</v>
      </c>
      <c r="BT254" s="311">
        <v>0</v>
      </c>
      <c r="BU254" s="225">
        <v>0.23031379665239532</v>
      </c>
      <c r="BV254" s="224">
        <v>189</v>
      </c>
      <c r="BW254" s="224">
        <v>162.80000000000001</v>
      </c>
      <c r="BX254" s="224">
        <v>162.80000000000001</v>
      </c>
      <c r="BY254" s="224">
        <v>0.94010000000000005</v>
      </c>
      <c r="BZ254" s="224">
        <v>14209</v>
      </c>
      <c r="CA254" s="311">
        <v>0</v>
      </c>
      <c r="CB254" s="225">
        <v>0.13815473939396924</v>
      </c>
      <c r="CC254" s="224">
        <v>189</v>
      </c>
      <c r="CD254" s="224"/>
      <c r="CE254" s="224">
        <v>209.2</v>
      </c>
      <c r="CF254" s="224">
        <v>0.89659999999999995</v>
      </c>
      <c r="CG254" s="224">
        <v>19261</v>
      </c>
      <c r="CH254" s="224">
        <v>0</v>
      </c>
      <c r="CI254" s="225">
        <v>0.13802109893491335</v>
      </c>
      <c r="CJ254" s="224">
        <v>189</v>
      </c>
      <c r="CK254" s="224"/>
      <c r="CL254" s="224">
        <v>165.6</v>
      </c>
      <c r="CM254" s="224">
        <v>0.93730000000000002</v>
      </c>
      <c r="CN254" s="224">
        <v>13351</v>
      </c>
      <c r="CO254" s="224">
        <v>0</v>
      </c>
      <c r="CP254" s="225">
        <v>0.11946545733657032</v>
      </c>
      <c r="CQ254" s="224">
        <v>189</v>
      </c>
      <c r="CR254" s="224"/>
      <c r="CS254" s="224">
        <v>203.2</v>
      </c>
      <c r="CT254" s="224">
        <v>0.93049999999999999</v>
      </c>
      <c r="CU254" s="224">
        <v>13214</v>
      </c>
      <c r="CV254" s="311">
        <v>0</v>
      </c>
      <c r="CW254" s="225">
        <v>9.3933668970687403E-2</v>
      </c>
      <c r="CX254" s="224">
        <v>189</v>
      </c>
      <c r="CY254" s="224"/>
      <c r="CZ254" s="224">
        <v>151.19999999999999</v>
      </c>
      <c r="DA254" s="224">
        <v>0.93789999999999996</v>
      </c>
      <c r="DB254" s="224">
        <v>7949</v>
      </c>
      <c r="DC254" s="224">
        <v>0</v>
      </c>
      <c r="DD254" s="225">
        <v>7.7852340516566754E-2</v>
      </c>
      <c r="DE254" s="224">
        <v>189</v>
      </c>
      <c r="DF254" s="224"/>
      <c r="DG254" s="224">
        <v>151.19999999999999</v>
      </c>
      <c r="DH254" s="224">
        <v>0.88649999999999995</v>
      </c>
      <c r="DI254" s="224">
        <v>8049</v>
      </c>
      <c r="DJ254" s="224">
        <v>0</v>
      </c>
      <c r="DK254" s="225">
        <v>8.0712065365377617E-2</v>
      </c>
      <c r="DL254" s="224">
        <v>189</v>
      </c>
      <c r="DM254" s="224"/>
      <c r="DN254" s="224">
        <v>178</v>
      </c>
      <c r="DO254" s="224">
        <v>0.93089999999999995</v>
      </c>
      <c r="DP254" s="224">
        <v>7954</v>
      </c>
      <c r="DQ254" s="311">
        <v>0</v>
      </c>
      <c r="DR254" s="225">
        <v>6.4519295782707348E-2</v>
      </c>
      <c r="DS254" s="224">
        <v>189</v>
      </c>
      <c r="DT254" s="224"/>
      <c r="DU254" s="224">
        <v>151.19999999999999</v>
      </c>
      <c r="DV254" s="224">
        <v>0.93830000000000002</v>
      </c>
      <c r="DW254" s="224">
        <v>6269</v>
      </c>
      <c r="DX254" s="224">
        <v>0</v>
      </c>
      <c r="DY254" s="225">
        <v>6.1372281152143084E-2</v>
      </c>
    </row>
    <row r="255" spans="1:129" ht="17.25" customHeight="1">
      <c r="A255" s="466">
        <v>251</v>
      </c>
      <c r="B255" s="489">
        <v>343000000037</v>
      </c>
      <c r="C255" s="212" t="s">
        <v>348</v>
      </c>
      <c r="D255" s="224">
        <v>110</v>
      </c>
      <c r="E255" s="224">
        <v>32</v>
      </c>
      <c r="F255" s="224">
        <v>37</v>
      </c>
      <c r="G255" s="224">
        <v>0.97499999999999998</v>
      </c>
      <c r="H255" s="224">
        <v>3563</v>
      </c>
      <c r="I255" s="224">
        <v>0</v>
      </c>
      <c r="J255" s="225">
        <v>0.13717563717563719</v>
      </c>
      <c r="K255" s="224">
        <v>110</v>
      </c>
      <c r="L255" s="224">
        <v>36.200000000000003</v>
      </c>
      <c r="M255" s="224">
        <v>41.2</v>
      </c>
      <c r="N255" s="224">
        <v>0.93200000000000005</v>
      </c>
      <c r="O255" s="224">
        <v>8275</v>
      </c>
      <c r="P255" s="224">
        <v>0</v>
      </c>
      <c r="Q255" s="225">
        <v>0.28965560616997038</v>
      </c>
      <c r="R255" s="224">
        <v>110</v>
      </c>
      <c r="S255" s="224">
        <v>28.2</v>
      </c>
      <c r="T255" s="224">
        <v>88</v>
      </c>
      <c r="U255" s="224">
        <v>0.96909999999999996</v>
      </c>
      <c r="V255" s="224">
        <v>6629</v>
      </c>
      <c r="W255" s="224">
        <v>0</v>
      </c>
      <c r="X255" s="225">
        <v>0.10796034329467412</v>
      </c>
      <c r="Y255" s="224">
        <v>110</v>
      </c>
      <c r="Z255" s="224">
        <v>25.7</v>
      </c>
      <c r="AA255" s="224">
        <v>88</v>
      </c>
      <c r="AB255" s="224">
        <v>0.99639999999999995</v>
      </c>
      <c r="AC255" s="224">
        <v>4755</v>
      </c>
      <c r="AD255" s="224">
        <v>0</v>
      </c>
      <c r="AE255" s="225">
        <v>7.2888866193958082E-2</v>
      </c>
      <c r="AF255" s="224">
        <v>110</v>
      </c>
      <c r="AG255" s="224">
        <v>30.8</v>
      </c>
      <c r="AH255" s="224">
        <v>88</v>
      </c>
      <c r="AI255" s="224">
        <v>0.99809999999999999</v>
      </c>
      <c r="AJ255" s="224">
        <v>4517</v>
      </c>
      <c r="AK255" s="224">
        <v>0</v>
      </c>
      <c r="AL255" s="225">
        <v>6.9122657585091063E-2</v>
      </c>
      <c r="AM255" s="224">
        <v>110</v>
      </c>
      <c r="AN255" s="224">
        <v>37.1</v>
      </c>
      <c r="AO255" s="224">
        <v>88</v>
      </c>
      <c r="AP255" s="224">
        <v>0.94920000000000004</v>
      </c>
      <c r="AQ255" s="224">
        <v>8879</v>
      </c>
      <c r="AR255" s="224">
        <v>0</v>
      </c>
      <c r="AS255" s="225">
        <v>0.14763562191659538</v>
      </c>
      <c r="AT255" s="224">
        <v>110</v>
      </c>
      <c r="AU255" s="224">
        <v>46.4</v>
      </c>
      <c r="AV255" s="224">
        <v>88</v>
      </c>
      <c r="AW255" s="224">
        <v>0.85260000000000002</v>
      </c>
      <c r="AX255" s="224">
        <v>10957</v>
      </c>
      <c r="AY255" s="224">
        <v>0</v>
      </c>
      <c r="AZ255" s="225">
        <v>0.19628663310134783</v>
      </c>
      <c r="BA255" s="224">
        <v>110</v>
      </c>
      <c r="BB255" s="224">
        <v>21.8</v>
      </c>
      <c r="BC255" s="224">
        <v>88</v>
      </c>
      <c r="BD255" s="224">
        <v>0.81030000000000002</v>
      </c>
      <c r="BE255" s="224">
        <v>5953</v>
      </c>
      <c r="BF255" s="224">
        <v>0</v>
      </c>
      <c r="BG255" s="225">
        <v>0.11595110054014164</v>
      </c>
      <c r="BH255" s="224">
        <v>110</v>
      </c>
      <c r="BI255" s="224">
        <v>22.2</v>
      </c>
      <c r="BJ255" s="224">
        <v>88</v>
      </c>
      <c r="BK255" s="224">
        <v>0.79930000000000001</v>
      </c>
      <c r="BL255" s="224">
        <v>5773</v>
      </c>
      <c r="BM255" s="224">
        <v>0</v>
      </c>
      <c r="BN255" s="225">
        <v>0.11031539816303096</v>
      </c>
      <c r="BO255" s="224">
        <v>110</v>
      </c>
      <c r="BP255" s="224">
        <v>21.8</v>
      </c>
      <c r="BQ255" s="224">
        <v>88</v>
      </c>
      <c r="BR255" s="224">
        <v>0.68420000000000003</v>
      </c>
      <c r="BS255" s="224">
        <v>3513</v>
      </c>
      <c r="BT255" s="311">
        <v>0</v>
      </c>
      <c r="BU255" s="225">
        <v>7.8422281389485843E-2</v>
      </c>
      <c r="BV255" s="224">
        <v>110</v>
      </c>
      <c r="BW255" s="224">
        <v>69.2</v>
      </c>
      <c r="BX255" s="224">
        <v>88</v>
      </c>
      <c r="BY255" s="224">
        <v>0.73399999999999999</v>
      </c>
      <c r="BZ255" s="224">
        <v>8033</v>
      </c>
      <c r="CA255" s="311">
        <v>0</v>
      </c>
      <c r="CB255" s="225">
        <v>0.18506733105677248</v>
      </c>
      <c r="CC255" s="224">
        <v>110</v>
      </c>
      <c r="CD255" s="224"/>
      <c r="CE255" s="224">
        <v>88</v>
      </c>
      <c r="CF255" s="224">
        <v>0.80820000000000003</v>
      </c>
      <c r="CG255" s="224">
        <v>15493</v>
      </c>
      <c r="CH255" s="224">
        <v>0</v>
      </c>
      <c r="CI255" s="225">
        <v>0.29279325452721533</v>
      </c>
      <c r="CJ255" s="224">
        <v>110</v>
      </c>
      <c r="CK255" s="224"/>
      <c r="CL255" s="224">
        <v>88</v>
      </c>
      <c r="CM255" s="224">
        <v>0.77710000000000001</v>
      </c>
      <c r="CN255" s="224">
        <v>9493</v>
      </c>
      <c r="CO255" s="224">
        <v>0</v>
      </c>
      <c r="CP255" s="225">
        <v>0.1928019416920459</v>
      </c>
      <c r="CQ255" s="224">
        <v>110</v>
      </c>
      <c r="CR255" s="224"/>
      <c r="CS255" s="224">
        <v>88</v>
      </c>
      <c r="CT255" s="224">
        <v>0.74180000000000001</v>
      </c>
      <c r="CU255" s="224">
        <v>6671</v>
      </c>
      <c r="CV255" s="311">
        <v>0</v>
      </c>
      <c r="CW255" s="225">
        <v>0.1373562748085487</v>
      </c>
      <c r="CX255" s="224">
        <v>110</v>
      </c>
      <c r="CY255" s="224"/>
      <c r="CZ255" s="224">
        <v>88</v>
      </c>
      <c r="DA255" s="224">
        <v>0.81659999999999999</v>
      </c>
      <c r="DB255" s="224">
        <v>9458</v>
      </c>
      <c r="DC255" s="224">
        <v>0</v>
      </c>
      <c r="DD255" s="225">
        <v>0.18279939982732049</v>
      </c>
      <c r="DE255" s="224">
        <v>110</v>
      </c>
      <c r="DF255" s="224"/>
      <c r="DG255" s="224">
        <v>90.85</v>
      </c>
      <c r="DH255" s="224">
        <v>0.80930000000000002</v>
      </c>
      <c r="DI255" s="224">
        <v>9959</v>
      </c>
      <c r="DJ255" s="224">
        <v>0</v>
      </c>
      <c r="DK255" s="225">
        <v>0.18205739522100764</v>
      </c>
      <c r="DL255" s="224">
        <v>110</v>
      </c>
      <c r="DM255" s="224"/>
      <c r="DN255" s="224">
        <v>109.25</v>
      </c>
      <c r="DO255" s="224">
        <v>0.74050000000000005</v>
      </c>
      <c r="DP255" s="224">
        <v>16169</v>
      </c>
      <c r="DQ255" s="311">
        <v>0</v>
      </c>
      <c r="DR255" s="225">
        <v>0.26863569369722579</v>
      </c>
      <c r="DS255" s="224">
        <v>110</v>
      </c>
      <c r="DT255" s="224"/>
      <c r="DU255" s="224">
        <v>109.25</v>
      </c>
      <c r="DV255" s="224">
        <v>0.91249999999999998</v>
      </c>
      <c r="DW255" s="224">
        <v>17760</v>
      </c>
      <c r="DX255" s="224">
        <v>0</v>
      </c>
      <c r="DY255" s="225">
        <v>0.24743215991139253</v>
      </c>
    </row>
    <row r="256" spans="1:129" ht="17.25" customHeight="1">
      <c r="A256" s="466">
        <v>252</v>
      </c>
      <c r="B256" s="489">
        <v>291000000007</v>
      </c>
      <c r="C256" s="212" t="s">
        <v>227</v>
      </c>
      <c r="D256" s="224">
        <v>112</v>
      </c>
      <c r="E256" s="224">
        <v>127.8</v>
      </c>
      <c r="F256" s="224">
        <v>127.8</v>
      </c>
      <c r="G256" s="224">
        <v>0.87709999999999999</v>
      </c>
      <c r="H256" s="224">
        <v>16580</v>
      </c>
      <c r="I256" s="224">
        <v>0</v>
      </c>
      <c r="J256" s="225">
        <v>0.20543387823418099</v>
      </c>
      <c r="K256" s="224">
        <v>154</v>
      </c>
      <c r="L256" s="224">
        <v>121.4</v>
      </c>
      <c r="M256" s="224">
        <v>121.4</v>
      </c>
      <c r="N256" s="224">
        <v>1</v>
      </c>
      <c r="O256" s="224">
        <v>17518</v>
      </c>
      <c r="P256" s="224">
        <v>0</v>
      </c>
      <c r="Q256" s="225">
        <v>0.19395139147225027</v>
      </c>
      <c r="R256" s="224">
        <v>154</v>
      </c>
      <c r="S256" s="224">
        <v>101.2</v>
      </c>
      <c r="T256" s="224">
        <v>123.2</v>
      </c>
      <c r="U256" s="224">
        <v>0.93840000000000001</v>
      </c>
      <c r="V256" s="224">
        <v>9316</v>
      </c>
      <c r="W256" s="224">
        <v>0</v>
      </c>
      <c r="X256" s="225">
        <v>0.11191757115670158</v>
      </c>
      <c r="Y256" s="224">
        <v>154</v>
      </c>
      <c r="Z256" s="224">
        <v>98</v>
      </c>
      <c r="AA256" s="224">
        <v>123.2</v>
      </c>
      <c r="AB256" s="224">
        <v>0.98050000000000004</v>
      </c>
      <c r="AC256" s="224">
        <v>13874</v>
      </c>
      <c r="AD256" s="224">
        <v>0</v>
      </c>
      <c r="AE256" s="225">
        <v>0.15437268176160446</v>
      </c>
      <c r="AF256" s="224">
        <v>154</v>
      </c>
      <c r="AG256" s="224">
        <v>98.6</v>
      </c>
      <c r="AH256" s="224">
        <v>123.2</v>
      </c>
      <c r="AI256" s="224">
        <v>0.97760000000000002</v>
      </c>
      <c r="AJ256" s="224">
        <v>14482</v>
      </c>
      <c r="AK256" s="224">
        <v>0</v>
      </c>
      <c r="AL256" s="225">
        <v>0.16161575926932825</v>
      </c>
      <c r="AM256" s="224">
        <v>154</v>
      </c>
      <c r="AN256" s="224">
        <v>88</v>
      </c>
      <c r="AO256" s="224">
        <v>123.2</v>
      </c>
      <c r="AP256" s="224">
        <v>0.96779999999999999</v>
      </c>
      <c r="AQ256" s="224">
        <v>12800</v>
      </c>
      <c r="AR256" s="224">
        <v>0</v>
      </c>
      <c r="AS256" s="225">
        <v>0.14910120303796681</v>
      </c>
      <c r="AT256" s="224">
        <v>154</v>
      </c>
      <c r="AU256" s="224">
        <v>115.4</v>
      </c>
      <c r="AV256" s="224">
        <v>123.2</v>
      </c>
      <c r="AW256" s="224">
        <v>0.84830000000000005</v>
      </c>
      <c r="AX256" s="224">
        <v>4708</v>
      </c>
      <c r="AY256" s="224">
        <v>0</v>
      </c>
      <c r="AZ256" s="225">
        <v>6.0548493752662989E-2</v>
      </c>
      <c r="BA256" s="224">
        <v>154</v>
      </c>
      <c r="BB256" s="224">
        <v>95.4</v>
      </c>
      <c r="BC256" s="224">
        <v>123.2</v>
      </c>
      <c r="BD256" s="224">
        <v>0.80859999999999999</v>
      </c>
      <c r="BE256" s="224">
        <v>4048</v>
      </c>
      <c r="BF256" s="224">
        <v>0</v>
      </c>
      <c r="BG256" s="225">
        <v>5.6436953543062864E-2</v>
      </c>
      <c r="BH256" s="224">
        <v>154</v>
      </c>
      <c r="BI256" s="224">
        <v>103.4</v>
      </c>
      <c r="BJ256" s="224">
        <v>123.2</v>
      </c>
      <c r="BK256" s="224">
        <v>0.79500000000000004</v>
      </c>
      <c r="BL256" s="224">
        <v>3172</v>
      </c>
      <c r="BM256" s="224">
        <v>0</v>
      </c>
      <c r="BN256" s="225">
        <v>4.3529372500766293E-2</v>
      </c>
      <c r="BO256" s="224">
        <v>154</v>
      </c>
      <c r="BP256" s="224">
        <v>92</v>
      </c>
      <c r="BQ256" s="224">
        <v>123.2</v>
      </c>
      <c r="BR256" s="224">
        <v>0.93759999999999999</v>
      </c>
      <c r="BS256" s="224">
        <v>11142</v>
      </c>
      <c r="BT256" s="311">
        <v>0</v>
      </c>
      <c r="BU256" s="225">
        <v>0.12964683292321461</v>
      </c>
      <c r="BV256" s="224">
        <v>154</v>
      </c>
      <c r="BW256" s="224">
        <v>95.4</v>
      </c>
      <c r="BX256" s="224">
        <v>123.2</v>
      </c>
      <c r="BY256" s="224">
        <v>0.85770000000000002</v>
      </c>
      <c r="BZ256" s="224">
        <v>5738</v>
      </c>
      <c r="CA256" s="311">
        <v>0</v>
      </c>
      <c r="CB256" s="225">
        <v>8.0806287240854757E-2</v>
      </c>
      <c r="CC256" s="224">
        <v>154</v>
      </c>
      <c r="CD256" s="224"/>
      <c r="CE256" s="224">
        <v>123.2</v>
      </c>
      <c r="CF256" s="224">
        <v>0.92520000000000002</v>
      </c>
      <c r="CG256" s="224">
        <v>9060</v>
      </c>
      <c r="CH256" s="224">
        <v>0</v>
      </c>
      <c r="CI256" s="225">
        <v>0.10683386248216171</v>
      </c>
      <c r="CJ256" s="224">
        <v>154</v>
      </c>
      <c r="CK256" s="224"/>
      <c r="CL256" s="224">
        <v>123.2</v>
      </c>
      <c r="CM256" s="224">
        <v>0.9597</v>
      </c>
      <c r="CN256" s="224">
        <v>12554</v>
      </c>
      <c r="CO256" s="224">
        <v>0</v>
      </c>
      <c r="CP256" s="225">
        <v>0.14746991341239543</v>
      </c>
      <c r="CQ256" s="224">
        <v>154</v>
      </c>
      <c r="CR256" s="224"/>
      <c r="CS256" s="224">
        <v>123.2</v>
      </c>
      <c r="CT256" s="224">
        <v>0.95440000000000003</v>
      </c>
      <c r="CU256" s="224">
        <v>14380</v>
      </c>
      <c r="CV256" s="311">
        <v>0</v>
      </c>
      <c r="CW256" s="225">
        <v>0.16437842389969043</v>
      </c>
      <c r="CX256" s="224">
        <v>154</v>
      </c>
      <c r="CY256" s="224"/>
      <c r="CZ256" s="224">
        <v>123.2</v>
      </c>
      <c r="DA256" s="224">
        <v>0.92500000000000004</v>
      </c>
      <c r="DB256" s="224">
        <v>5632</v>
      </c>
      <c r="DC256" s="224">
        <v>0</v>
      </c>
      <c r="DD256" s="225">
        <v>6.8640068640068649E-2</v>
      </c>
      <c r="DE256" s="224">
        <v>154</v>
      </c>
      <c r="DF256" s="224"/>
      <c r="DG256" s="224">
        <v>133.18</v>
      </c>
      <c r="DH256" s="224">
        <v>0.8448</v>
      </c>
      <c r="DI256" s="224">
        <v>9266</v>
      </c>
      <c r="DJ256" s="224">
        <v>0</v>
      </c>
      <c r="DK256" s="225">
        <v>0.11069460237288524</v>
      </c>
      <c r="DL256" s="224">
        <v>154</v>
      </c>
      <c r="DM256" s="224"/>
      <c r="DN256" s="224">
        <v>123.2</v>
      </c>
      <c r="DO256" s="224">
        <v>0.84930000000000005</v>
      </c>
      <c r="DP256" s="224">
        <v>5594</v>
      </c>
      <c r="DQ256" s="311">
        <v>0</v>
      </c>
      <c r="DR256" s="225">
        <v>7.1858425084801253E-2</v>
      </c>
      <c r="DS256" s="224">
        <v>154</v>
      </c>
      <c r="DT256" s="224"/>
      <c r="DU256" s="224">
        <v>123.2</v>
      </c>
      <c r="DV256" s="224">
        <v>0.84060000000000001</v>
      </c>
      <c r="DW256" s="224">
        <v>5900</v>
      </c>
      <c r="DX256" s="224">
        <v>0</v>
      </c>
      <c r="DY256" s="225">
        <v>7.9126038262369455E-2</v>
      </c>
    </row>
    <row r="257" spans="1:129" ht="17.25" customHeight="1">
      <c r="A257" s="466">
        <v>253</v>
      </c>
      <c r="B257" s="489">
        <v>214000000007</v>
      </c>
      <c r="C257" s="212" t="s">
        <v>822</v>
      </c>
      <c r="D257" s="224">
        <v>117</v>
      </c>
      <c r="E257" s="224">
        <v>80.400000000000006</v>
      </c>
      <c r="F257" s="224">
        <v>80.400000000000006</v>
      </c>
      <c r="G257" s="224">
        <v>0</v>
      </c>
      <c r="H257" s="224">
        <v>13724</v>
      </c>
      <c r="I257" s="224">
        <v>0</v>
      </c>
      <c r="J257" s="225"/>
      <c r="K257" s="224">
        <v>117</v>
      </c>
      <c r="L257" s="224">
        <v>160</v>
      </c>
      <c r="M257" s="224">
        <v>160</v>
      </c>
      <c r="N257" s="224">
        <v>0.79490000000000005</v>
      </c>
      <c r="O257" s="224">
        <v>12700</v>
      </c>
      <c r="P257" s="224">
        <v>0</v>
      </c>
      <c r="Q257" s="225">
        <v>0.13421415015346488</v>
      </c>
      <c r="R257" s="224">
        <v>117</v>
      </c>
      <c r="S257" s="224">
        <v>133.6</v>
      </c>
      <c r="T257" s="224">
        <v>133.6</v>
      </c>
      <c r="U257" s="224">
        <v>0.98219999999999996</v>
      </c>
      <c r="V257" s="224">
        <v>13364</v>
      </c>
      <c r="W257" s="224">
        <v>0</v>
      </c>
      <c r="X257" s="225">
        <v>0.14144825126100205</v>
      </c>
      <c r="Y257" s="224">
        <v>117</v>
      </c>
      <c r="Z257" s="224">
        <v>110.4</v>
      </c>
      <c r="AA257" s="224">
        <v>110.4</v>
      </c>
      <c r="AB257" s="224">
        <v>0.98919999999999997</v>
      </c>
      <c r="AC257" s="224">
        <v>7698</v>
      </c>
      <c r="AD257" s="224">
        <v>0</v>
      </c>
      <c r="AE257" s="225">
        <v>9.4744016112679866E-2</v>
      </c>
      <c r="AF257" s="224">
        <v>117</v>
      </c>
      <c r="AG257" s="224">
        <v>104.4</v>
      </c>
      <c r="AH257" s="224">
        <v>104.4</v>
      </c>
      <c r="AI257" s="224">
        <v>0.98760000000000003</v>
      </c>
      <c r="AJ257" s="224">
        <v>14132</v>
      </c>
      <c r="AK257" s="224">
        <v>0</v>
      </c>
      <c r="AL257" s="225">
        <v>0.18422523249902215</v>
      </c>
      <c r="AM257" s="224">
        <v>117</v>
      </c>
      <c r="AN257" s="224">
        <v>135.19999999999999</v>
      </c>
      <c r="AO257" s="224">
        <v>135.19999999999999</v>
      </c>
      <c r="AP257" s="224">
        <v>0.9577</v>
      </c>
      <c r="AQ257" s="224">
        <v>16012</v>
      </c>
      <c r="AR257" s="224">
        <v>0</v>
      </c>
      <c r="AS257" s="225">
        <v>0.17175401810866589</v>
      </c>
      <c r="AT257" s="224">
        <v>117</v>
      </c>
      <c r="AU257" s="224">
        <v>109.6</v>
      </c>
      <c r="AV257" s="224">
        <v>109.6</v>
      </c>
      <c r="AW257" s="224">
        <v>0.98899999999999999</v>
      </c>
      <c r="AX257" s="224">
        <v>16348</v>
      </c>
      <c r="AY257" s="224">
        <v>0</v>
      </c>
      <c r="AZ257" s="225">
        <v>0.2027145155060584</v>
      </c>
      <c r="BA257" s="224">
        <v>117</v>
      </c>
      <c r="BB257" s="224">
        <v>83.2</v>
      </c>
      <c r="BC257" s="224">
        <v>93.6</v>
      </c>
      <c r="BD257" s="224">
        <v>0.99019999999999997</v>
      </c>
      <c r="BE257" s="224">
        <v>9306</v>
      </c>
      <c r="BF257" s="224">
        <v>0</v>
      </c>
      <c r="BG257" s="225">
        <v>0.13945425857160865</v>
      </c>
      <c r="BH257" s="224">
        <v>117</v>
      </c>
      <c r="BI257" s="224">
        <v>89.6</v>
      </c>
      <c r="BJ257" s="224">
        <v>93.6</v>
      </c>
      <c r="BK257" s="224">
        <v>0.99160000000000004</v>
      </c>
      <c r="BL257" s="224">
        <v>8072</v>
      </c>
      <c r="BM257" s="224">
        <v>0</v>
      </c>
      <c r="BN257" s="225">
        <v>0.1168949772705189</v>
      </c>
      <c r="BO257" s="224">
        <v>117</v>
      </c>
      <c r="BP257" s="224">
        <v>121.6</v>
      </c>
      <c r="BQ257" s="224">
        <v>121.6</v>
      </c>
      <c r="BR257" s="224">
        <v>0.98099999999999998</v>
      </c>
      <c r="BS257" s="224">
        <v>11152</v>
      </c>
      <c r="BT257" s="311">
        <v>0</v>
      </c>
      <c r="BU257" s="225">
        <v>0.12565426752900469</v>
      </c>
      <c r="BV257" s="224">
        <v>117</v>
      </c>
      <c r="BW257" s="224">
        <v>106.8</v>
      </c>
      <c r="BX257" s="224">
        <v>106.8</v>
      </c>
      <c r="BY257" s="224">
        <v>0.98750000000000004</v>
      </c>
      <c r="BZ257" s="224">
        <v>14402</v>
      </c>
      <c r="CA257" s="311">
        <v>0</v>
      </c>
      <c r="CB257" s="225">
        <v>0.20321004711560822</v>
      </c>
      <c r="CC257" s="224">
        <v>117</v>
      </c>
      <c r="CD257" s="224"/>
      <c r="CE257" s="224">
        <v>128.80000000000001</v>
      </c>
      <c r="CF257" s="224">
        <v>0.98309999999999997</v>
      </c>
      <c r="CG257" s="224">
        <v>14436</v>
      </c>
      <c r="CH257" s="224">
        <v>0</v>
      </c>
      <c r="CI257" s="225">
        <v>0.15323584894066566</v>
      </c>
      <c r="CJ257" s="224">
        <v>117</v>
      </c>
      <c r="CK257" s="224"/>
      <c r="CL257" s="224">
        <v>145.19999999999999</v>
      </c>
      <c r="CM257" s="224">
        <v>0.96040000000000003</v>
      </c>
      <c r="CN257" s="224">
        <v>9424</v>
      </c>
      <c r="CO257" s="224">
        <v>0</v>
      </c>
      <c r="CP257" s="225">
        <v>9.3860748512219497E-2</v>
      </c>
      <c r="CQ257" s="224">
        <v>117</v>
      </c>
      <c r="CR257" s="224"/>
      <c r="CS257" s="224">
        <v>101.6</v>
      </c>
      <c r="CT257" s="224">
        <v>0.99270000000000003</v>
      </c>
      <c r="CU257" s="224">
        <v>5192</v>
      </c>
      <c r="CV257" s="311">
        <v>0</v>
      </c>
      <c r="CW257" s="225">
        <v>6.9191065483302866E-2</v>
      </c>
      <c r="CX257" s="224">
        <v>117</v>
      </c>
      <c r="CY257" s="224"/>
      <c r="CZ257" s="224">
        <v>113.6</v>
      </c>
      <c r="DA257" s="224">
        <v>0.99250000000000005</v>
      </c>
      <c r="DB257" s="224">
        <v>11496</v>
      </c>
      <c r="DC257" s="224">
        <v>0</v>
      </c>
      <c r="DD257" s="225">
        <v>0.1416137462896607</v>
      </c>
      <c r="DE257" s="224">
        <v>117</v>
      </c>
      <c r="DF257" s="224"/>
      <c r="DG257" s="224">
        <v>108.4</v>
      </c>
      <c r="DH257" s="224">
        <v>0.99360000000000004</v>
      </c>
      <c r="DI257" s="224">
        <v>13768</v>
      </c>
      <c r="DJ257" s="224">
        <v>0</v>
      </c>
      <c r="DK257" s="225">
        <v>0.17181340973453366</v>
      </c>
      <c r="DL257" s="224">
        <v>117</v>
      </c>
      <c r="DM257" s="224"/>
      <c r="DN257" s="224">
        <v>107.6</v>
      </c>
      <c r="DO257" s="224">
        <v>0.99080000000000001</v>
      </c>
      <c r="DP257" s="224">
        <v>13244</v>
      </c>
      <c r="DQ257" s="311">
        <v>0</v>
      </c>
      <c r="DR257" s="225">
        <v>0.16697366017188245</v>
      </c>
      <c r="DS257" s="224">
        <v>117</v>
      </c>
      <c r="DT257" s="224"/>
      <c r="DU257" s="224">
        <v>113.6</v>
      </c>
      <c r="DV257" s="224">
        <v>0.99450000000000005</v>
      </c>
      <c r="DW257" s="224">
        <v>10680</v>
      </c>
      <c r="DX257" s="224">
        <v>0</v>
      </c>
      <c r="DY257" s="225">
        <v>0.13129725225831274</v>
      </c>
    </row>
    <row r="258" spans="1:129" ht="17.25" customHeight="1">
      <c r="A258" s="466">
        <v>254</v>
      </c>
      <c r="B258" s="489">
        <v>312000000013</v>
      </c>
      <c r="C258" s="212" t="s">
        <v>727</v>
      </c>
      <c r="D258" s="224">
        <v>145</v>
      </c>
      <c r="E258" s="224">
        <v>42</v>
      </c>
      <c r="F258" s="224">
        <v>42</v>
      </c>
      <c r="G258" s="224">
        <v>0.97030000000000005</v>
      </c>
      <c r="H258" s="224">
        <v>27459</v>
      </c>
      <c r="I258" s="311">
        <v>9853.8768000000018</v>
      </c>
      <c r="J258" s="225">
        <v>0.93582986116223266</v>
      </c>
      <c r="K258" s="224">
        <v>145</v>
      </c>
      <c r="L258" s="224">
        <v>96</v>
      </c>
      <c r="M258" s="224">
        <v>96</v>
      </c>
      <c r="N258" s="224">
        <v>0.99709999999999999</v>
      </c>
      <c r="O258" s="224">
        <v>31947</v>
      </c>
      <c r="P258" s="224">
        <v>0</v>
      </c>
      <c r="Q258" s="225">
        <v>0.44858753018161268</v>
      </c>
      <c r="R258" s="224">
        <v>145</v>
      </c>
      <c r="S258" s="224">
        <v>84</v>
      </c>
      <c r="T258" s="224">
        <v>116</v>
      </c>
      <c r="U258" s="224">
        <v>0.96360000000000001</v>
      </c>
      <c r="V258" s="224">
        <v>26253</v>
      </c>
      <c r="W258" s="224">
        <v>0</v>
      </c>
      <c r="X258" s="225">
        <v>0.32620578720602339</v>
      </c>
      <c r="Y258" s="224">
        <v>145</v>
      </c>
      <c r="Z258" s="224">
        <v>69</v>
      </c>
      <c r="AA258" s="224">
        <v>116</v>
      </c>
      <c r="AB258" s="224">
        <v>0.95269999999999999</v>
      </c>
      <c r="AC258" s="224">
        <v>19581</v>
      </c>
      <c r="AD258" s="224">
        <v>0</v>
      </c>
      <c r="AE258" s="225">
        <v>0.23814845997669756</v>
      </c>
      <c r="AF258" s="224">
        <v>145</v>
      </c>
      <c r="AG258" s="224">
        <v>57</v>
      </c>
      <c r="AH258" s="224">
        <v>116</v>
      </c>
      <c r="AI258" s="224">
        <v>0.94950000000000001</v>
      </c>
      <c r="AJ258" s="224">
        <v>26883</v>
      </c>
      <c r="AK258" s="224">
        <v>0</v>
      </c>
      <c r="AL258" s="225">
        <v>0.32805891046221269</v>
      </c>
      <c r="AM258" s="224">
        <v>145</v>
      </c>
      <c r="AN258" s="224">
        <v>81</v>
      </c>
      <c r="AO258" s="224">
        <v>116</v>
      </c>
      <c r="AP258" s="224">
        <v>0.95450000000000002</v>
      </c>
      <c r="AQ258" s="224">
        <v>29604</v>
      </c>
      <c r="AR258" s="224">
        <v>0</v>
      </c>
      <c r="AS258" s="225">
        <v>0.37135046934364135</v>
      </c>
      <c r="AT258" s="224">
        <v>145</v>
      </c>
      <c r="AU258" s="224">
        <v>72</v>
      </c>
      <c r="AV258" s="224">
        <v>116</v>
      </c>
      <c r="AW258" s="224">
        <v>0.90580000000000005</v>
      </c>
      <c r="AX258" s="224">
        <v>29064</v>
      </c>
      <c r="AY258" s="224">
        <v>0</v>
      </c>
      <c r="AZ258" s="225">
        <v>0.37178523965319532</v>
      </c>
      <c r="BA258" s="224">
        <v>145</v>
      </c>
      <c r="BB258" s="224">
        <v>78</v>
      </c>
      <c r="BC258" s="224">
        <v>116</v>
      </c>
      <c r="BD258" s="224">
        <v>0.90790000000000004</v>
      </c>
      <c r="BE258" s="224">
        <v>19143</v>
      </c>
      <c r="BF258" s="224">
        <v>0</v>
      </c>
      <c r="BG258" s="225">
        <v>0.25245355898986294</v>
      </c>
      <c r="BH258" s="224">
        <v>145</v>
      </c>
      <c r="BI258" s="224">
        <v>63</v>
      </c>
      <c r="BJ258" s="224">
        <v>116</v>
      </c>
      <c r="BK258" s="224">
        <v>0.8619</v>
      </c>
      <c r="BL258" s="224">
        <v>18633</v>
      </c>
      <c r="BM258" s="224">
        <v>0</v>
      </c>
      <c r="BN258" s="225">
        <v>0.2504926449455061</v>
      </c>
      <c r="BO258" s="224">
        <v>145</v>
      </c>
      <c r="BP258" s="224">
        <v>63</v>
      </c>
      <c r="BQ258" s="224">
        <v>116</v>
      </c>
      <c r="BR258" s="224">
        <v>0.8982</v>
      </c>
      <c r="BS258" s="224">
        <v>19065</v>
      </c>
      <c r="BT258" s="311">
        <v>0</v>
      </c>
      <c r="BU258" s="225">
        <v>0.24594207572232588</v>
      </c>
      <c r="BV258" s="224">
        <v>145</v>
      </c>
      <c r="BW258" s="224">
        <v>60</v>
      </c>
      <c r="BX258" s="224">
        <v>116</v>
      </c>
      <c r="BY258" s="224">
        <v>0.90259999999999996</v>
      </c>
      <c r="BZ258" s="224">
        <v>14478</v>
      </c>
      <c r="CA258" s="311">
        <v>0</v>
      </c>
      <c r="CB258" s="225">
        <v>0.20577185885547936</v>
      </c>
      <c r="CC258" s="224">
        <v>145</v>
      </c>
      <c r="CD258" s="224"/>
      <c r="CE258" s="224">
        <v>116</v>
      </c>
      <c r="CF258" s="224">
        <v>0.92889999999999995</v>
      </c>
      <c r="CG258" s="224">
        <v>30495</v>
      </c>
      <c r="CH258" s="224">
        <v>0</v>
      </c>
      <c r="CI258" s="225">
        <v>0.38038970107214737</v>
      </c>
      <c r="CJ258" s="224">
        <v>145</v>
      </c>
      <c r="CK258" s="224"/>
      <c r="CL258" s="224">
        <v>116</v>
      </c>
      <c r="CM258" s="224">
        <v>0.97209999999999996</v>
      </c>
      <c r="CN258" s="224">
        <v>34791</v>
      </c>
      <c r="CO258" s="224">
        <v>0</v>
      </c>
      <c r="CP258" s="225">
        <v>0.42851446152245348</v>
      </c>
      <c r="CQ258" s="224">
        <v>145</v>
      </c>
      <c r="CR258" s="224"/>
      <c r="CS258" s="224">
        <v>116</v>
      </c>
      <c r="CT258" s="224">
        <v>0.96309999999999996</v>
      </c>
      <c r="CU258" s="224">
        <v>31635</v>
      </c>
      <c r="CV258" s="311">
        <v>0</v>
      </c>
      <c r="CW258" s="225">
        <v>0.38059714938401656</v>
      </c>
      <c r="CX258" s="224">
        <v>145</v>
      </c>
      <c r="CY258" s="224"/>
      <c r="CZ258" s="224">
        <v>116</v>
      </c>
      <c r="DA258" s="224">
        <v>0.96430000000000005</v>
      </c>
      <c r="DB258" s="224">
        <v>31269</v>
      </c>
      <c r="DC258" s="224">
        <v>0</v>
      </c>
      <c r="DD258" s="225">
        <v>0.38824988884796424</v>
      </c>
      <c r="DE258" s="224">
        <v>145</v>
      </c>
      <c r="DF258" s="224"/>
      <c r="DG258" s="224">
        <v>116</v>
      </c>
      <c r="DH258" s="224">
        <v>0.97</v>
      </c>
      <c r="DI258" s="224">
        <v>34227</v>
      </c>
      <c r="DJ258" s="224">
        <v>0</v>
      </c>
      <c r="DK258" s="225">
        <v>0.4088520463745513</v>
      </c>
      <c r="DL258" s="224">
        <v>145</v>
      </c>
      <c r="DM258" s="224"/>
      <c r="DN258" s="224">
        <v>116</v>
      </c>
      <c r="DO258" s="224">
        <v>0.97350000000000003</v>
      </c>
      <c r="DP258" s="224">
        <v>36624</v>
      </c>
      <c r="DQ258" s="311">
        <v>0</v>
      </c>
      <c r="DR258" s="225">
        <v>0.43591207030810353</v>
      </c>
      <c r="DS258" s="224">
        <v>145</v>
      </c>
      <c r="DT258" s="224"/>
      <c r="DU258" s="224">
        <v>129.9</v>
      </c>
      <c r="DV258" s="224">
        <v>0.95689999999999997</v>
      </c>
      <c r="DW258" s="224">
        <v>35556</v>
      </c>
      <c r="DX258" s="224">
        <v>0</v>
      </c>
      <c r="DY258" s="225">
        <v>0.39728731204307771</v>
      </c>
    </row>
    <row r="259" spans="1:129" ht="17.25" customHeight="1">
      <c r="A259" s="466">
        <v>255</v>
      </c>
      <c r="B259" s="489">
        <v>711000000081</v>
      </c>
      <c r="C259" s="212" t="s">
        <v>944</v>
      </c>
      <c r="D259" s="224">
        <v>0</v>
      </c>
      <c r="E259" s="224">
        <v>0</v>
      </c>
      <c r="F259" s="224">
        <v>0</v>
      </c>
      <c r="G259" s="224">
        <v>0</v>
      </c>
      <c r="H259" s="224">
        <v>0</v>
      </c>
      <c r="I259" s="224">
        <v>0</v>
      </c>
      <c r="J259" s="225"/>
      <c r="K259" s="224">
        <v>0</v>
      </c>
      <c r="L259" s="224">
        <v>0</v>
      </c>
      <c r="M259" s="224">
        <v>0</v>
      </c>
      <c r="N259" s="224">
        <v>0</v>
      </c>
      <c r="O259" s="224">
        <v>0</v>
      </c>
      <c r="P259" s="224">
        <v>0</v>
      </c>
      <c r="Q259" s="225">
        <v>0</v>
      </c>
      <c r="R259" s="224">
        <v>0</v>
      </c>
      <c r="S259" s="224">
        <v>0</v>
      </c>
      <c r="T259" s="224">
        <v>0</v>
      </c>
      <c r="U259" s="224">
        <v>0</v>
      </c>
      <c r="V259" s="224">
        <v>0</v>
      </c>
      <c r="W259" s="224">
        <v>0</v>
      </c>
      <c r="X259" s="225">
        <v>0</v>
      </c>
      <c r="Y259" s="224">
        <v>0</v>
      </c>
      <c r="Z259" s="224">
        <v>0</v>
      </c>
      <c r="AA259" s="224">
        <v>0</v>
      </c>
      <c r="AB259" s="224">
        <v>0</v>
      </c>
      <c r="AC259" s="224">
        <v>0</v>
      </c>
      <c r="AD259" s="224">
        <v>0</v>
      </c>
      <c r="AE259" s="225">
        <v>0</v>
      </c>
      <c r="AF259" s="224">
        <v>0</v>
      </c>
      <c r="AG259" s="224">
        <v>0</v>
      </c>
      <c r="AH259" s="224">
        <v>0</v>
      </c>
      <c r="AI259" s="224">
        <v>0</v>
      </c>
      <c r="AJ259" s="224">
        <v>0</v>
      </c>
      <c r="AK259" s="224">
        <v>0</v>
      </c>
      <c r="AL259" s="225">
        <v>0</v>
      </c>
      <c r="AM259" s="224">
        <v>0</v>
      </c>
      <c r="AN259" s="224">
        <v>0</v>
      </c>
      <c r="AO259" s="224">
        <v>0</v>
      </c>
      <c r="AP259" s="224">
        <v>0</v>
      </c>
      <c r="AQ259" s="224">
        <v>0</v>
      </c>
      <c r="AR259" s="224">
        <v>0</v>
      </c>
      <c r="AS259" s="225">
        <v>0</v>
      </c>
      <c r="AT259" s="224">
        <v>0</v>
      </c>
      <c r="AU259" s="224">
        <v>0</v>
      </c>
      <c r="AV259" s="224">
        <v>0</v>
      </c>
      <c r="AW259" s="224">
        <v>0</v>
      </c>
      <c r="AX259" s="224">
        <v>0</v>
      </c>
      <c r="AY259" s="224">
        <v>0</v>
      </c>
      <c r="AZ259" s="225">
        <v>0</v>
      </c>
      <c r="BA259" s="224">
        <v>0</v>
      </c>
      <c r="BB259" s="224">
        <v>0</v>
      </c>
      <c r="BC259" s="224">
        <v>0</v>
      </c>
      <c r="BD259" s="224">
        <v>0</v>
      </c>
      <c r="BE259" s="224">
        <v>0</v>
      </c>
      <c r="BF259" s="224">
        <v>0</v>
      </c>
      <c r="BG259" s="225">
        <v>0</v>
      </c>
      <c r="BH259" s="224">
        <v>0</v>
      </c>
      <c r="BI259" s="224">
        <v>0</v>
      </c>
      <c r="BJ259" s="224">
        <v>0</v>
      </c>
      <c r="BK259" s="224">
        <v>0</v>
      </c>
      <c r="BL259" s="224">
        <v>0</v>
      </c>
      <c r="BM259" s="224">
        <v>0</v>
      </c>
      <c r="BN259" s="225">
        <v>0</v>
      </c>
      <c r="BO259" s="224">
        <v>350</v>
      </c>
      <c r="BP259" s="224">
        <v>9.6</v>
      </c>
      <c r="BQ259" s="224">
        <v>153.55000000000001</v>
      </c>
      <c r="BR259" s="224">
        <v>0.8135</v>
      </c>
      <c r="BS259" s="224">
        <v>1039</v>
      </c>
      <c r="BT259" s="311">
        <v>0</v>
      </c>
      <c r="BU259" s="225">
        <v>1.1179830880944352E-2</v>
      </c>
      <c r="BV259" s="224">
        <v>350</v>
      </c>
      <c r="BW259" s="224">
        <v>3.6</v>
      </c>
      <c r="BX259" s="224">
        <v>280</v>
      </c>
      <c r="BY259" s="224">
        <v>0.69769999999999999</v>
      </c>
      <c r="BZ259" s="224">
        <v>982</v>
      </c>
      <c r="CA259" s="311">
        <v>0</v>
      </c>
      <c r="CB259" s="225">
        <v>7.480238763127439E-3</v>
      </c>
      <c r="CC259" s="224">
        <v>350</v>
      </c>
      <c r="CD259" s="224"/>
      <c r="CE259" s="224">
        <v>280</v>
      </c>
      <c r="CF259" s="224">
        <v>0.74580000000000002</v>
      </c>
      <c r="CG259" s="224">
        <v>936</v>
      </c>
      <c r="CH259" s="224">
        <v>0</v>
      </c>
      <c r="CI259" s="225">
        <v>6.0245207262049974E-3</v>
      </c>
      <c r="CJ259" s="224">
        <v>350</v>
      </c>
      <c r="CK259" s="224"/>
      <c r="CL259" s="224">
        <v>280</v>
      </c>
      <c r="CM259" s="224">
        <v>0.81330000000000002</v>
      </c>
      <c r="CN259" s="224">
        <v>536</v>
      </c>
      <c r="CO259" s="224">
        <v>0</v>
      </c>
      <c r="CP259" s="225">
        <v>3.2690645010822069E-3</v>
      </c>
      <c r="CQ259" s="224">
        <v>350</v>
      </c>
      <c r="CR259" s="224"/>
      <c r="CS259" s="224">
        <v>280</v>
      </c>
      <c r="CT259" s="224">
        <v>0.53480000000000005</v>
      </c>
      <c r="CU259" s="224">
        <v>598</v>
      </c>
      <c r="CV259" s="311">
        <v>0</v>
      </c>
      <c r="CW259" s="225">
        <v>5.3675836151045441E-3</v>
      </c>
      <c r="CX259" s="224">
        <v>350</v>
      </c>
      <c r="CY259" s="224"/>
      <c r="CZ259" s="224">
        <v>280</v>
      </c>
      <c r="DA259" s="224">
        <v>0.45619999999999999</v>
      </c>
      <c r="DB259" s="224">
        <v>402</v>
      </c>
      <c r="DC259" s="224">
        <v>0</v>
      </c>
      <c r="DD259" s="225">
        <v>4.3709943424980685E-3</v>
      </c>
      <c r="DE259" s="224">
        <v>350</v>
      </c>
      <c r="DF259" s="224"/>
      <c r="DG259" s="224">
        <v>280</v>
      </c>
      <c r="DH259" s="224">
        <v>0.56720000000000004</v>
      </c>
      <c r="DI259" s="224">
        <v>991</v>
      </c>
      <c r="DJ259" s="224">
        <v>0</v>
      </c>
      <c r="DK259" s="225">
        <v>8.3869965703192873E-3</v>
      </c>
      <c r="DL259" s="224">
        <v>350</v>
      </c>
      <c r="DM259" s="224"/>
      <c r="DN259" s="224">
        <v>280</v>
      </c>
      <c r="DO259" s="224">
        <v>0.95389999999999997</v>
      </c>
      <c r="DP259" s="224">
        <v>4497</v>
      </c>
      <c r="DQ259" s="311">
        <v>0</v>
      </c>
      <c r="DR259" s="225">
        <v>2.2630235419666925E-2</v>
      </c>
      <c r="DS259" s="224">
        <v>350</v>
      </c>
      <c r="DT259" s="224"/>
      <c r="DU259" s="224">
        <v>280</v>
      </c>
      <c r="DV259" s="224">
        <v>0.99909999999999999</v>
      </c>
      <c r="DW259" s="224">
        <v>5798</v>
      </c>
      <c r="DX259" s="224">
        <v>0</v>
      </c>
      <c r="DY259" s="225">
        <v>2.8785827880012646E-2</v>
      </c>
    </row>
    <row r="260" spans="1:129" ht="17.25" customHeight="1">
      <c r="A260" s="466">
        <v>256</v>
      </c>
      <c r="B260" s="489">
        <v>211000000047</v>
      </c>
      <c r="C260" s="212" t="s">
        <v>945</v>
      </c>
      <c r="D260" s="224">
        <v>0</v>
      </c>
      <c r="E260" s="224">
        <v>0</v>
      </c>
      <c r="F260" s="224">
        <v>0</v>
      </c>
      <c r="G260" s="224">
        <v>0</v>
      </c>
      <c r="H260" s="224">
        <v>0</v>
      </c>
      <c r="I260" s="224">
        <v>0</v>
      </c>
      <c r="J260" s="225"/>
      <c r="K260" s="224">
        <v>0</v>
      </c>
      <c r="L260" s="224">
        <v>0</v>
      </c>
      <c r="M260" s="224">
        <v>0</v>
      </c>
      <c r="N260" s="224">
        <v>0</v>
      </c>
      <c r="O260" s="224">
        <v>0</v>
      </c>
      <c r="P260" s="224">
        <v>0</v>
      </c>
      <c r="Q260" s="225">
        <v>0</v>
      </c>
      <c r="R260" s="224">
        <v>0</v>
      </c>
      <c r="S260" s="224">
        <v>0</v>
      </c>
      <c r="T260" s="224">
        <v>0</v>
      </c>
      <c r="U260" s="224">
        <v>0</v>
      </c>
      <c r="V260" s="224">
        <v>0</v>
      </c>
      <c r="W260" s="224">
        <v>0</v>
      </c>
      <c r="X260" s="225">
        <v>0</v>
      </c>
      <c r="Y260" s="224">
        <v>0</v>
      </c>
      <c r="Z260" s="224">
        <v>0</v>
      </c>
      <c r="AA260" s="224">
        <v>0</v>
      </c>
      <c r="AB260" s="224">
        <v>0</v>
      </c>
      <c r="AC260" s="224">
        <v>0</v>
      </c>
      <c r="AD260" s="224">
        <v>0</v>
      </c>
      <c r="AE260" s="225">
        <v>0</v>
      </c>
      <c r="AF260" s="224">
        <v>0</v>
      </c>
      <c r="AG260" s="224">
        <v>0</v>
      </c>
      <c r="AH260" s="224">
        <v>0</v>
      </c>
      <c r="AI260" s="224">
        <v>0</v>
      </c>
      <c r="AJ260" s="224">
        <v>0</v>
      </c>
      <c r="AK260" s="224">
        <v>0</v>
      </c>
      <c r="AL260" s="225">
        <v>0</v>
      </c>
      <c r="AM260" s="224">
        <v>0</v>
      </c>
      <c r="AN260" s="224">
        <v>0</v>
      </c>
      <c r="AO260" s="224">
        <v>0</v>
      </c>
      <c r="AP260" s="224">
        <v>0</v>
      </c>
      <c r="AQ260" s="224">
        <v>0</v>
      </c>
      <c r="AR260" s="224">
        <v>0</v>
      </c>
      <c r="AS260" s="225">
        <v>0</v>
      </c>
      <c r="AT260" s="224">
        <v>0</v>
      </c>
      <c r="AU260" s="224">
        <v>0</v>
      </c>
      <c r="AV260" s="224">
        <v>0</v>
      </c>
      <c r="AW260" s="224">
        <v>0</v>
      </c>
      <c r="AX260" s="224">
        <v>0</v>
      </c>
      <c r="AY260" s="224">
        <v>0</v>
      </c>
      <c r="AZ260" s="225">
        <v>0</v>
      </c>
      <c r="BA260" s="224">
        <v>0</v>
      </c>
      <c r="BB260" s="224">
        <v>0</v>
      </c>
      <c r="BC260" s="224">
        <v>0</v>
      </c>
      <c r="BD260" s="224">
        <v>0</v>
      </c>
      <c r="BE260" s="224">
        <v>0</v>
      </c>
      <c r="BF260" s="224">
        <v>0</v>
      </c>
      <c r="BG260" s="225">
        <v>0</v>
      </c>
      <c r="BH260" s="224">
        <v>111</v>
      </c>
      <c r="BI260" s="224">
        <v>19.559999999999999</v>
      </c>
      <c r="BJ260" s="224">
        <v>57.29</v>
      </c>
      <c r="BK260" s="224">
        <v>0.87429999999999997</v>
      </c>
      <c r="BL260" s="224">
        <v>459</v>
      </c>
      <c r="BM260" s="224">
        <v>0</v>
      </c>
      <c r="BN260" s="225">
        <v>1.2316872601309588E-2</v>
      </c>
      <c r="BO260" s="224">
        <v>111</v>
      </c>
      <c r="BP260" s="224">
        <v>5.28</v>
      </c>
      <c r="BQ260" s="224">
        <v>88.8</v>
      </c>
      <c r="BR260" s="224">
        <v>0.90710000000000002</v>
      </c>
      <c r="BS260" s="224">
        <v>747</v>
      </c>
      <c r="BT260" s="311">
        <v>0</v>
      </c>
      <c r="BU260" s="225">
        <v>1.2464634078710842E-2</v>
      </c>
      <c r="BV260" s="224">
        <v>111</v>
      </c>
      <c r="BW260" s="224">
        <v>28.8</v>
      </c>
      <c r="BX260" s="224">
        <v>88.8</v>
      </c>
      <c r="BY260" s="224">
        <v>0.86280000000000001</v>
      </c>
      <c r="BZ260" s="224">
        <v>972</v>
      </c>
      <c r="CA260" s="311">
        <v>0</v>
      </c>
      <c r="CB260" s="225">
        <v>1.8878778440669958E-2</v>
      </c>
      <c r="CC260" s="224">
        <v>111</v>
      </c>
      <c r="CD260" s="224"/>
      <c r="CE260" s="224">
        <v>88.8</v>
      </c>
      <c r="CF260" s="224">
        <v>0.86450000000000005</v>
      </c>
      <c r="CG260" s="224">
        <v>900</v>
      </c>
      <c r="CH260" s="224">
        <v>0</v>
      </c>
      <c r="CI260" s="225">
        <v>1.575765582556754E-2</v>
      </c>
      <c r="CJ260" s="224">
        <v>111</v>
      </c>
      <c r="CK260" s="224"/>
      <c r="CL260" s="224">
        <v>88.8</v>
      </c>
      <c r="CM260" s="224">
        <v>0.91110000000000002</v>
      </c>
      <c r="CN260" s="224">
        <v>790</v>
      </c>
      <c r="CO260" s="224">
        <v>0</v>
      </c>
      <c r="CP260" s="225">
        <v>1.3561745259692795E-2</v>
      </c>
      <c r="CQ260" s="224">
        <v>111</v>
      </c>
      <c r="CR260" s="224"/>
      <c r="CS260" s="224">
        <v>88.8</v>
      </c>
      <c r="CT260" s="224">
        <v>0.91320000000000001</v>
      </c>
      <c r="CU260" s="224">
        <v>695</v>
      </c>
      <c r="CV260" s="311">
        <v>0</v>
      </c>
      <c r="CW260" s="225">
        <v>1.1519483325468659E-2</v>
      </c>
      <c r="CX260" s="224">
        <v>111</v>
      </c>
      <c r="CY260" s="224"/>
      <c r="CZ260" s="224">
        <v>88.8</v>
      </c>
      <c r="DA260" s="224">
        <v>0.8982</v>
      </c>
      <c r="DB260" s="224">
        <v>574</v>
      </c>
      <c r="DC260" s="224">
        <v>0</v>
      </c>
      <c r="DD260" s="225">
        <v>9.9952435178442735E-3</v>
      </c>
      <c r="DE260" s="224">
        <v>111</v>
      </c>
      <c r="DF260" s="224"/>
      <c r="DG260" s="224">
        <v>88.8</v>
      </c>
      <c r="DH260" s="224">
        <v>0.90820000000000001</v>
      </c>
      <c r="DI260" s="224">
        <v>515</v>
      </c>
      <c r="DJ260" s="224">
        <v>0</v>
      </c>
      <c r="DK260" s="225">
        <v>8.5830141825339705E-3</v>
      </c>
      <c r="DL260" s="224">
        <v>111</v>
      </c>
      <c r="DM260" s="224"/>
      <c r="DN260" s="224">
        <v>88.8</v>
      </c>
      <c r="DO260" s="224">
        <v>0.96519999999999995</v>
      </c>
      <c r="DP260" s="224">
        <v>916</v>
      </c>
      <c r="DQ260" s="311">
        <v>0</v>
      </c>
      <c r="DR260" s="225">
        <v>1.4364557731802362E-2</v>
      </c>
      <c r="DS260" s="224">
        <v>111</v>
      </c>
      <c r="DT260" s="224"/>
      <c r="DU260" s="224">
        <v>88.8</v>
      </c>
      <c r="DV260" s="224">
        <v>0.95660000000000001</v>
      </c>
      <c r="DW260" s="224">
        <v>1439</v>
      </c>
      <c r="DX260" s="224">
        <v>0</v>
      </c>
      <c r="DY260" s="225">
        <v>2.3527996949489739E-2</v>
      </c>
    </row>
    <row r="261" spans="1:129" ht="17.25" customHeight="1">
      <c r="A261" s="466">
        <v>257</v>
      </c>
      <c r="B261" s="489">
        <v>211000000039</v>
      </c>
      <c r="C261" s="212" t="s">
        <v>767</v>
      </c>
      <c r="D261" s="224">
        <v>200</v>
      </c>
      <c r="E261" s="224">
        <v>208</v>
      </c>
      <c r="F261" s="224">
        <v>208</v>
      </c>
      <c r="G261" s="224">
        <v>0.94699999999999995</v>
      </c>
      <c r="H261" s="224">
        <v>31056</v>
      </c>
      <c r="I261" s="224">
        <v>0</v>
      </c>
      <c r="J261" s="225">
        <v>0.21897760810115616</v>
      </c>
      <c r="K261" s="224">
        <v>200</v>
      </c>
      <c r="L261" s="224">
        <v>228</v>
      </c>
      <c r="M261" s="224">
        <v>228</v>
      </c>
      <c r="N261" s="224">
        <v>0.96630000000000005</v>
      </c>
      <c r="O261" s="224">
        <v>61024</v>
      </c>
      <c r="P261" s="224">
        <v>0</v>
      </c>
      <c r="Q261" s="225">
        <v>0.37228960429792823</v>
      </c>
      <c r="R261" s="224">
        <v>200</v>
      </c>
      <c r="S261" s="224">
        <v>284</v>
      </c>
      <c r="T261" s="224">
        <v>284</v>
      </c>
      <c r="U261" s="224">
        <v>0.98099999999999998</v>
      </c>
      <c r="V261" s="224">
        <v>65328</v>
      </c>
      <c r="W261" s="224">
        <v>0</v>
      </c>
      <c r="X261" s="225">
        <v>0.32567132321622572</v>
      </c>
      <c r="Y261" s="224">
        <v>200</v>
      </c>
      <c r="Z261" s="224">
        <v>256</v>
      </c>
      <c r="AA261" s="224">
        <v>256</v>
      </c>
      <c r="AB261" s="224">
        <v>0.97850000000000004</v>
      </c>
      <c r="AC261" s="224">
        <v>72660</v>
      </c>
      <c r="AD261" s="224">
        <v>0</v>
      </c>
      <c r="AE261" s="225">
        <v>0.38987165592496742</v>
      </c>
      <c r="AF261" s="224">
        <v>200</v>
      </c>
      <c r="AG261" s="224">
        <v>258.39999999999998</v>
      </c>
      <c r="AH261" s="224">
        <v>258.39999999999998</v>
      </c>
      <c r="AI261" s="224">
        <v>0.97199999999999998</v>
      </c>
      <c r="AJ261" s="224">
        <v>55080</v>
      </c>
      <c r="AK261" s="224">
        <v>0</v>
      </c>
      <c r="AL261" s="225">
        <v>0.29475570647047727</v>
      </c>
      <c r="AM261" s="224">
        <v>200</v>
      </c>
      <c r="AN261" s="224">
        <v>265.76</v>
      </c>
      <c r="AO261" s="224">
        <v>265.76</v>
      </c>
      <c r="AP261" s="224">
        <v>0.9829</v>
      </c>
      <c r="AQ261" s="224">
        <v>70556</v>
      </c>
      <c r="AR261" s="224">
        <v>0</v>
      </c>
      <c r="AS261" s="225">
        <v>0.37514788725727566</v>
      </c>
      <c r="AT261" s="224">
        <v>200</v>
      </c>
      <c r="AU261" s="224">
        <v>235.04</v>
      </c>
      <c r="AV261" s="224">
        <v>235.04</v>
      </c>
      <c r="AW261" s="224">
        <v>0.93720000000000003</v>
      </c>
      <c r="AX261" s="224">
        <v>35404</v>
      </c>
      <c r="AY261" s="224">
        <v>0</v>
      </c>
      <c r="AZ261" s="225">
        <v>0.21602565875482854</v>
      </c>
      <c r="BA261" s="224">
        <v>200</v>
      </c>
      <c r="BB261" s="224">
        <v>221.6</v>
      </c>
      <c r="BC261" s="224">
        <v>221.6</v>
      </c>
      <c r="BD261" s="224">
        <v>0.90700000000000003</v>
      </c>
      <c r="BE261" s="224">
        <v>35932</v>
      </c>
      <c r="BF261" s="224">
        <v>0</v>
      </c>
      <c r="BG261" s="225">
        <v>0.24829721677145838</v>
      </c>
      <c r="BH261" s="224">
        <v>200</v>
      </c>
      <c r="BI261" s="224">
        <v>234.4</v>
      </c>
      <c r="BJ261" s="224">
        <v>234.4</v>
      </c>
      <c r="BK261" s="224">
        <v>0.90710000000000002</v>
      </c>
      <c r="BL261" s="224">
        <v>36540</v>
      </c>
      <c r="BM261" s="224">
        <v>0</v>
      </c>
      <c r="BN261" s="225">
        <v>0.23098449746748745</v>
      </c>
      <c r="BO261" s="224">
        <v>200</v>
      </c>
      <c r="BP261" s="224">
        <v>267.36</v>
      </c>
      <c r="BQ261" s="224">
        <v>267.36</v>
      </c>
      <c r="BR261" s="224">
        <v>0.94969999999999999</v>
      </c>
      <c r="BS261" s="224">
        <v>49544</v>
      </c>
      <c r="BT261" s="311">
        <v>0</v>
      </c>
      <c r="BU261" s="225">
        <v>0.26226193484335047</v>
      </c>
      <c r="BV261" s="224">
        <v>200</v>
      </c>
      <c r="BW261" s="224">
        <v>269.27999999999997</v>
      </c>
      <c r="BX261" s="224">
        <v>269.27999999999997</v>
      </c>
      <c r="BY261" s="224">
        <v>0.97440000000000004</v>
      </c>
      <c r="BZ261" s="224">
        <v>71820</v>
      </c>
      <c r="CA261" s="311">
        <v>0</v>
      </c>
      <c r="CB261" s="225">
        <v>0.40731907966948533</v>
      </c>
      <c r="CC261" s="224">
        <v>389</v>
      </c>
      <c r="CD261" s="224"/>
      <c r="CE261" s="224">
        <v>305.44</v>
      </c>
      <c r="CF261" s="224">
        <v>0.98929999999999996</v>
      </c>
      <c r="CG261" s="224">
        <v>122116</v>
      </c>
      <c r="CH261" s="224">
        <v>0</v>
      </c>
      <c r="CI261" s="225">
        <v>0.54318243114549403</v>
      </c>
      <c r="CJ261" s="224">
        <v>389</v>
      </c>
      <c r="CK261" s="224"/>
      <c r="CL261" s="224">
        <v>369.6</v>
      </c>
      <c r="CM261" s="224">
        <v>0.98399999999999999</v>
      </c>
      <c r="CN261" s="224">
        <v>127010</v>
      </c>
      <c r="CO261" s="224">
        <v>0</v>
      </c>
      <c r="CP261" s="225">
        <v>0.48504089726142574</v>
      </c>
      <c r="CQ261" s="224">
        <v>389</v>
      </c>
      <c r="CR261" s="224"/>
      <c r="CS261" s="224">
        <v>320.64</v>
      </c>
      <c r="CT261" s="224">
        <v>0.98570000000000002</v>
      </c>
      <c r="CU261" s="224">
        <v>95944</v>
      </c>
      <c r="CV261" s="311">
        <v>0</v>
      </c>
      <c r="CW261" s="225">
        <v>0.40802091808859653</v>
      </c>
      <c r="CX261" s="224">
        <v>389</v>
      </c>
      <c r="CY261" s="224"/>
      <c r="CZ261" s="224">
        <v>333.92</v>
      </c>
      <c r="DA261" s="224">
        <v>0.98409999999999997</v>
      </c>
      <c r="DB261" s="224">
        <v>90922</v>
      </c>
      <c r="DC261" s="224">
        <v>0</v>
      </c>
      <c r="DD261" s="225">
        <v>0.38428622779346483</v>
      </c>
      <c r="DE261" s="224">
        <v>389</v>
      </c>
      <c r="DF261" s="224"/>
      <c r="DG261" s="224">
        <v>315.04000000000002</v>
      </c>
      <c r="DH261" s="224">
        <v>0.97950000000000004</v>
      </c>
      <c r="DI261" s="224">
        <v>83332</v>
      </c>
      <c r="DJ261" s="224">
        <v>0</v>
      </c>
      <c r="DK261" s="225">
        <v>0.36296832768583676</v>
      </c>
      <c r="DL261" s="224">
        <v>389</v>
      </c>
      <c r="DM261" s="224"/>
      <c r="DN261" s="224">
        <v>313.12</v>
      </c>
      <c r="DO261" s="224">
        <v>0.98470000000000002</v>
      </c>
      <c r="DP261" s="224">
        <v>74866</v>
      </c>
      <c r="DQ261" s="311">
        <v>0</v>
      </c>
      <c r="DR261" s="225">
        <v>0.3263600177958505</v>
      </c>
      <c r="DS261" s="224">
        <v>389</v>
      </c>
      <c r="DT261" s="224"/>
      <c r="DU261" s="224">
        <v>322.39999999999998</v>
      </c>
      <c r="DV261" s="224">
        <v>0.98780000000000001</v>
      </c>
      <c r="DW261" s="224">
        <v>74372</v>
      </c>
      <c r="DX261" s="224">
        <v>0</v>
      </c>
      <c r="DY261" s="225">
        <v>0.32434925836032236</v>
      </c>
    </row>
    <row r="262" spans="1:129" ht="17.25" customHeight="1">
      <c r="A262" s="466">
        <v>258</v>
      </c>
      <c r="B262" s="489">
        <v>713000000021</v>
      </c>
      <c r="C262" s="212" t="s">
        <v>946</v>
      </c>
      <c r="D262" s="224">
        <v>0</v>
      </c>
      <c r="E262" s="224">
        <v>0</v>
      </c>
      <c r="F262" s="224">
        <v>0</v>
      </c>
      <c r="G262" s="224">
        <v>0</v>
      </c>
      <c r="H262" s="224">
        <v>0</v>
      </c>
      <c r="I262" s="224">
        <v>0</v>
      </c>
      <c r="J262" s="225"/>
      <c r="K262" s="224">
        <v>0</v>
      </c>
      <c r="L262" s="224">
        <v>0</v>
      </c>
      <c r="M262" s="224">
        <v>0</v>
      </c>
      <c r="N262" s="224">
        <v>0</v>
      </c>
      <c r="O262" s="224">
        <v>0</v>
      </c>
      <c r="P262" s="224">
        <v>0</v>
      </c>
      <c r="Q262" s="225">
        <v>0</v>
      </c>
      <c r="R262" s="224">
        <v>0</v>
      </c>
      <c r="S262" s="224">
        <v>0</v>
      </c>
      <c r="T262" s="224">
        <v>0</v>
      </c>
      <c r="U262" s="224">
        <v>0</v>
      </c>
      <c r="V262" s="224">
        <v>0</v>
      </c>
      <c r="W262" s="224">
        <v>0</v>
      </c>
      <c r="X262" s="225">
        <v>0</v>
      </c>
      <c r="Y262" s="224">
        <v>0</v>
      </c>
      <c r="Z262" s="224">
        <v>0</v>
      </c>
      <c r="AA262" s="224">
        <v>0</v>
      </c>
      <c r="AB262" s="224">
        <v>0</v>
      </c>
      <c r="AC262" s="224">
        <v>0</v>
      </c>
      <c r="AD262" s="224">
        <v>0</v>
      </c>
      <c r="AE262" s="225">
        <v>0</v>
      </c>
      <c r="AF262" s="224">
        <v>0</v>
      </c>
      <c r="AG262" s="224">
        <v>0</v>
      </c>
      <c r="AH262" s="224">
        <v>0</v>
      </c>
      <c r="AI262" s="224">
        <v>0</v>
      </c>
      <c r="AJ262" s="224">
        <v>0</v>
      </c>
      <c r="AK262" s="224">
        <v>0</v>
      </c>
      <c r="AL262" s="225">
        <v>0</v>
      </c>
      <c r="AM262" s="224">
        <v>0</v>
      </c>
      <c r="AN262" s="224">
        <v>0</v>
      </c>
      <c r="AO262" s="224">
        <v>0</v>
      </c>
      <c r="AP262" s="224">
        <v>0</v>
      </c>
      <c r="AQ262" s="224">
        <v>0</v>
      </c>
      <c r="AR262" s="224">
        <v>0</v>
      </c>
      <c r="AS262" s="225">
        <v>0</v>
      </c>
      <c r="AT262" s="224">
        <v>0</v>
      </c>
      <c r="AU262" s="224">
        <v>0</v>
      </c>
      <c r="AV262" s="224">
        <v>0</v>
      </c>
      <c r="AW262" s="224">
        <v>0</v>
      </c>
      <c r="AX262" s="224">
        <v>0</v>
      </c>
      <c r="AY262" s="224">
        <v>0</v>
      </c>
      <c r="AZ262" s="225">
        <v>0</v>
      </c>
      <c r="BA262" s="224">
        <v>333.33</v>
      </c>
      <c r="BB262" s="224">
        <v>198</v>
      </c>
      <c r="BC262" s="224">
        <v>88.89</v>
      </c>
      <c r="BD262" s="224">
        <v>0.52939999999999998</v>
      </c>
      <c r="BE262" s="224">
        <v>2671</v>
      </c>
      <c r="BF262" s="224">
        <v>0</v>
      </c>
      <c r="BG262" s="225">
        <v>7.8832363669878017E-2</v>
      </c>
      <c r="BH262" s="224">
        <v>333.33</v>
      </c>
      <c r="BI262" s="224">
        <v>201</v>
      </c>
      <c r="BJ262" s="224">
        <v>266.66000000000003</v>
      </c>
      <c r="BK262" s="224">
        <v>0.57940000000000003</v>
      </c>
      <c r="BL262" s="224">
        <v>7176</v>
      </c>
      <c r="BM262" s="224">
        <v>0</v>
      </c>
      <c r="BN262" s="225">
        <v>6.2427095435255521E-2</v>
      </c>
      <c r="BO262" s="224">
        <v>333.33</v>
      </c>
      <c r="BP262" s="224">
        <v>214</v>
      </c>
      <c r="BQ262" s="224">
        <v>266.66000000000003</v>
      </c>
      <c r="BR262" s="224">
        <v>0.61609999999999998</v>
      </c>
      <c r="BS262" s="224">
        <v>9190</v>
      </c>
      <c r="BT262" s="311">
        <v>0</v>
      </c>
      <c r="BU262" s="225">
        <v>7.5185396135680913E-2</v>
      </c>
      <c r="BV262" s="224">
        <v>333.33</v>
      </c>
      <c r="BW262" s="224">
        <v>209</v>
      </c>
      <c r="BX262" s="224">
        <v>266.66000000000003</v>
      </c>
      <c r="BY262" s="224">
        <v>0.62070000000000003</v>
      </c>
      <c r="BZ262" s="224">
        <v>6369</v>
      </c>
      <c r="CA262" s="311">
        <v>0</v>
      </c>
      <c r="CB262" s="225">
        <v>5.7261451905005756E-2</v>
      </c>
      <c r="CC262" s="224">
        <v>333.33</v>
      </c>
      <c r="CD262" s="224"/>
      <c r="CE262" s="224">
        <v>266.66399999999999</v>
      </c>
      <c r="CF262" s="224">
        <v>0.67100000000000004</v>
      </c>
      <c r="CG262" s="224">
        <v>6030</v>
      </c>
      <c r="CH262" s="224">
        <v>0</v>
      </c>
      <c r="CI262" s="225">
        <v>4.5295751260478814E-2</v>
      </c>
      <c r="CJ262" s="224">
        <v>333.33</v>
      </c>
      <c r="CK262" s="224"/>
      <c r="CL262" s="224">
        <v>266.66399999999999</v>
      </c>
      <c r="CM262" s="224">
        <v>0.65500000000000003</v>
      </c>
      <c r="CN262" s="224">
        <v>6253</v>
      </c>
      <c r="CO262" s="224">
        <v>0</v>
      </c>
      <c r="CP262" s="225">
        <v>4.9722189333852619E-2</v>
      </c>
      <c r="CQ262" s="224">
        <v>333.33</v>
      </c>
      <c r="CR262" s="224"/>
      <c r="CS262" s="224">
        <v>266.66399999999999</v>
      </c>
      <c r="CT262" s="224">
        <v>0.55230000000000001</v>
      </c>
      <c r="CU262" s="224">
        <v>5318</v>
      </c>
      <c r="CV262" s="311">
        <v>0</v>
      </c>
      <c r="CW262" s="225">
        <v>4.8532868967782507E-2</v>
      </c>
      <c r="CX262" s="224">
        <v>333.33</v>
      </c>
      <c r="CY262" s="224"/>
      <c r="CZ262" s="224">
        <v>266.66399999999999</v>
      </c>
      <c r="DA262" s="224">
        <v>0.56910000000000005</v>
      </c>
      <c r="DB262" s="224">
        <v>1083</v>
      </c>
      <c r="DC262" s="224">
        <v>0</v>
      </c>
      <c r="DD262" s="225">
        <v>9.9115821592234542E-3</v>
      </c>
      <c r="DE262" s="224">
        <v>333.33</v>
      </c>
      <c r="DF262" s="224"/>
      <c r="DG262" s="224">
        <v>266.66399999999999</v>
      </c>
      <c r="DH262" s="224">
        <v>0.63829999999999998</v>
      </c>
      <c r="DI262" s="224">
        <v>722</v>
      </c>
      <c r="DJ262" s="224">
        <v>0</v>
      </c>
      <c r="DK262" s="225">
        <v>5.7013148906764118E-3</v>
      </c>
      <c r="DL262" s="224">
        <v>333.33</v>
      </c>
      <c r="DM262" s="224"/>
      <c r="DN262" s="224">
        <v>266.66399999999999</v>
      </c>
      <c r="DO262" s="224">
        <v>0.65869999999999995</v>
      </c>
      <c r="DP262" s="224">
        <v>612</v>
      </c>
      <c r="DQ262" s="311">
        <v>0</v>
      </c>
      <c r="DR262" s="225">
        <v>4.6830245429444403E-3</v>
      </c>
      <c r="DS262" s="224">
        <v>333.33</v>
      </c>
      <c r="DT262" s="224"/>
      <c r="DU262" s="224">
        <v>266.66399999999999</v>
      </c>
      <c r="DV262" s="224">
        <v>0.55840000000000001</v>
      </c>
      <c r="DW262" s="224">
        <v>2053</v>
      </c>
      <c r="DX262" s="224">
        <v>0</v>
      </c>
      <c r="DY262" s="225">
        <v>1.9149024465411797E-2</v>
      </c>
    </row>
    <row r="263" spans="1:129" ht="17.25" customHeight="1">
      <c r="A263" s="466">
        <v>259</v>
      </c>
      <c r="B263" s="489">
        <v>353000000009</v>
      </c>
      <c r="C263" s="212" t="s">
        <v>374</v>
      </c>
      <c r="D263" s="224">
        <v>240</v>
      </c>
      <c r="E263" s="224">
        <v>130.08000000000001</v>
      </c>
      <c r="F263" s="224">
        <v>130.08000000000001</v>
      </c>
      <c r="G263" s="224">
        <v>0.92400000000000004</v>
      </c>
      <c r="H263" s="224">
        <v>19888</v>
      </c>
      <c r="I263" s="224">
        <v>0</v>
      </c>
      <c r="J263" s="225">
        <v>0.22981380607456867</v>
      </c>
      <c r="K263" s="224">
        <v>240</v>
      </c>
      <c r="L263" s="224">
        <v>160.47999999999999</v>
      </c>
      <c r="M263" s="224">
        <v>160.47999999999999</v>
      </c>
      <c r="N263" s="224">
        <v>0.97860000000000003</v>
      </c>
      <c r="O263" s="224">
        <v>38364</v>
      </c>
      <c r="P263" s="224">
        <v>0</v>
      </c>
      <c r="Q263" s="225">
        <v>0.32834077555444396</v>
      </c>
      <c r="R263" s="224">
        <v>240</v>
      </c>
      <c r="S263" s="224">
        <v>162.72</v>
      </c>
      <c r="T263" s="224">
        <v>192</v>
      </c>
      <c r="U263" s="224">
        <v>0.98</v>
      </c>
      <c r="V263" s="224">
        <v>40284</v>
      </c>
      <c r="W263" s="224">
        <v>0</v>
      </c>
      <c r="X263" s="225">
        <v>0.29735331632653056</v>
      </c>
      <c r="Y263" s="224">
        <v>240</v>
      </c>
      <c r="Z263" s="224">
        <v>104.32</v>
      </c>
      <c r="AA263" s="224">
        <v>192</v>
      </c>
      <c r="AB263" s="224">
        <v>0.98160000000000003</v>
      </c>
      <c r="AC263" s="224">
        <v>24284</v>
      </c>
      <c r="AD263" s="224">
        <v>0</v>
      </c>
      <c r="AE263" s="225">
        <v>0.17318549299950636</v>
      </c>
      <c r="AF263" s="224">
        <v>240</v>
      </c>
      <c r="AG263" s="224">
        <v>166.4</v>
      </c>
      <c r="AH263" s="224">
        <v>192</v>
      </c>
      <c r="AI263" s="224">
        <v>0.98570000000000002</v>
      </c>
      <c r="AJ263" s="224">
        <v>44180</v>
      </c>
      <c r="AK263" s="224">
        <v>0</v>
      </c>
      <c r="AL263" s="225">
        <v>0.31376665710338852</v>
      </c>
      <c r="AM263" s="224">
        <v>240</v>
      </c>
      <c r="AN263" s="224">
        <v>164.4</v>
      </c>
      <c r="AO263" s="224">
        <v>192</v>
      </c>
      <c r="AP263" s="224">
        <v>0.98570000000000002</v>
      </c>
      <c r="AQ263" s="224">
        <v>41016</v>
      </c>
      <c r="AR263" s="224">
        <v>0</v>
      </c>
      <c r="AS263" s="225">
        <v>0.30100577142019769</v>
      </c>
      <c r="AT263" s="224">
        <v>240</v>
      </c>
      <c r="AU263" s="224">
        <v>127.04</v>
      </c>
      <c r="AV263" s="224">
        <v>192</v>
      </c>
      <c r="AW263" s="224">
        <v>0.97699999999999998</v>
      </c>
      <c r="AX263" s="224">
        <v>28704</v>
      </c>
      <c r="AY263" s="224">
        <v>0</v>
      </c>
      <c r="AZ263" s="225">
        <v>0.20567130011776233</v>
      </c>
      <c r="BA263" s="224">
        <v>240</v>
      </c>
      <c r="BB263" s="224">
        <v>155.19999999999999</v>
      </c>
      <c r="BC263" s="224">
        <v>192</v>
      </c>
      <c r="BD263" s="224">
        <v>0.97770000000000001</v>
      </c>
      <c r="BE263" s="224">
        <v>51884</v>
      </c>
      <c r="BF263" s="224">
        <v>0</v>
      </c>
      <c r="BG263" s="225">
        <v>0.38387878391841768</v>
      </c>
      <c r="BH263" s="224">
        <v>240</v>
      </c>
      <c r="BI263" s="224">
        <v>147.04</v>
      </c>
      <c r="BJ263" s="224">
        <v>192</v>
      </c>
      <c r="BK263" s="224">
        <v>0.94810000000000005</v>
      </c>
      <c r="BL263" s="224">
        <v>41464</v>
      </c>
      <c r="BM263" s="224">
        <v>0</v>
      </c>
      <c r="BN263" s="225">
        <v>0.30615607748226126</v>
      </c>
      <c r="BO263" s="224">
        <v>240</v>
      </c>
      <c r="BP263" s="224">
        <v>145.28</v>
      </c>
      <c r="BQ263" s="224">
        <v>192</v>
      </c>
      <c r="BR263" s="224">
        <v>0.95040000000000002</v>
      </c>
      <c r="BS263" s="224">
        <v>40456</v>
      </c>
      <c r="BT263" s="311">
        <v>0</v>
      </c>
      <c r="BU263" s="225">
        <v>0.29799045186029954</v>
      </c>
      <c r="BV263" s="224">
        <v>240</v>
      </c>
      <c r="BW263" s="224">
        <v>133.76</v>
      </c>
      <c r="BX263" s="224">
        <v>192</v>
      </c>
      <c r="BY263" s="224">
        <v>0.94969999999999999</v>
      </c>
      <c r="BZ263" s="224">
        <v>36516</v>
      </c>
      <c r="CA263" s="311">
        <v>0</v>
      </c>
      <c r="CB263" s="225">
        <v>0.29800685805542604</v>
      </c>
      <c r="CC263" s="224">
        <v>240</v>
      </c>
      <c r="CD263" s="224"/>
      <c r="CE263" s="224">
        <v>240</v>
      </c>
      <c r="CF263" s="224">
        <v>0.95240000000000002</v>
      </c>
      <c r="CG263" s="224">
        <v>30690</v>
      </c>
      <c r="CH263" s="224">
        <v>0</v>
      </c>
      <c r="CI263" s="225">
        <v>0.18046514069718605</v>
      </c>
      <c r="CJ263" s="224">
        <v>240</v>
      </c>
      <c r="CK263" s="224"/>
      <c r="CL263" s="224">
        <v>240</v>
      </c>
      <c r="CM263" s="224">
        <v>0.96389999999999998</v>
      </c>
      <c r="CN263" s="224">
        <v>43576</v>
      </c>
      <c r="CO263" s="224">
        <v>0</v>
      </c>
      <c r="CP263" s="225">
        <v>0.26162042320357498</v>
      </c>
      <c r="CQ263" s="224">
        <v>240</v>
      </c>
      <c r="CR263" s="224"/>
      <c r="CS263" s="224">
        <v>240</v>
      </c>
      <c r="CT263" s="224">
        <v>0.97829999999999995</v>
      </c>
      <c r="CU263" s="224">
        <v>34570</v>
      </c>
      <c r="CV263" s="311">
        <v>0</v>
      </c>
      <c r="CW263" s="225">
        <v>0.19789879452213391</v>
      </c>
      <c r="CX263" s="224">
        <v>240</v>
      </c>
      <c r="CY263" s="224"/>
      <c r="CZ263" s="224">
        <v>240</v>
      </c>
      <c r="DA263" s="224">
        <v>0.98029999999999995</v>
      </c>
      <c r="DB263" s="224">
        <v>51978</v>
      </c>
      <c r="DC263" s="224">
        <v>0</v>
      </c>
      <c r="DD263" s="225">
        <v>0.30684342661543518</v>
      </c>
      <c r="DE263" s="224">
        <v>240</v>
      </c>
      <c r="DF263" s="224"/>
      <c r="DG263" s="224">
        <v>240</v>
      </c>
      <c r="DH263" s="224">
        <v>0.98419999999999996</v>
      </c>
      <c r="DI263" s="224">
        <v>51722</v>
      </c>
      <c r="DJ263" s="224">
        <v>0</v>
      </c>
      <c r="DK263" s="225">
        <v>0.29431186583139046</v>
      </c>
      <c r="DL263" s="224">
        <v>240</v>
      </c>
      <c r="DM263" s="224"/>
      <c r="DN263" s="224">
        <v>240</v>
      </c>
      <c r="DO263" s="224">
        <v>0.99709999999999999</v>
      </c>
      <c r="DP263" s="224">
        <v>34078</v>
      </c>
      <c r="DQ263" s="311">
        <v>0</v>
      </c>
      <c r="DR263" s="225">
        <v>0.19140408618685945</v>
      </c>
      <c r="DS263" s="224">
        <v>240</v>
      </c>
      <c r="DT263" s="224"/>
      <c r="DU263" s="224">
        <v>240</v>
      </c>
      <c r="DV263" s="224">
        <v>0.98299999999999998</v>
      </c>
      <c r="DW263" s="224">
        <v>38206</v>
      </c>
      <c r="DX263" s="224">
        <v>0</v>
      </c>
      <c r="DY263" s="225">
        <v>0.2249232319807091</v>
      </c>
    </row>
    <row r="264" spans="1:129" ht="17.25" customHeight="1">
      <c r="A264" s="466">
        <v>260</v>
      </c>
      <c r="B264" s="489">
        <v>311000000011</v>
      </c>
      <c r="C264" s="212" t="s">
        <v>232</v>
      </c>
      <c r="D264" s="224">
        <v>193</v>
      </c>
      <c r="E264" s="224">
        <v>42</v>
      </c>
      <c r="F264" s="224">
        <v>45</v>
      </c>
      <c r="G264" s="224">
        <v>0.99470000000000003</v>
      </c>
      <c r="H264" s="224">
        <v>24422</v>
      </c>
      <c r="I264" s="311">
        <v>5085.0320000000029</v>
      </c>
      <c r="J264" s="225">
        <v>0.75778167497613913</v>
      </c>
      <c r="K264" s="224">
        <v>193</v>
      </c>
      <c r="L264" s="224">
        <v>40.799999999999997</v>
      </c>
      <c r="M264" s="224">
        <v>43.8</v>
      </c>
      <c r="N264" s="224">
        <v>0.99439999999999995</v>
      </c>
      <c r="O264" s="224">
        <v>19088</v>
      </c>
      <c r="P264" s="224">
        <v>0</v>
      </c>
      <c r="Q264" s="225">
        <v>0.58905014148856027</v>
      </c>
      <c r="R264" s="224">
        <v>193</v>
      </c>
      <c r="S264" s="224">
        <v>36.799999999999997</v>
      </c>
      <c r="T264" s="224">
        <v>154.4</v>
      </c>
      <c r="U264" s="224">
        <v>0.99409999999999998</v>
      </c>
      <c r="V264" s="224">
        <v>25101</v>
      </c>
      <c r="W264" s="224">
        <v>0</v>
      </c>
      <c r="X264" s="225">
        <v>0.22713348132218431</v>
      </c>
      <c r="Y264" s="224">
        <v>193</v>
      </c>
      <c r="Z264" s="224">
        <v>34.4</v>
      </c>
      <c r="AA264" s="224">
        <v>154.4</v>
      </c>
      <c r="AB264" s="224">
        <v>0.99450000000000005</v>
      </c>
      <c r="AC264" s="224">
        <v>16190</v>
      </c>
      <c r="AD264" s="224">
        <v>0</v>
      </c>
      <c r="AE264" s="225">
        <v>0.1417169606942591</v>
      </c>
      <c r="AF264" s="224">
        <v>193</v>
      </c>
      <c r="AG264" s="224">
        <v>34.4</v>
      </c>
      <c r="AH264" s="224">
        <v>154.4</v>
      </c>
      <c r="AI264" s="224">
        <v>0.99390000000000001</v>
      </c>
      <c r="AJ264" s="224">
        <v>20971</v>
      </c>
      <c r="AK264" s="224">
        <v>0</v>
      </c>
      <c r="AL264" s="225">
        <v>0.18367760930399044</v>
      </c>
      <c r="AM264" s="224">
        <v>193</v>
      </c>
      <c r="AN264" s="224">
        <v>33.200000000000003</v>
      </c>
      <c r="AO264" s="224">
        <v>154.4</v>
      </c>
      <c r="AP264" s="224">
        <v>0.99480000000000002</v>
      </c>
      <c r="AQ264" s="224">
        <v>20279</v>
      </c>
      <c r="AR264" s="224">
        <v>0</v>
      </c>
      <c r="AS264" s="225">
        <v>0.18337113207446712</v>
      </c>
      <c r="AT264" s="224">
        <v>193</v>
      </c>
      <c r="AU264" s="224">
        <v>36</v>
      </c>
      <c r="AV264" s="224">
        <v>154.4</v>
      </c>
      <c r="AW264" s="224">
        <v>0.9929</v>
      </c>
      <c r="AX264" s="224">
        <v>18741</v>
      </c>
      <c r="AY264" s="224">
        <v>0</v>
      </c>
      <c r="AZ264" s="225">
        <v>0.16431114363426089</v>
      </c>
      <c r="BA264" s="224">
        <v>193</v>
      </c>
      <c r="BB264" s="224">
        <v>31.6</v>
      </c>
      <c r="BC264" s="224">
        <v>154.4</v>
      </c>
      <c r="BD264" s="224">
        <v>0.99409999999999998</v>
      </c>
      <c r="BE264" s="224">
        <v>17626</v>
      </c>
      <c r="BF264" s="224">
        <v>0</v>
      </c>
      <c r="BG264" s="225">
        <v>0.15949383457969088</v>
      </c>
      <c r="BH264" s="224">
        <v>193</v>
      </c>
      <c r="BI264" s="224">
        <v>30</v>
      </c>
      <c r="BJ264" s="224">
        <v>154.4</v>
      </c>
      <c r="BK264" s="224">
        <v>0.99399999999999999</v>
      </c>
      <c r="BL264" s="224">
        <v>10361</v>
      </c>
      <c r="BM264" s="224">
        <v>0</v>
      </c>
      <c r="BN264" s="225">
        <v>9.0739223350577589E-2</v>
      </c>
      <c r="BO264" s="224">
        <v>193</v>
      </c>
      <c r="BP264" s="224">
        <v>33</v>
      </c>
      <c r="BQ264" s="224">
        <v>154.4</v>
      </c>
      <c r="BR264" s="224">
        <v>0.98619999999999997</v>
      </c>
      <c r="BS264" s="224">
        <v>23414</v>
      </c>
      <c r="BT264" s="311">
        <v>0</v>
      </c>
      <c r="BU264" s="225">
        <v>0.2066761602046511</v>
      </c>
      <c r="BV264" s="224">
        <v>193</v>
      </c>
      <c r="BW264" s="224">
        <v>36</v>
      </c>
      <c r="BX264" s="224">
        <v>154.4</v>
      </c>
      <c r="BY264" s="224">
        <v>0.98980000000000001</v>
      </c>
      <c r="BZ264" s="224">
        <v>13555</v>
      </c>
      <c r="CA264" s="311">
        <v>0</v>
      </c>
      <c r="CB264" s="225">
        <v>0.13198832071835409</v>
      </c>
      <c r="CC264" s="224">
        <v>193</v>
      </c>
      <c r="CD264" s="224"/>
      <c r="CE264" s="224">
        <v>154.4</v>
      </c>
      <c r="CF264" s="224">
        <v>0.99070000000000003</v>
      </c>
      <c r="CG264" s="224">
        <v>23458</v>
      </c>
      <c r="CH264" s="224">
        <v>0</v>
      </c>
      <c r="CI264" s="225">
        <v>0.20612401220255838</v>
      </c>
      <c r="CJ264" s="224">
        <v>193</v>
      </c>
      <c r="CK264" s="224"/>
      <c r="CL264" s="224">
        <v>154.4</v>
      </c>
      <c r="CM264" s="224">
        <v>0.99370000000000003</v>
      </c>
      <c r="CN264" s="224">
        <v>19673</v>
      </c>
      <c r="CO264" s="224">
        <v>0</v>
      </c>
      <c r="CP264" s="225">
        <v>0.17808834981048421</v>
      </c>
      <c r="CQ264" s="224">
        <v>193</v>
      </c>
      <c r="CR264" s="224"/>
      <c r="CS264" s="224">
        <v>154.4</v>
      </c>
      <c r="CT264" s="224">
        <v>0.99339999999999995</v>
      </c>
      <c r="CU264" s="224">
        <v>19722</v>
      </c>
      <c r="CV264" s="311">
        <v>0</v>
      </c>
      <c r="CW264" s="225">
        <v>0.1728250006788915</v>
      </c>
      <c r="CX264" s="224">
        <v>193</v>
      </c>
      <c r="CY264" s="224"/>
      <c r="CZ264" s="224">
        <v>154.4</v>
      </c>
      <c r="DA264" s="224">
        <v>0.99060000000000004</v>
      </c>
      <c r="DB264" s="224">
        <v>19482</v>
      </c>
      <c r="DC264" s="224">
        <v>0</v>
      </c>
      <c r="DD264" s="225">
        <v>0.17691123852643167</v>
      </c>
      <c r="DE264" s="224">
        <v>193</v>
      </c>
      <c r="DF264" s="224"/>
      <c r="DG264" s="224">
        <v>154.4</v>
      </c>
      <c r="DH264" s="224">
        <v>0.99319999999999997</v>
      </c>
      <c r="DI264" s="224">
        <v>18418</v>
      </c>
      <c r="DJ264" s="224">
        <v>0</v>
      </c>
      <c r="DK264" s="225">
        <v>0.16143047557644588</v>
      </c>
      <c r="DL264" s="224">
        <v>193</v>
      </c>
      <c r="DM264" s="224"/>
      <c r="DN264" s="224">
        <v>154.4</v>
      </c>
      <c r="DO264" s="224">
        <v>1.0038</v>
      </c>
      <c r="DP264" s="224">
        <v>8004</v>
      </c>
      <c r="DQ264" s="311">
        <v>0</v>
      </c>
      <c r="DR264" s="225">
        <v>6.9412814956849408E-2</v>
      </c>
      <c r="DS264" s="224">
        <v>193</v>
      </c>
      <c r="DT264" s="224"/>
      <c r="DU264" s="224">
        <v>154.4</v>
      </c>
      <c r="DV264" s="224">
        <v>0.98970000000000002</v>
      </c>
      <c r="DW264" s="224">
        <v>4571</v>
      </c>
      <c r="DX264" s="224">
        <v>0</v>
      </c>
      <c r="DY264" s="225">
        <v>4.1545870072570733E-2</v>
      </c>
    </row>
    <row r="265" spans="1:129" ht="17.25" customHeight="1">
      <c r="A265" s="466">
        <v>261</v>
      </c>
      <c r="B265" s="489">
        <v>713000000018</v>
      </c>
      <c r="C265" s="212" t="s">
        <v>801</v>
      </c>
      <c r="D265" s="224">
        <v>171</v>
      </c>
      <c r="E265" s="224">
        <v>0</v>
      </c>
      <c r="F265" s="224">
        <v>171</v>
      </c>
      <c r="G265" s="224">
        <v>0.99970000000000003</v>
      </c>
      <c r="H265" s="224">
        <v>7800</v>
      </c>
      <c r="I265" s="224">
        <v>0</v>
      </c>
      <c r="J265" s="225">
        <v>6.337183806213989E-2</v>
      </c>
      <c r="K265" s="224">
        <v>171</v>
      </c>
      <c r="L265" s="224">
        <v>24</v>
      </c>
      <c r="M265" s="224">
        <v>171</v>
      </c>
      <c r="N265" s="224">
        <v>1</v>
      </c>
      <c r="O265" s="224">
        <v>4650</v>
      </c>
      <c r="P265" s="224">
        <v>0</v>
      </c>
      <c r="Q265" s="225">
        <v>3.6549707602339179E-2</v>
      </c>
      <c r="R265" s="224">
        <v>171</v>
      </c>
      <c r="S265" s="224">
        <v>24</v>
      </c>
      <c r="T265" s="224">
        <v>171</v>
      </c>
      <c r="U265" s="224">
        <v>0.85709999999999997</v>
      </c>
      <c r="V265" s="224">
        <v>3600</v>
      </c>
      <c r="W265" s="224">
        <v>0</v>
      </c>
      <c r="X265" s="225">
        <v>3.4114766167158257E-2</v>
      </c>
      <c r="Y265" s="224">
        <v>171</v>
      </c>
      <c r="Z265" s="224">
        <v>24</v>
      </c>
      <c r="AA265" s="224">
        <v>171</v>
      </c>
      <c r="AB265" s="224">
        <v>0.8</v>
      </c>
      <c r="AC265" s="224">
        <v>3600</v>
      </c>
      <c r="AD265" s="224">
        <v>0</v>
      </c>
      <c r="AE265" s="225">
        <v>3.5370684776457266E-2</v>
      </c>
      <c r="AF265" s="224">
        <v>171</v>
      </c>
      <c r="AG265" s="224">
        <v>27</v>
      </c>
      <c r="AH265" s="224">
        <v>171</v>
      </c>
      <c r="AI265" s="224">
        <v>0.92859999999999998</v>
      </c>
      <c r="AJ265" s="224">
        <v>3900</v>
      </c>
      <c r="AK265" s="224">
        <v>0</v>
      </c>
      <c r="AL265" s="225">
        <v>3.3011623382435538E-2</v>
      </c>
      <c r="AM265" s="224">
        <v>171</v>
      </c>
      <c r="AN265" s="224">
        <v>27</v>
      </c>
      <c r="AO265" s="224">
        <v>171</v>
      </c>
      <c r="AP265" s="224">
        <v>0.9375</v>
      </c>
      <c r="AQ265" s="224">
        <v>4500</v>
      </c>
      <c r="AR265" s="224">
        <v>0</v>
      </c>
      <c r="AS265" s="225">
        <v>3.8986354775828458E-2</v>
      </c>
      <c r="AT265" s="224">
        <v>171</v>
      </c>
      <c r="AU265" s="224">
        <v>27</v>
      </c>
      <c r="AV265" s="224">
        <v>171</v>
      </c>
      <c r="AW265" s="224">
        <v>0.875</v>
      </c>
      <c r="AX265" s="224">
        <v>4200</v>
      </c>
      <c r="AY265" s="224">
        <v>0</v>
      </c>
      <c r="AZ265" s="225">
        <v>3.7728730428221093E-2</v>
      </c>
      <c r="BA265" s="224">
        <v>171</v>
      </c>
      <c r="BB265" s="224">
        <v>27</v>
      </c>
      <c r="BC265" s="224">
        <v>171</v>
      </c>
      <c r="BD265" s="224">
        <v>0.85709999999999997</v>
      </c>
      <c r="BE265" s="224">
        <v>5400</v>
      </c>
      <c r="BF265" s="224">
        <v>0</v>
      </c>
      <c r="BG265" s="225">
        <v>5.1172149250737389E-2</v>
      </c>
      <c r="BH265" s="224">
        <v>171</v>
      </c>
      <c r="BI265" s="224">
        <v>27</v>
      </c>
      <c r="BJ265" s="224">
        <v>171</v>
      </c>
      <c r="BK265" s="224">
        <v>0.88239999999999996</v>
      </c>
      <c r="BL265" s="224">
        <v>4500</v>
      </c>
      <c r="BM265" s="224">
        <v>0</v>
      </c>
      <c r="BN265" s="225">
        <v>4.0084638232612504E-2</v>
      </c>
      <c r="BO265" s="224">
        <v>171</v>
      </c>
      <c r="BP265" s="224">
        <v>27</v>
      </c>
      <c r="BQ265" s="224">
        <v>171</v>
      </c>
      <c r="BR265" s="224">
        <v>0.84209999999999996</v>
      </c>
      <c r="BS265" s="224">
        <v>4800</v>
      </c>
      <c r="BT265" s="311">
        <v>0</v>
      </c>
      <c r="BU265" s="225">
        <v>4.4803147403183814E-2</v>
      </c>
      <c r="BV265" s="224">
        <v>171</v>
      </c>
      <c r="BW265" s="224">
        <v>27</v>
      </c>
      <c r="BX265" s="224">
        <v>171</v>
      </c>
      <c r="BY265" s="224">
        <v>0.92</v>
      </c>
      <c r="BZ265" s="224">
        <v>6900</v>
      </c>
      <c r="CA265" s="311">
        <v>0</v>
      </c>
      <c r="CB265" s="225">
        <v>6.5267335004177113E-2</v>
      </c>
      <c r="CC265" s="224">
        <v>171</v>
      </c>
      <c r="CD265" s="224"/>
      <c r="CE265" s="224">
        <v>136.80000000000001</v>
      </c>
      <c r="CF265" s="224">
        <v>0.91359999999999997</v>
      </c>
      <c r="CG265" s="224">
        <v>10681</v>
      </c>
      <c r="CH265" s="224">
        <v>0</v>
      </c>
      <c r="CI265" s="225">
        <v>0.11486740005878458</v>
      </c>
      <c r="CJ265" s="224">
        <v>171</v>
      </c>
      <c r="CK265" s="224"/>
      <c r="CL265" s="224">
        <v>136.80000000000001</v>
      </c>
      <c r="CM265" s="224">
        <v>0.92490000000000006</v>
      </c>
      <c r="CN265" s="224">
        <v>8119</v>
      </c>
      <c r="CO265" s="224">
        <v>0</v>
      </c>
      <c r="CP265" s="225">
        <v>8.9122870948027941E-2</v>
      </c>
      <c r="CQ265" s="224">
        <v>171</v>
      </c>
      <c r="CR265" s="224"/>
      <c r="CS265" s="224">
        <v>136.80000000000001</v>
      </c>
      <c r="CT265" s="224">
        <v>0.85399999999999998</v>
      </c>
      <c r="CU265" s="224">
        <v>4080</v>
      </c>
      <c r="CV265" s="311">
        <v>0</v>
      </c>
      <c r="CW265" s="225">
        <v>4.6940018829022136E-2</v>
      </c>
      <c r="CX265" s="224">
        <v>171</v>
      </c>
      <c r="CY265" s="224"/>
      <c r="CZ265" s="224">
        <v>136.80000000000001</v>
      </c>
      <c r="DA265" s="224">
        <v>0.88959999999999995</v>
      </c>
      <c r="DB265" s="224">
        <v>3411</v>
      </c>
      <c r="DC265" s="224">
        <v>0</v>
      </c>
      <c r="DD265" s="225">
        <v>3.8928561098489627E-2</v>
      </c>
      <c r="DE265" s="224">
        <v>171</v>
      </c>
      <c r="DF265" s="224"/>
      <c r="DG265" s="224">
        <v>136.80000000000001</v>
      </c>
      <c r="DH265" s="224">
        <v>0.92269999999999996</v>
      </c>
      <c r="DI265" s="224">
        <v>4829</v>
      </c>
      <c r="DJ265" s="224">
        <v>0</v>
      </c>
      <c r="DK265" s="225">
        <v>5.1420660617244124E-2</v>
      </c>
      <c r="DL265" s="224">
        <v>171</v>
      </c>
      <c r="DM265" s="224"/>
      <c r="DN265" s="224">
        <v>136.80000000000001</v>
      </c>
      <c r="DO265" s="224">
        <v>0.95199999999999996</v>
      </c>
      <c r="DP265" s="224">
        <v>4763</v>
      </c>
      <c r="DQ265" s="311">
        <v>0</v>
      </c>
      <c r="DR265" s="225">
        <v>4.9156912812285833E-2</v>
      </c>
      <c r="DS265" s="224">
        <v>171</v>
      </c>
      <c r="DT265" s="224"/>
      <c r="DU265" s="224">
        <v>136.80000000000001</v>
      </c>
      <c r="DV265" s="224">
        <v>0.95599999999999996</v>
      </c>
      <c r="DW265" s="224">
        <v>9154</v>
      </c>
      <c r="DX265" s="224">
        <v>0</v>
      </c>
      <c r="DY265" s="225">
        <v>9.7215255518309174E-2</v>
      </c>
    </row>
    <row r="266" spans="1:129" ht="17.25" customHeight="1">
      <c r="A266" s="466">
        <v>262</v>
      </c>
      <c r="B266" s="489">
        <v>341000000018</v>
      </c>
      <c r="C266" s="212" t="s">
        <v>285</v>
      </c>
      <c r="D266" s="224">
        <v>120</v>
      </c>
      <c r="E266" s="224">
        <v>52</v>
      </c>
      <c r="F266" s="224">
        <v>52</v>
      </c>
      <c r="G266" s="224">
        <v>0</v>
      </c>
      <c r="H266" s="224">
        <v>19110</v>
      </c>
      <c r="I266" s="224">
        <v>0</v>
      </c>
      <c r="J266" s="225"/>
      <c r="K266" s="224">
        <v>120</v>
      </c>
      <c r="L266" s="224">
        <v>24.2</v>
      </c>
      <c r="M266" s="224">
        <v>24.2</v>
      </c>
      <c r="N266" s="224">
        <v>0.68510000000000004</v>
      </c>
      <c r="O266" s="224">
        <v>4900</v>
      </c>
      <c r="P266" s="224">
        <v>0</v>
      </c>
      <c r="Q266" s="225">
        <v>0.3972407662859343</v>
      </c>
      <c r="R266" s="224">
        <v>120</v>
      </c>
      <c r="S266" s="224">
        <v>28</v>
      </c>
      <c r="T266" s="224">
        <v>96</v>
      </c>
      <c r="U266" s="224">
        <v>0.75970000000000004</v>
      </c>
      <c r="V266" s="224">
        <v>4420</v>
      </c>
      <c r="W266" s="224">
        <v>0</v>
      </c>
      <c r="X266" s="225">
        <v>8.4173699169750232E-2</v>
      </c>
      <c r="Y266" s="224">
        <v>120</v>
      </c>
      <c r="Z266" s="224">
        <v>32</v>
      </c>
      <c r="AA266" s="224">
        <v>96</v>
      </c>
      <c r="AB266" s="224">
        <v>0.86480000000000001</v>
      </c>
      <c r="AC266" s="224">
        <v>5872</v>
      </c>
      <c r="AD266" s="224">
        <v>0</v>
      </c>
      <c r="AE266" s="225">
        <v>9.5066213747393047E-2</v>
      </c>
      <c r="AF266" s="224">
        <v>120</v>
      </c>
      <c r="AG266" s="224">
        <v>30</v>
      </c>
      <c r="AH266" s="224">
        <v>96</v>
      </c>
      <c r="AI266" s="224">
        <v>0.9909</v>
      </c>
      <c r="AJ266" s="224">
        <v>5658</v>
      </c>
      <c r="AK266" s="224">
        <v>0</v>
      </c>
      <c r="AL266" s="225">
        <v>7.9944565437958526E-2</v>
      </c>
      <c r="AM266" s="224">
        <v>120</v>
      </c>
      <c r="AN266" s="224">
        <v>52</v>
      </c>
      <c r="AO266" s="224">
        <v>96</v>
      </c>
      <c r="AP266" s="224">
        <v>1</v>
      </c>
      <c r="AQ266" s="224">
        <v>12674</v>
      </c>
      <c r="AR266" s="224">
        <v>0</v>
      </c>
      <c r="AS266" s="225">
        <v>0.18336226851851853</v>
      </c>
      <c r="AT266" s="224">
        <v>120</v>
      </c>
      <c r="AU266" s="224">
        <v>60</v>
      </c>
      <c r="AV266" s="224">
        <v>96</v>
      </c>
      <c r="AW266" s="224">
        <v>0.99850000000000005</v>
      </c>
      <c r="AX266" s="224">
        <v>18740</v>
      </c>
      <c r="AY266" s="224">
        <v>0</v>
      </c>
      <c r="AZ266" s="225">
        <v>0.26277094853750155</v>
      </c>
      <c r="BA266" s="224">
        <v>120</v>
      </c>
      <c r="BB266" s="224">
        <v>56</v>
      </c>
      <c r="BC266" s="224">
        <v>96</v>
      </c>
      <c r="BD266" s="224">
        <v>0.99929999999999997</v>
      </c>
      <c r="BE266" s="224">
        <v>14736</v>
      </c>
      <c r="BF266" s="224">
        <v>0</v>
      </c>
      <c r="BG266" s="225">
        <v>0.21334378509401022</v>
      </c>
      <c r="BH266" s="224">
        <v>120</v>
      </c>
      <c r="BI266" s="224">
        <v>54</v>
      </c>
      <c r="BJ266" s="224">
        <v>96</v>
      </c>
      <c r="BK266" s="224">
        <v>0.99950000000000006</v>
      </c>
      <c r="BL266" s="224">
        <v>13176</v>
      </c>
      <c r="BM266" s="224">
        <v>0</v>
      </c>
      <c r="BN266" s="225">
        <v>0.18456809049686132</v>
      </c>
      <c r="BO266" s="224">
        <v>120</v>
      </c>
      <c r="BP266" s="224">
        <v>52</v>
      </c>
      <c r="BQ266" s="224">
        <v>96</v>
      </c>
      <c r="BR266" s="224">
        <v>0.99860000000000004</v>
      </c>
      <c r="BS266" s="224">
        <v>11642</v>
      </c>
      <c r="BT266" s="311">
        <v>0</v>
      </c>
      <c r="BU266" s="225">
        <v>0.16322694962912232</v>
      </c>
      <c r="BV266" s="224">
        <v>120</v>
      </c>
      <c r="BW266" s="224">
        <v>46</v>
      </c>
      <c r="BX266" s="224">
        <v>96</v>
      </c>
      <c r="BY266" s="224">
        <v>0.9718</v>
      </c>
      <c r="BZ266" s="224">
        <v>12554</v>
      </c>
      <c r="CA266" s="311">
        <v>0</v>
      </c>
      <c r="CB266" s="225">
        <v>0.20024640292763879</v>
      </c>
      <c r="CC266" s="224">
        <v>120</v>
      </c>
      <c r="CD266" s="224"/>
      <c r="CE266" s="224">
        <v>96</v>
      </c>
      <c r="CF266" s="224">
        <v>0.93100000000000005</v>
      </c>
      <c r="CG266" s="224">
        <v>25365</v>
      </c>
      <c r="CH266" s="224">
        <v>0</v>
      </c>
      <c r="CI266" s="225">
        <v>0.38145298441957426</v>
      </c>
      <c r="CJ266" s="224">
        <v>120</v>
      </c>
      <c r="CK266" s="224"/>
      <c r="CL266" s="224">
        <v>96</v>
      </c>
      <c r="CM266" s="224">
        <v>0.89300000000000002</v>
      </c>
      <c r="CN266" s="224">
        <v>19388</v>
      </c>
      <c r="CO266" s="224">
        <v>0</v>
      </c>
      <c r="CP266" s="225">
        <v>0.31410715026336528</v>
      </c>
      <c r="CQ266" s="224">
        <v>120</v>
      </c>
      <c r="CR266" s="224"/>
      <c r="CS266" s="224">
        <v>96</v>
      </c>
      <c r="CT266" s="224">
        <v>0.45569999999999999</v>
      </c>
      <c r="CU266" s="224">
        <v>5716</v>
      </c>
      <c r="CV266" s="311">
        <v>0</v>
      </c>
      <c r="CW266" s="225">
        <v>0.17561799838446188</v>
      </c>
      <c r="CX266" s="224">
        <v>120</v>
      </c>
      <c r="CY266" s="224"/>
      <c r="CZ266" s="224">
        <v>96</v>
      </c>
      <c r="DA266" s="224">
        <v>0.77229999999999999</v>
      </c>
      <c r="DB266" s="224">
        <v>12644</v>
      </c>
      <c r="DC266" s="224">
        <v>0</v>
      </c>
      <c r="DD266" s="225">
        <v>0.23686163503915675</v>
      </c>
      <c r="DE266" s="224">
        <v>120</v>
      </c>
      <c r="DF266" s="224"/>
      <c r="DG266" s="224">
        <v>96</v>
      </c>
      <c r="DH266" s="224">
        <v>0.96199999999999997</v>
      </c>
      <c r="DI266" s="224">
        <v>26928</v>
      </c>
      <c r="DJ266" s="224">
        <v>0</v>
      </c>
      <c r="DK266" s="225">
        <v>0.39190865803769026</v>
      </c>
      <c r="DL266" s="224">
        <v>120</v>
      </c>
      <c r="DM266" s="224"/>
      <c r="DN266" s="224">
        <v>96</v>
      </c>
      <c r="DO266" s="224">
        <v>0.94910000000000005</v>
      </c>
      <c r="DP266" s="224">
        <v>25860</v>
      </c>
      <c r="DQ266" s="311">
        <v>0</v>
      </c>
      <c r="DR266" s="225">
        <v>0.38148053107471369</v>
      </c>
      <c r="DS266" s="224">
        <v>120</v>
      </c>
      <c r="DT266" s="224"/>
      <c r="DU266" s="224">
        <v>96</v>
      </c>
      <c r="DV266" s="224">
        <v>0.99990000000000001</v>
      </c>
      <c r="DW266" s="224">
        <v>22355</v>
      </c>
      <c r="DX266" s="224">
        <v>0</v>
      </c>
      <c r="DY266" s="225">
        <v>0.32345537794520196</v>
      </c>
    </row>
    <row r="267" spans="1:129" ht="17.25" customHeight="1">
      <c r="A267" s="466">
        <v>263</v>
      </c>
      <c r="B267" s="489">
        <v>341000000033</v>
      </c>
      <c r="C267" s="212" t="s">
        <v>294</v>
      </c>
      <c r="D267" s="224">
        <v>110</v>
      </c>
      <c r="E267" s="224">
        <v>140</v>
      </c>
      <c r="F267" s="224">
        <v>140</v>
      </c>
      <c r="G267" s="224">
        <v>0</v>
      </c>
      <c r="H267" s="224">
        <v>10015</v>
      </c>
      <c r="I267" s="224">
        <v>0</v>
      </c>
      <c r="J267" s="225"/>
      <c r="K267" s="224">
        <v>110</v>
      </c>
      <c r="L267" s="224">
        <v>24</v>
      </c>
      <c r="M267" s="224">
        <v>24</v>
      </c>
      <c r="N267" s="224">
        <v>0.82730000000000004</v>
      </c>
      <c r="O267" s="224">
        <v>3589</v>
      </c>
      <c r="P267" s="224">
        <v>0</v>
      </c>
      <c r="Q267" s="225">
        <v>0.24295523244201997</v>
      </c>
      <c r="R267" s="224">
        <v>110</v>
      </c>
      <c r="S267" s="224">
        <v>26.8</v>
      </c>
      <c r="T267" s="224">
        <v>88</v>
      </c>
      <c r="U267" s="224">
        <v>0.89690000000000003</v>
      </c>
      <c r="V267" s="224">
        <v>4835</v>
      </c>
      <c r="W267" s="224">
        <v>0</v>
      </c>
      <c r="X267" s="225">
        <v>8.5081920779880416E-2</v>
      </c>
      <c r="Y267" s="224">
        <v>110</v>
      </c>
      <c r="Z267" s="224">
        <v>20</v>
      </c>
      <c r="AA267" s="224">
        <v>88</v>
      </c>
      <c r="AB267" s="224">
        <v>0.84799999999999998</v>
      </c>
      <c r="AC267" s="224">
        <v>3118</v>
      </c>
      <c r="AD267" s="224">
        <v>0</v>
      </c>
      <c r="AE267" s="225">
        <v>5.6159683413563519E-2</v>
      </c>
      <c r="AF267" s="224">
        <v>110</v>
      </c>
      <c r="AG267" s="224">
        <v>16.399999999999999</v>
      </c>
      <c r="AH267" s="224">
        <v>88</v>
      </c>
      <c r="AI267" s="224">
        <v>0.83460000000000001</v>
      </c>
      <c r="AJ267" s="224">
        <v>3370</v>
      </c>
      <c r="AK267" s="224">
        <v>0</v>
      </c>
      <c r="AL267" s="225">
        <v>6.1673119029163642E-2</v>
      </c>
      <c r="AM267" s="224">
        <v>110</v>
      </c>
      <c r="AN267" s="224">
        <v>37</v>
      </c>
      <c r="AO267" s="224">
        <v>88</v>
      </c>
      <c r="AP267" s="224">
        <v>0.90680000000000005</v>
      </c>
      <c r="AQ267" s="224">
        <v>4536</v>
      </c>
      <c r="AR267" s="224">
        <v>0</v>
      </c>
      <c r="AS267" s="225">
        <v>7.8948951357420707E-2</v>
      </c>
      <c r="AT267" s="224">
        <v>110</v>
      </c>
      <c r="AU267" s="224">
        <v>21</v>
      </c>
      <c r="AV267" s="224">
        <v>88</v>
      </c>
      <c r="AW267" s="224">
        <v>0.94620000000000004</v>
      </c>
      <c r="AX267" s="224">
        <v>3234</v>
      </c>
      <c r="AY267" s="224">
        <v>0</v>
      </c>
      <c r="AZ267" s="225">
        <v>5.2203721507421877E-2</v>
      </c>
      <c r="BA267" s="224">
        <v>110</v>
      </c>
      <c r="BB267" s="224">
        <v>18</v>
      </c>
      <c r="BC267" s="224">
        <v>88</v>
      </c>
      <c r="BD267" s="224">
        <v>0.93289999999999995</v>
      </c>
      <c r="BE267" s="224">
        <v>3463</v>
      </c>
      <c r="BF267" s="224">
        <v>0</v>
      </c>
      <c r="BG267" s="225">
        <v>5.8587130821561098E-2</v>
      </c>
      <c r="BH267" s="224">
        <v>110</v>
      </c>
      <c r="BI267" s="224">
        <v>13</v>
      </c>
      <c r="BJ267" s="224">
        <v>88</v>
      </c>
      <c r="BK267" s="224">
        <v>0.89610000000000001</v>
      </c>
      <c r="BL267" s="224">
        <v>3054</v>
      </c>
      <c r="BM267" s="224">
        <v>0</v>
      </c>
      <c r="BN267" s="225">
        <v>5.2054340395215365E-2</v>
      </c>
      <c r="BO267" s="224">
        <v>110</v>
      </c>
      <c r="BP267" s="224">
        <v>18</v>
      </c>
      <c r="BQ267" s="224">
        <v>88</v>
      </c>
      <c r="BR267" s="224">
        <v>0.91080000000000005</v>
      </c>
      <c r="BS267" s="224">
        <v>3484</v>
      </c>
      <c r="BT267" s="311">
        <v>0</v>
      </c>
      <c r="BU267" s="225">
        <v>5.8425107035332713E-2</v>
      </c>
      <c r="BV267" s="224">
        <v>110</v>
      </c>
      <c r="BW267" s="224">
        <v>15</v>
      </c>
      <c r="BX267" s="224">
        <v>88</v>
      </c>
      <c r="BY267" s="224">
        <v>0.93340000000000001</v>
      </c>
      <c r="BZ267" s="224">
        <v>3155</v>
      </c>
      <c r="CA267" s="311">
        <v>0</v>
      </c>
      <c r="CB267" s="225">
        <v>5.7158341890236039E-2</v>
      </c>
      <c r="CC267" s="224">
        <v>110</v>
      </c>
      <c r="CD267" s="224"/>
      <c r="CE267" s="224">
        <v>88</v>
      </c>
      <c r="CF267" s="224">
        <v>0.89080000000000004</v>
      </c>
      <c r="CG267" s="224">
        <v>5485</v>
      </c>
      <c r="CH267" s="224">
        <v>0</v>
      </c>
      <c r="CI267" s="225">
        <v>9.4046105491960616E-2</v>
      </c>
      <c r="CJ267" s="224">
        <v>110</v>
      </c>
      <c r="CK267" s="224"/>
      <c r="CL267" s="224">
        <v>88</v>
      </c>
      <c r="CM267" s="224">
        <v>0.88449999999999995</v>
      </c>
      <c r="CN267" s="224">
        <v>5772</v>
      </c>
      <c r="CO267" s="224">
        <v>0</v>
      </c>
      <c r="CP267" s="225">
        <v>0.10299432995871662</v>
      </c>
      <c r="CQ267" s="224">
        <v>110</v>
      </c>
      <c r="CR267" s="224"/>
      <c r="CS267" s="224">
        <v>88</v>
      </c>
      <c r="CT267" s="224">
        <v>0.82450000000000001</v>
      </c>
      <c r="CU267" s="224">
        <v>3397</v>
      </c>
      <c r="CV267" s="311">
        <v>0</v>
      </c>
      <c r="CW267" s="225">
        <v>6.2928775222638553E-2</v>
      </c>
      <c r="CX267" s="224">
        <v>110</v>
      </c>
      <c r="CY267" s="224"/>
      <c r="CZ267" s="224">
        <v>88</v>
      </c>
      <c r="DA267" s="224">
        <v>0.91690000000000005</v>
      </c>
      <c r="DB267" s="224">
        <v>2948</v>
      </c>
      <c r="DC267" s="224">
        <v>0</v>
      </c>
      <c r="DD267" s="225">
        <v>5.0744658935301321E-2</v>
      </c>
      <c r="DE267" s="224">
        <v>110</v>
      </c>
      <c r="DF267" s="224"/>
      <c r="DG267" s="224">
        <v>88</v>
      </c>
      <c r="DH267" s="224">
        <v>0.95209999999999995</v>
      </c>
      <c r="DI267" s="224">
        <v>3346</v>
      </c>
      <c r="DJ267" s="224">
        <v>0</v>
      </c>
      <c r="DK267" s="225">
        <v>5.3676941735935277E-2</v>
      </c>
      <c r="DL267" s="224">
        <v>110</v>
      </c>
      <c r="DM267" s="224"/>
      <c r="DN267" s="224">
        <v>88</v>
      </c>
      <c r="DO267" s="224">
        <v>0.87729999999999997</v>
      </c>
      <c r="DP267" s="224">
        <v>5080</v>
      </c>
      <c r="DQ267" s="311">
        <v>0</v>
      </c>
      <c r="DR267" s="225">
        <v>8.8442289219600859E-2</v>
      </c>
      <c r="DS267" s="224">
        <v>110</v>
      </c>
      <c r="DT267" s="224"/>
      <c r="DU267" s="224">
        <v>88</v>
      </c>
      <c r="DV267" s="224">
        <v>0.89639999999999997</v>
      </c>
      <c r="DW267" s="224">
        <v>5973</v>
      </c>
      <c r="DX267" s="224">
        <v>0</v>
      </c>
      <c r="DY267" s="225">
        <v>0.10516603450840398</v>
      </c>
    </row>
    <row r="268" spans="1:129" ht="17.25" customHeight="1">
      <c r="A268" s="466">
        <v>264</v>
      </c>
      <c r="B268" s="489">
        <v>353000000005</v>
      </c>
      <c r="C268" s="212" t="s">
        <v>371</v>
      </c>
      <c r="D268" s="224">
        <v>340</v>
      </c>
      <c r="E268" s="224">
        <v>9</v>
      </c>
      <c r="F268" s="224">
        <v>9</v>
      </c>
      <c r="G268" s="224">
        <v>1</v>
      </c>
      <c r="H268" s="224">
        <v>1950</v>
      </c>
      <c r="I268" s="224">
        <v>0</v>
      </c>
      <c r="J268" s="225">
        <v>0.30092592592592593</v>
      </c>
      <c r="K268" s="224">
        <v>340</v>
      </c>
      <c r="L268" s="224">
        <v>264</v>
      </c>
      <c r="M268" s="224">
        <v>264</v>
      </c>
      <c r="N268" s="224">
        <v>0.69699999999999995</v>
      </c>
      <c r="O268" s="224">
        <v>9280</v>
      </c>
      <c r="P268" s="224">
        <v>0</v>
      </c>
      <c r="Q268" s="225">
        <v>6.7785739095962652E-2</v>
      </c>
      <c r="R268" s="224">
        <v>340</v>
      </c>
      <c r="S268" s="224">
        <v>25</v>
      </c>
      <c r="T268" s="224">
        <v>272</v>
      </c>
      <c r="U268" s="224">
        <v>0.99129999999999996</v>
      </c>
      <c r="V268" s="224">
        <v>24415</v>
      </c>
      <c r="W268" s="224">
        <v>0</v>
      </c>
      <c r="X268" s="225">
        <v>0.12576222778697543</v>
      </c>
      <c r="Y268" s="224">
        <v>340</v>
      </c>
      <c r="Z268" s="224">
        <v>214</v>
      </c>
      <c r="AA268" s="224">
        <v>272</v>
      </c>
      <c r="AB268" s="224">
        <v>0.9909</v>
      </c>
      <c r="AC268" s="224">
        <v>10835</v>
      </c>
      <c r="AD268" s="224">
        <v>0</v>
      </c>
      <c r="AE268" s="225">
        <v>5.4032771911938164E-2</v>
      </c>
      <c r="AF268" s="224">
        <v>340</v>
      </c>
      <c r="AG268" s="224">
        <v>225</v>
      </c>
      <c r="AH268" s="224">
        <v>272</v>
      </c>
      <c r="AI268" s="224">
        <v>0.99570000000000003</v>
      </c>
      <c r="AJ268" s="224">
        <v>19740</v>
      </c>
      <c r="AK268" s="224">
        <v>0</v>
      </c>
      <c r="AL268" s="225">
        <v>9.7966321596527323E-2</v>
      </c>
      <c r="AM268" s="224">
        <v>340</v>
      </c>
      <c r="AN268" s="224">
        <v>224</v>
      </c>
      <c r="AO268" s="224">
        <v>272</v>
      </c>
      <c r="AP268" s="224">
        <v>0.99580000000000002</v>
      </c>
      <c r="AQ268" s="224">
        <v>30965</v>
      </c>
      <c r="AR268" s="224">
        <v>0</v>
      </c>
      <c r="AS268" s="225">
        <v>0.15878064504907541</v>
      </c>
      <c r="AT268" s="224">
        <v>340</v>
      </c>
      <c r="AU268" s="224">
        <v>216</v>
      </c>
      <c r="AV268" s="224">
        <v>272</v>
      </c>
      <c r="AW268" s="224">
        <v>0.99670000000000003</v>
      </c>
      <c r="AX268" s="224">
        <v>25665</v>
      </c>
      <c r="AY268" s="224">
        <v>0</v>
      </c>
      <c r="AZ268" s="225">
        <v>0.12724331375131864</v>
      </c>
      <c r="BA268" s="224">
        <v>340</v>
      </c>
      <c r="BB268" s="224">
        <v>233</v>
      </c>
      <c r="BC268" s="224">
        <v>272</v>
      </c>
      <c r="BD268" s="224">
        <v>0.99650000000000005</v>
      </c>
      <c r="BE268" s="224">
        <v>27010</v>
      </c>
      <c r="BF268" s="224">
        <v>0</v>
      </c>
      <c r="BG268" s="225">
        <v>0.13840312007057382</v>
      </c>
      <c r="BH268" s="224">
        <v>340</v>
      </c>
      <c r="BI268" s="224">
        <v>253</v>
      </c>
      <c r="BJ268" s="224">
        <v>272</v>
      </c>
      <c r="BK268" s="224">
        <v>0.99670000000000003</v>
      </c>
      <c r="BL268" s="224">
        <v>32845</v>
      </c>
      <c r="BM268" s="224">
        <v>0</v>
      </c>
      <c r="BN268" s="225">
        <v>0.16284070290910035</v>
      </c>
      <c r="BO268" s="224">
        <v>340</v>
      </c>
      <c r="BP268" s="224">
        <v>255</v>
      </c>
      <c r="BQ268" s="224">
        <v>272</v>
      </c>
      <c r="BR268" s="224">
        <v>0.99639999999999995</v>
      </c>
      <c r="BS268" s="224">
        <v>30625</v>
      </c>
      <c r="BT268" s="311">
        <v>0</v>
      </c>
      <c r="BU268" s="225">
        <v>0.15187998267513839</v>
      </c>
      <c r="BV268" s="224">
        <v>340</v>
      </c>
      <c r="BW268" s="224">
        <v>253</v>
      </c>
      <c r="BX268" s="224">
        <v>272</v>
      </c>
      <c r="BY268" s="224">
        <v>0.98899999999999999</v>
      </c>
      <c r="BZ268" s="224">
        <v>31970</v>
      </c>
      <c r="CA268" s="311">
        <v>0</v>
      </c>
      <c r="CB268" s="225">
        <v>0.17685126376131849</v>
      </c>
      <c r="CC268" s="224">
        <v>340</v>
      </c>
      <c r="CD268" s="224"/>
      <c r="CE268" s="224">
        <v>272</v>
      </c>
      <c r="CF268" s="224">
        <v>1</v>
      </c>
      <c r="CG268" s="224">
        <v>51525</v>
      </c>
      <c r="CH268" s="224">
        <v>0</v>
      </c>
      <c r="CI268" s="225">
        <v>0.25461041271347251</v>
      </c>
      <c r="CJ268" s="224">
        <v>340</v>
      </c>
      <c r="CK268" s="224"/>
      <c r="CL268" s="224">
        <v>272</v>
      </c>
      <c r="CM268" s="224">
        <v>1.0025999999999999</v>
      </c>
      <c r="CN268" s="224">
        <v>30265</v>
      </c>
      <c r="CO268" s="224">
        <v>0</v>
      </c>
      <c r="CP268" s="225">
        <v>0.15413865942014815</v>
      </c>
      <c r="CQ268" s="224">
        <v>340</v>
      </c>
      <c r="CR268" s="224"/>
      <c r="CS268" s="224">
        <v>294</v>
      </c>
      <c r="CT268" s="224">
        <v>0.94969999999999999</v>
      </c>
      <c r="CU268" s="224">
        <v>27895</v>
      </c>
      <c r="CV268" s="311">
        <v>0</v>
      </c>
      <c r="CW268" s="225">
        <v>0.13428257534206103</v>
      </c>
      <c r="CX268" s="224">
        <v>340</v>
      </c>
      <c r="CY268" s="224"/>
      <c r="CZ268" s="224">
        <v>272</v>
      </c>
      <c r="DA268" s="224">
        <v>0.99870000000000003</v>
      </c>
      <c r="DB268" s="224">
        <v>36845</v>
      </c>
      <c r="DC268" s="224">
        <v>0</v>
      </c>
      <c r="DD268" s="225">
        <v>0.18838317427034229</v>
      </c>
      <c r="DE268" s="224">
        <v>340</v>
      </c>
      <c r="DF268" s="224"/>
      <c r="DG268" s="224">
        <v>272</v>
      </c>
      <c r="DH268" s="224">
        <v>0.99829999999999997</v>
      </c>
      <c r="DI268" s="224">
        <v>44585</v>
      </c>
      <c r="DJ268" s="224">
        <v>0</v>
      </c>
      <c r="DK268" s="225">
        <v>0.22069162896341871</v>
      </c>
      <c r="DL268" s="224">
        <v>340</v>
      </c>
      <c r="DM268" s="224"/>
      <c r="DN268" s="224">
        <v>272</v>
      </c>
      <c r="DO268" s="224">
        <v>0.99809999999999999</v>
      </c>
      <c r="DP268" s="224">
        <v>53335</v>
      </c>
      <c r="DQ268" s="311">
        <v>0</v>
      </c>
      <c r="DR268" s="225">
        <v>0.26405622136835444</v>
      </c>
      <c r="DS268" s="224">
        <v>340</v>
      </c>
      <c r="DT268" s="224"/>
      <c r="DU268" s="224">
        <v>272</v>
      </c>
      <c r="DV268" s="224">
        <v>0.99590000000000001</v>
      </c>
      <c r="DW268" s="224">
        <v>32070</v>
      </c>
      <c r="DX268" s="224">
        <v>0</v>
      </c>
      <c r="DY268" s="225">
        <v>0.16443029164673201</v>
      </c>
    </row>
    <row r="269" spans="1:129" ht="17.25" customHeight="1">
      <c r="A269" s="466">
        <v>265</v>
      </c>
      <c r="B269" s="489">
        <v>342000000006</v>
      </c>
      <c r="C269" s="212" t="s">
        <v>321</v>
      </c>
      <c r="D269" s="224">
        <v>256</v>
      </c>
      <c r="E269" s="224">
        <v>68</v>
      </c>
      <c r="F269" s="224">
        <v>68</v>
      </c>
      <c r="G269" s="224">
        <v>0.80610000000000004</v>
      </c>
      <c r="H269" s="224">
        <v>16816</v>
      </c>
      <c r="I269" s="224">
        <v>0</v>
      </c>
      <c r="J269" s="225">
        <v>0.42608119623816104</v>
      </c>
      <c r="K269" s="224">
        <v>256</v>
      </c>
      <c r="L269" s="224">
        <v>96</v>
      </c>
      <c r="M269" s="224">
        <v>96</v>
      </c>
      <c r="N269" s="224">
        <v>0.65580000000000005</v>
      </c>
      <c r="O269" s="224">
        <v>8208</v>
      </c>
      <c r="P269" s="224">
        <v>0</v>
      </c>
      <c r="Q269" s="225">
        <v>0.17523536876899917</v>
      </c>
      <c r="R269" s="224">
        <v>256</v>
      </c>
      <c r="S269" s="224">
        <v>72</v>
      </c>
      <c r="T269" s="224">
        <v>204.8</v>
      </c>
      <c r="U269" s="224">
        <v>0.78800000000000003</v>
      </c>
      <c r="V269" s="224">
        <v>12028</v>
      </c>
      <c r="W269" s="224">
        <v>0</v>
      </c>
      <c r="X269" s="225">
        <v>0.10351534960166384</v>
      </c>
      <c r="Y269" s="224">
        <v>256</v>
      </c>
      <c r="Z269" s="224">
        <v>68</v>
      </c>
      <c r="AA269" s="224">
        <v>204.8</v>
      </c>
      <c r="AB269" s="224">
        <v>0.83589999999999998</v>
      </c>
      <c r="AC269" s="224">
        <v>15196</v>
      </c>
      <c r="AD269" s="224">
        <v>0</v>
      </c>
      <c r="AE269" s="225">
        <v>0.11930868851357175</v>
      </c>
      <c r="AF269" s="224">
        <v>256</v>
      </c>
      <c r="AG269" s="224">
        <v>68</v>
      </c>
      <c r="AH269" s="224">
        <v>204.8</v>
      </c>
      <c r="AI269" s="224">
        <v>0.83660000000000001</v>
      </c>
      <c r="AJ269" s="224">
        <v>14992</v>
      </c>
      <c r="AK269" s="224">
        <v>0</v>
      </c>
      <c r="AL269" s="225">
        <v>0.11760853101005347</v>
      </c>
      <c r="AM269" s="224">
        <v>256</v>
      </c>
      <c r="AN269" s="224">
        <v>72</v>
      </c>
      <c r="AO269" s="224">
        <v>204.8</v>
      </c>
      <c r="AP269" s="224">
        <v>0.79859999999999998</v>
      </c>
      <c r="AQ269" s="224">
        <v>11576</v>
      </c>
      <c r="AR269" s="224">
        <v>0</v>
      </c>
      <c r="AS269" s="225">
        <v>9.8302998128669619E-2</v>
      </c>
      <c r="AT269" s="224">
        <v>256</v>
      </c>
      <c r="AU269" s="224">
        <v>80</v>
      </c>
      <c r="AV269" s="224">
        <v>204.8</v>
      </c>
      <c r="AW269" s="224">
        <v>0.8387</v>
      </c>
      <c r="AX269" s="224">
        <v>11728</v>
      </c>
      <c r="AY269" s="224">
        <v>0</v>
      </c>
      <c r="AZ269" s="225">
        <v>9.1772893853903442E-2</v>
      </c>
      <c r="BA269" s="224">
        <v>256</v>
      </c>
      <c r="BB269" s="224">
        <v>76</v>
      </c>
      <c r="BC269" s="224">
        <v>204.8</v>
      </c>
      <c r="BD269" s="224">
        <v>0.84830000000000005</v>
      </c>
      <c r="BE269" s="224">
        <v>10780</v>
      </c>
      <c r="BF269" s="224">
        <v>0</v>
      </c>
      <c r="BG269" s="225">
        <v>8.6180070516850685E-2</v>
      </c>
      <c r="BH269" s="224">
        <v>256</v>
      </c>
      <c r="BI269" s="224">
        <v>72</v>
      </c>
      <c r="BJ269" s="224">
        <v>204.8</v>
      </c>
      <c r="BK269" s="224">
        <v>0.81559999999999999</v>
      </c>
      <c r="BL269" s="224">
        <v>11232</v>
      </c>
      <c r="BM269" s="224">
        <v>0</v>
      </c>
      <c r="BN269" s="225">
        <v>9.0380968295654091E-2</v>
      </c>
      <c r="BO269" s="224">
        <v>256</v>
      </c>
      <c r="BP269" s="224">
        <v>80</v>
      </c>
      <c r="BQ269" s="224">
        <v>204.8</v>
      </c>
      <c r="BR269" s="224">
        <v>0.86319999999999997</v>
      </c>
      <c r="BS269" s="224">
        <v>12464</v>
      </c>
      <c r="BT269" s="311">
        <v>0</v>
      </c>
      <c r="BU269" s="225">
        <v>9.4763942556827796E-2</v>
      </c>
      <c r="BV269" s="224">
        <v>256</v>
      </c>
      <c r="BW269" s="224">
        <v>76</v>
      </c>
      <c r="BX269" s="224">
        <v>204.8</v>
      </c>
      <c r="BY269" s="224">
        <v>0.84960000000000002</v>
      </c>
      <c r="BZ269" s="224">
        <v>11392</v>
      </c>
      <c r="CA269" s="311">
        <v>0</v>
      </c>
      <c r="CB269" s="225">
        <v>9.7428551811496733E-2</v>
      </c>
      <c r="CC269" s="224">
        <v>256</v>
      </c>
      <c r="CD269" s="224"/>
      <c r="CE269" s="224">
        <v>204.8</v>
      </c>
      <c r="CF269" s="224">
        <v>0.79790000000000005</v>
      </c>
      <c r="CG269" s="224">
        <v>11950</v>
      </c>
      <c r="CH269" s="224">
        <v>0</v>
      </c>
      <c r="CI269" s="225">
        <v>9.8291633439323914E-2</v>
      </c>
      <c r="CJ269" s="224">
        <v>256</v>
      </c>
      <c r="CK269" s="224"/>
      <c r="CL269" s="224">
        <v>204.8</v>
      </c>
      <c r="CM269" s="224">
        <v>0.77039999999999997</v>
      </c>
      <c r="CN269" s="224">
        <v>10514</v>
      </c>
      <c r="CO269" s="224">
        <v>0</v>
      </c>
      <c r="CP269" s="225">
        <v>9.2552733473592358E-2</v>
      </c>
      <c r="CQ269" s="224">
        <v>256</v>
      </c>
      <c r="CR269" s="224"/>
      <c r="CS269" s="224">
        <v>204.8</v>
      </c>
      <c r="CT269" s="224">
        <v>0.70850000000000002</v>
      </c>
      <c r="CU269" s="224">
        <v>7632</v>
      </c>
      <c r="CV269" s="311">
        <v>0</v>
      </c>
      <c r="CW269" s="225">
        <v>7.0696126528103448E-2</v>
      </c>
      <c r="CX269" s="224">
        <v>256</v>
      </c>
      <c r="CY269" s="224"/>
      <c r="CZ269" s="224">
        <v>204.8</v>
      </c>
      <c r="DA269" s="224">
        <v>0.8</v>
      </c>
      <c r="DB269" s="224">
        <v>10868</v>
      </c>
      <c r="DC269" s="224">
        <v>0</v>
      </c>
      <c r="DD269" s="225">
        <v>9.2129177517361091E-2</v>
      </c>
      <c r="DE269" s="224">
        <v>256</v>
      </c>
      <c r="DF269" s="224"/>
      <c r="DG269" s="224">
        <v>204.8</v>
      </c>
      <c r="DH269" s="224">
        <v>0.83730000000000004</v>
      </c>
      <c r="DI269" s="224">
        <v>13778</v>
      </c>
      <c r="DJ269" s="224">
        <v>0</v>
      </c>
      <c r="DK269" s="225">
        <v>0.10799464006971973</v>
      </c>
      <c r="DL269" s="224">
        <v>256</v>
      </c>
      <c r="DM269" s="224"/>
      <c r="DN269" s="224">
        <v>204.8</v>
      </c>
      <c r="DO269" s="224">
        <v>0.82709999999999995</v>
      </c>
      <c r="DP269" s="224">
        <v>12486</v>
      </c>
      <c r="DQ269" s="311">
        <v>0</v>
      </c>
      <c r="DR269" s="225">
        <v>9.9074621515711711E-2</v>
      </c>
      <c r="DS269" s="224">
        <v>256</v>
      </c>
      <c r="DT269" s="224"/>
      <c r="DU269" s="224">
        <v>204.8</v>
      </c>
      <c r="DV269" s="224">
        <v>0.98070000000000002</v>
      </c>
      <c r="DW269" s="224">
        <v>10806</v>
      </c>
      <c r="DX269" s="224">
        <v>0</v>
      </c>
      <c r="DY269" s="225">
        <v>7.4725071483804084E-2</v>
      </c>
    </row>
    <row r="270" spans="1:129" ht="17.25" customHeight="1">
      <c r="A270" s="466">
        <v>266</v>
      </c>
      <c r="B270" s="489">
        <v>711000000056</v>
      </c>
      <c r="C270" s="212" t="s">
        <v>395</v>
      </c>
      <c r="D270" s="224">
        <v>120</v>
      </c>
      <c r="E270" s="224">
        <v>58</v>
      </c>
      <c r="F270" s="224">
        <v>58</v>
      </c>
      <c r="G270" s="224">
        <v>0.77610000000000001</v>
      </c>
      <c r="H270" s="224">
        <v>4020</v>
      </c>
      <c r="I270" s="224">
        <v>0</v>
      </c>
      <c r="J270" s="225">
        <v>0.12403603635625815</v>
      </c>
      <c r="K270" s="224">
        <v>120</v>
      </c>
      <c r="L270" s="224">
        <v>94</v>
      </c>
      <c r="M270" s="224">
        <v>94</v>
      </c>
      <c r="N270" s="224">
        <v>0.61709999999999998</v>
      </c>
      <c r="O270" s="224">
        <v>7380</v>
      </c>
      <c r="P270" s="224">
        <v>0</v>
      </c>
      <c r="Q270" s="225">
        <v>0.1710015418499998</v>
      </c>
      <c r="R270" s="224">
        <v>120</v>
      </c>
      <c r="S270" s="224">
        <v>122</v>
      </c>
      <c r="T270" s="224">
        <v>122</v>
      </c>
      <c r="U270" s="224">
        <v>0.64949999999999997</v>
      </c>
      <c r="V270" s="224">
        <v>15120</v>
      </c>
      <c r="W270" s="224">
        <v>0</v>
      </c>
      <c r="X270" s="225">
        <v>0.26502101238026732</v>
      </c>
      <c r="Y270" s="224">
        <v>120</v>
      </c>
      <c r="Z270" s="224">
        <v>136</v>
      </c>
      <c r="AA270" s="224">
        <v>136</v>
      </c>
      <c r="AB270" s="224">
        <v>0.60029999999999994</v>
      </c>
      <c r="AC270" s="224">
        <v>8440</v>
      </c>
      <c r="AD270" s="224">
        <v>0</v>
      </c>
      <c r="AE270" s="225">
        <v>0.13895118643503465</v>
      </c>
      <c r="AF270" s="224">
        <v>120</v>
      </c>
      <c r="AG270" s="224">
        <v>136</v>
      </c>
      <c r="AH270" s="224">
        <v>136</v>
      </c>
      <c r="AI270" s="224">
        <v>0.5575</v>
      </c>
      <c r="AJ270" s="224">
        <v>13680</v>
      </c>
      <c r="AK270" s="224">
        <v>0</v>
      </c>
      <c r="AL270" s="225">
        <v>0.24250984930352876</v>
      </c>
      <c r="AM270" s="224">
        <v>120</v>
      </c>
      <c r="AN270" s="224">
        <v>134</v>
      </c>
      <c r="AO270" s="224">
        <v>134</v>
      </c>
      <c r="AP270" s="224">
        <v>0.71160000000000001</v>
      </c>
      <c r="AQ270" s="224">
        <v>16040</v>
      </c>
      <c r="AR270" s="224">
        <v>0</v>
      </c>
      <c r="AS270" s="225">
        <v>0.23363135605465271</v>
      </c>
      <c r="AT270" s="224">
        <v>120</v>
      </c>
      <c r="AU270" s="224">
        <v>140</v>
      </c>
      <c r="AV270" s="224">
        <v>140</v>
      </c>
      <c r="AW270" s="224">
        <v>0.74560000000000004</v>
      </c>
      <c r="AX270" s="224">
        <v>16180</v>
      </c>
      <c r="AY270" s="224">
        <v>0</v>
      </c>
      <c r="AZ270" s="225">
        <v>0.20833951398640588</v>
      </c>
      <c r="BA270" s="224">
        <v>120</v>
      </c>
      <c r="BB270" s="224">
        <v>118</v>
      </c>
      <c r="BC270" s="224">
        <v>118</v>
      </c>
      <c r="BD270" s="224">
        <v>0.77639999999999998</v>
      </c>
      <c r="BE270" s="224">
        <v>10000</v>
      </c>
      <c r="BF270" s="224">
        <v>0</v>
      </c>
      <c r="BG270" s="225">
        <v>0.15160026817481037</v>
      </c>
      <c r="BH270" s="224">
        <v>120</v>
      </c>
      <c r="BI270" s="224">
        <v>96</v>
      </c>
      <c r="BJ270" s="224">
        <v>96</v>
      </c>
      <c r="BK270" s="224">
        <v>0.89629999999999999</v>
      </c>
      <c r="BL270" s="224">
        <v>10720</v>
      </c>
      <c r="BM270" s="224">
        <v>0</v>
      </c>
      <c r="BN270" s="225">
        <v>0.16745465327989181</v>
      </c>
      <c r="BO270" s="224">
        <v>120</v>
      </c>
      <c r="BP270" s="224">
        <v>80</v>
      </c>
      <c r="BQ270" s="224">
        <v>96</v>
      </c>
      <c r="BR270" s="224">
        <v>0.89949999999999997</v>
      </c>
      <c r="BS270" s="224">
        <v>11460</v>
      </c>
      <c r="BT270" s="311">
        <v>0</v>
      </c>
      <c r="BU270" s="225">
        <v>0.17837717489405702</v>
      </c>
      <c r="BV270" s="224">
        <v>120</v>
      </c>
      <c r="BW270" s="224">
        <v>88</v>
      </c>
      <c r="BX270" s="224">
        <v>96</v>
      </c>
      <c r="BY270" s="224">
        <v>1</v>
      </c>
      <c r="BZ270" s="224">
        <v>11300</v>
      </c>
      <c r="CA270" s="311">
        <v>0</v>
      </c>
      <c r="CB270" s="225">
        <v>0.17516121031746032</v>
      </c>
      <c r="CC270" s="224">
        <v>120</v>
      </c>
      <c r="CD270" s="224"/>
      <c r="CE270" s="224">
        <v>136.16</v>
      </c>
      <c r="CF270" s="224">
        <v>0.5605</v>
      </c>
      <c r="CG270" s="224">
        <v>12004</v>
      </c>
      <c r="CH270" s="224">
        <v>0</v>
      </c>
      <c r="CI270" s="225">
        <v>0.21141115141538028</v>
      </c>
      <c r="CJ270" s="224">
        <v>120</v>
      </c>
      <c r="CK270" s="224"/>
      <c r="CL270" s="224">
        <v>119.76</v>
      </c>
      <c r="CM270" s="224">
        <v>0.92949999999999999</v>
      </c>
      <c r="CN270" s="224">
        <v>11105</v>
      </c>
      <c r="CO270" s="224">
        <v>0</v>
      </c>
      <c r="CP270" s="225">
        <v>0.13855585575949378</v>
      </c>
      <c r="CQ270" s="224">
        <v>120</v>
      </c>
      <c r="CR270" s="224"/>
      <c r="CS270" s="224">
        <v>130.16</v>
      </c>
      <c r="CT270" s="224">
        <v>0.91110000000000002</v>
      </c>
      <c r="CU270" s="224">
        <v>9436</v>
      </c>
      <c r="CV270" s="311">
        <v>0</v>
      </c>
      <c r="CW270" s="225">
        <v>0.10694769038618572</v>
      </c>
      <c r="CX270" s="224">
        <v>120</v>
      </c>
      <c r="CY270" s="224"/>
      <c r="CZ270" s="224">
        <v>119.68</v>
      </c>
      <c r="DA270" s="224">
        <v>0.91979999999999995</v>
      </c>
      <c r="DB270" s="224">
        <v>11556</v>
      </c>
      <c r="DC270" s="224">
        <v>0</v>
      </c>
      <c r="DD270" s="225">
        <v>0.14580084835926899</v>
      </c>
      <c r="DE270" s="224">
        <v>120</v>
      </c>
      <c r="DF270" s="224"/>
      <c r="DG270" s="224">
        <v>130.16</v>
      </c>
      <c r="DH270" s="224">
        <v>0.92049999999999998</v>
      </c>
      <c r="DI270" s="224">
        <v>10699</v>
      </c>
      <c r="DJ270" s="224">
        <v>0</v>
      </c>
      <c r="DK270" s="225">
        <v>0.12002422743383249</v>
      </c>
      <c r="DL270" s="224">
        <v>120</v>
      </c>
      <c r="DM270" s="224"/>
      <c r="DN270" s="224">
        <v>96</v>
      </c>
      <c r="DO270" s="224">
        <v>0.91969999999999996</v>
      </c>
      <c r="DP270" s="224">
        <v>23194</v>
      </c>
      <c r="DQ270" s="311">
        <v>0</v>
      </c>
      <c r="DR270" s="225">
        <v>0.35308990230958126</v>
      </c>
      <c r="DS270" s="224">
        <v>120</v>
      </c>
      <c r="DT270" s="224"/>
      <c r="DU270" s="224">
        <v>106.2</v>
      </c>
      <c r="DV270" s="224">
        <v>0.93149999999999999</v>
      </c>
      <c r="DW270" s="224">
        <v>13918</v>
      </c>
      <c r="DX270" s="224">
        <v>0</v>
      </c>
      <c r="DY270" s="225">
        <v>0.19540557931646965</v>
      </c>
    </row>
    <row r="271" spans="1:129" ht="17.25" customHeight="1">
      <c r="A271" s="466">
        <v>267</v>
      </c>
      <c r="B271" s="489">
        <v>293000000013</v>
      </c>
      <c r="C271" s="212" t="s">
        <v>244</v>
      </c>
      <c r="D271" s="224">
        <v>115</v>
      </c>
      <c r="E271" s="224">
        <v>133</v>
      </c>
      <c r="F271" s="224">
        <v>138</v>
      </c>
      <c r="G271" s="224">
        <v>0.94379999999999997</v>
      </c>
      <c r="H271" s="224">
        <v>51453</v>
      </c>
      <c r="I271" s="224">
        <v>0</v>
      </c>
      <c r="J271" s="225">
        <v>0.5486800200238936</v>
      </c>
      <c r="K271" s="224">
        <v>115</v>
      </c>
      <c r="L271" s="224">
        <v>138</v>
      </c>
      <c r="M271" s="224">
        <v>143</v>
      </c>
      <c r="N271" s="224">
        <v>0.91320000000000001</v>
      </c>
      <c r="O271" s="224">
        <v>63863</v>
      </c>
      <c r="P271" s="311">
        <v>5568.6953599999979</v>
      </c>
      <c r="Q271" s="225">
        <v>0.65731635768938124</v>
      </c>
      <c r="R271" s="224">
        <v>153</v>
      </c>
      <c r="S271" s="224">
        <v>144</v>
      </c>
      <c r="T271" s="224">
        <v>149</v>
      </c>
      <c r="U271" s="224">
        <v>0.90149999999999997</v>
      </c>
      <c r="V271" s="224">
        <v>49503</v>
      </c>
      <c r="W271" s="224">
        <v>0</v>
      </c>
      <c r="X271" s="225">
        <v>0.51185508616635711</v>
      </c>
      <c r="Y271" s="224">
        <v>153</v>
      </c>
      <c r="Z271" s="224">
        <v>179</v>
      </c>
      <c r="AA271" s="224">
        <v>184</v>
      </c>
      <c r="AB271" s="224">
        <v>0.81299999999999994</v>
      </c>
      <c r="AC271" s="224">
        <v>52533</v>
      </c>
      <c r="AD271" s="224">
        <v>0</v>
      </c>
      <c r="AE271" s="225">
        <v>0.47200967276152428</v>
      </c>
      <c r="AF271" s="224">
        <v>153</v>
      </c>
      <c r="AG271" s="224">
        <v>0</v>
      </c>
      <c r="AH271" s="224">
        <v>179</v>
      </c>
      <c r="AI271" s="224">
        <v>0.81299999999999994</v>
      </c>
      <c r="AJ271" s="224">
        <v>51620</v>
      </c>
      <c r="AK271" s="224">
        <v>0</v>
      </c>
      <c r="AL271" s="225">
        <v>0.47676184096495861</v>
      </c>
      <c r="AM271" s="224">
        <v>153</v>
      </c>
      <c r="AN271" s="224">
        <v>106</v>
      </c>
      <c r="AO271" s="224">
        <v>122.4</v>
      </c>
      <c r="AP271" s="224">
        <v>0</v>
      </c>
      <c r="AQ271" s="224">
        <v>61380</v>
      </c>
      <c r="AR271" s="224">
        <v>0</v>
      </c>
      <c r="AS271" s="225">
        <v>0</v>
      </c>
      <c r="AT271" s="224">
        <v>153</v>
      </c>
      <c r="AU271" s="224">
        <v>105</v>
      </c>
      <c r="AV271" s="224">
        <v>122.4</v>
      </c>
      <c r="AW271" s="224">
        <v>0.96870000000000001</v>
      </c>
      <c r="AX271" s="224">
        <v>31590</v>
      </c>
      <c r="AY271" s="224">
        <v>0</v>
      </c>
      <c r="AZ271" s="225">
        <v>0.35810136200455667</v>
      </c>
      <c r="BA271" s="224">
        <v>153</v>
      </c>
      <c r="BB271" s="224">
        <v>8</v>
      </c>
      <c r="BC271" s="224">
        <v>122.4</v>
      </c>
      <c r="BD271" s="224">
        <v>0.95199999999999996</v>
      </c>
      <c r="BE271" s="224">
        <v>1190</v>
      </c>
      <c r="BF271" s="224">
        <v>0</v>
      </c>
      <c r="BG271" s="225">
        <v>1.4183914306463326E-2</v>
      </c>
      <c r="BH271" s="224">
        <v>153</v>
      </c>
      <c r="BI271" s="224">
        <v>131</v>
      </c>
      <c r="BJ271" s="224">
        <v>131</v>
      </c>
      <c r="BK271" s="224">
        <v>0.96960000000000002</v>
      </c>
      <c r="BL271" s="224">
        <v>31850</v>
      </c>
      <c r="BM271" s="224">
        <v>0</v>
      </c>
      <c r="BN271" s="225">
        <v>0.33703313387236283</v>
      </c>
      <c r="BO271" s="224">
        <v>153</v>
      </c>
      <c r="BP271" s="224">
        <v>131</v>
      </c>
      <c r="BQ271" s="224">
        <v>131</v>
      </c>
      <c r="BR271" s="224">
        <v>0.96309999999999996</v>
      </c>
      <c r="BS271" s="224">
        <v>63460</v>
      </c>
      <c r="BT271" s="311">
        <v>7139.4529600000023</v>
      </c>
      <c r="BU271" s="225">
        <v>0.6760587743041212</v>
      </c>
      <c r="BV271" s="224">
        <v>153</v>
      </c>
      <c r="BW271" s="224">
        <v>130</v>
      </c>
      <c r="BX271" s="224">
        <v>130</v>
      </c>
      <c r="BY271" s="224">
        <v>0.98080000000000001</v>
      </c>
      <c r="BZ271" s="224">
        <v>52230</v>
      </c>
      <c r="CA271" s="311">
        <v>820.38720000000467</v>
      </c>
      <c r="CB271" s="225">
        <v>0.60957471362242976</v>
      </c>
      <c r="CC271" s="224">
        <v>153</v>
      </c>
      <c r="CD271" s="224"/>
      <c r="CE271" s="224">
        <v>136.4</v>
      </c>
      <c r="CF271" s="224">
        <v>0.97829999999999995</v>
      </c>
      <c r="CG271" s="224">
        <v>49340</v>
      </c>
      <c r="CH271" s="224">
        <v>0</v>
      </c>
      <c r="CI271" s="225">
        <v>0.49698100017502428</v>
      </c>
      <c r="CJ271" s="224">
        <v>153</v>
      </c>
      <c r="CK271" s="224"/>
      <c r="CL271" s="224">
        <v>135</v>
      </c>
      <c r="CM271" s="224">
        <v>1.0011000000000001</v>
      </c>
      <c r="CN271" s="224">
        <v>33670</v>
      </c>
      <c r="CO271" s="224">
        <v>0</v>
      </c>
      <c r="CP271" s="225">
        <v>0.34601855654253566</v>
      </c>
      <c r="CQ271" s="224">
        <v>153</v>
      </c>
      <c r="CR271" s="224"/>
      <c r="CS271" s="224">
        <v>250</v>
      </c>
      <c r="CT271" s="224">
        <v>0.96909999999999996</v>
      </c>
      <c r="CU271" s="224">
        <v>32090</v>
      </c>
      <c r="CV271" s="311">
        <v>0</v>
      </c>
      <c r="CW271" s="225">
        <v>0.17802794522797455</v>
      </c>
      <c r="CX271" s="224">
        <v>153</v>
      </c>
      <c r="CY271" s="224"/>
      <c r="CZ271" s="224">
        <v>122.4</v>
      </c>
      <c r="DA271" s="224">
        <v>0.99039999999999995</v>
      </c>
      <c r="DB271" s="224">
        <v>17680</v>
      </c>
      <c r="DC271" s="224">
        <v>0</v>
      </c>
      <c r="DD271" s="225">
        <v>0.20256187797921776</v>
      </c>
      <c r="DE271" s="224">
        <v>153</v>
      </c>
      <c r="DF271" s="224"/>
      <c r="DG271" s="224">
        <v>170</v>
      </c>
      <c r="DH271" s="224">
        <v>0.92130000000000001</v>
      </c>
      <c r="DI271" s="224">
        <v>24030</v>
      </c>
      <c r="DJ271" s="224">
        <v>0</v>
      </c>
      <c r="DK271" s="225">
        <v>0.20622002858348618</v>
      </c>
      <c r="DL271" s="224">
        <v>153</v>
      </c>
      <c r="DM271" s="224"/>
      <c r="DN271" s="224">
        <v>134.80000000000001</v>
      </c>
      <c r="DO271" s="224">
        <v>0.96799999999999997</v>
      </c>
      <c r="DP271" s="224">
        <v>59620</v>
      </c>
      <c r="DQ271" s="311">
        <v>1370.8710399999982</v>
      </c>
      <c r="DR271" s="225">
        <v>0.61412077122328868</v>
      </c>
      <c r="DS271" s="224">
        <v>153</v>
      </c>
      <c r="DT271" s="224"/>
      <c r="DU271" s="224">
        <v>146.19999999999999</v>
      </c>
      <c r="DV271" s="224">
        <v>0.95130000000000003</v>
      </c>
      <c r="DW271" s="224">
        <v>49840</v>
      </c>
      <c r="DX271" s="224">
        <v>0</v>
      </c>
      <c r="DY271" s="225">
        <v>0.49771492924451011</v>
      </c>
    </row>
    <row r="272" spans="1:129" ht="17.25" customHeight="1">
      <c r="A272" s="466">
        <v>268</v>
      </c>
      <c r="B272" s="489">
        <v>311000000065</v>
      </c>
      <c r="C272" s="212" t="s">
        <v>777</v>
      </c>
      <c r="D272" s="224">
        <v>147</v>
      </c>
      <c r="E272" s="224">
        <v>15</v>
      </c>
      <c r="F272" s="224">
        <v>147</v>
      </c>
      <c r="G272" s="224">
        <v>0.59340000000000004</v>
      </c>
      <c r="H272" s="224">
        <v>2469</v>
      </c>
      <c r="I272" s="224">
        <v>0</v>
      </c>
      <c r="J272" s="225">
        <v>3.9311871248892766E-2</v>
      </c>
      <c r="K272" s="224">
        <v>147</v>
      </c>
      <c r="L272" s="224">
        <v>15</v>
      </c>
      <c r="M272" s="224">
        <v>147</v>
      </c>
      <c r="N272" s="224">
        <v>0.79730000000000001</v>
      </c>
      <c r="O272" s="224">
        <v>4176</v>
      </c>
      <c r="P272" s="224">
        <v>0</v>
      </c>
      <c r="Q272" s="225">
        <v>4.7890399023630362E-2</v>
      </c>
      <c r="R272" s="224">
        <v>147</v>
      </c>
      <c r="S272" s="224">
        <v>18</v>
      </c>
      <c r="T272" s="224">
        <v>147</v>
      </c>
      <c r="U272" s="224">
        <v>0.73009999999999997</v>
      </c>
      <c r="V272" s="224">
        <v>4812</v>
      </c>
      <c r="W272" s="224">
        <v>0</v>
      </c>
      <c r="X272" s="225">
        <v>6.2272089587330173E-2</v>
      </c>
      <c r="Y272" s="224">
        <v>147</v>
      </c>
      <c r="Z272" s="224">
        <v>15</v>
      </c>
      <c r="AA272" s="224">
        <v>147</v>
      </c>
      <c r="AB272" s="224">
        <v>0.6976</v>
      </c>
      <c r="AC272" s="224">
        <v>4539</v>
      </c>
      <c r="AD272" s="224">
        <v>0</v>
      </c>
      <c r="AE272" s="225">
        <v>5.9492667294795985E-2</v>
      </c>
      <c r="AF272" s="224">
        <v>147</v>
      </c>
      <c r="AG272" s="224">
        <v>15</v>
      </c>
      <c r="AH272" s="224">
        <v>147</v>
      </c>
      <c r="AI272" s="224">
        <v>0.73380000000000001</v>
      </c>
      <c r="AJ272" s="224">
        <v>4572</v>
      </c>
      <c r="AK272" s="224">
        <v>0</v>
      </c>
      <c r="AL272" s="225">
        <v>5.6968953804189364E-2</v>
      </c>
      <c r="AM272" s="224">
        <v>147</v>
      </c>
      <c r="AN272" s="224">
        <v>15</v>
      </c>
      <c r="AO272" s="224">
        <v>147</v>
      </c>
      <c r="AP272" s="224">
        <v>0.85240000000000005</v>
      </c>
      <c r="AQ272" s="224">
        <v>5163</v>
      </c>
      <c r="AR272" s="224">
        <v>0</v>
      </c>
      <c r="AS272" s="225">
        <v>5.7228037468702482E-2</v>
      </c>
      <c r="AT272" s="224">
        <v>147</v>
      </c>
      <c r="AU272" s="224">
        <v>18</v>
      </c>
      <c r="AV272" s="224">
        <v>147</v>
      </c>
      <c r="AW272" s="224">
        <v>0.75409999999999999</v>
      </c>
      <c r="AX272" s="224">
        <v>4821</v>
      </c>
      <c r="AY272" s="224">
        <v>0</v>
      </c>
      <c r="AZ272" s="225">
        <v>5.8454496008463662E-2</v>
      </c>
      <c r="BA272" s="224">
        <v>147</v>
      </c>
      <c r="BB272" s="224">
        <v>18</v>
      </c>
      <c r="BC272" s="224">
        <v>147</v>
      </c>
      <c r="BD272" s="224">
        <v>0.41520000000000001</v>
      </c>
      <c r="BE272" s="224">
        <v>2814</v>
      </c>
      <c r="BF272" s="224">
        <v>0</v>
      </c>
      <c r="BG272" s="225">
        <v>6.4034926751689758E-2</v>
      </c>
      <c r="BH272" s="224">
        <v>147</v>
      </c>
      <c r="BI272" s="224">
        <v>24</v>
      </c>
      <c r="BJ272" s="224">
        <v>147</v>
      </c>
      <c r="BK272" s="224">
        <v>0.36630000000000001</v>
      </c>
      <c r="BL272" s="224">
        <v>1998</v>
      </c>
      <c r="BM272" s="224">
        <v>0</v>
      </c>
      <c r="BN272" s="225">
        <v>4.9873321762722689E-2</v>
      </c>
      <c r="BO272" s="224">
        <v>147</v>
      </c>
      <c r="BP272" s="224">
        <v>21</v>
      </c>
      <c r="BQ272" s="224">
        <v>147</v>
      </c>
      <c r="BR272" s="224">
        <v>0.43659999999999999</v>
      </c>
      <c r="BS272" s="224">
        <v>3153</v>
      </c>
      <c r="BT272" s="311">
        <v>0</v>
      </c>
      <c r="BU272" s="225">
        <v>6.6031318472152656E-2</v>
      </c>
      <c r="BV272" s="224">
        <v>147</v>
      </c>
      <c r="BW272" s="224">
        <v>21</v>
      </c>
      <c r="BX272" s="224">
        <v>147</v>
      </c>
      <c r="BY272" s="224">
        <v>0.30470000000000003</v>
      </c>
      <c r="BZ272" s="224">
        <v>3129</v>
      </c>
      <c r="CA272" s="311">
        <v>0</v>
      </c>
      <c r="CB272" s="225">
        <v>0.10395526769946574</v>
      </c>
      <c r="CC272" s="224">
        <v>147</v>
      </c>
      <c r="CD272" s="224"/>
      <c r="CE272" s="224">
        <v>117.6</v>
      </c>
      <c r="CF272" s="224">
        <v>0.45450000000000002</v>
      </c>
      <c r="CG272" s="224">
        <v>4402</v>
      </c>
      <c r="CH272" s="224">
        <v>0</v>
      </c>
      <c r="CI272" s="225">
        <v>0.11069701074415832</v>
      </c>
      <c r="CJ272" s="224">
        <v>0</v>
      </c>
      <c r="CK272" s="224"/>
      <c r="CL272" s="224">
        <v>0</v>
      </c>
      <c r="CM272" s="224">
        <v>0</v>
      </c>
      <c r="CN272" s="224">
        <v>0</v>
      </c>
      <c r="CO272" s="224">
        <v>0</v>
      </c>
      <c r="CP272" s="225">
        <v>0</v>
      </c>
      <c r="CQ272" s="224">
        <v>147</v>
      </c>
      <c r="CR272" s="224"/>
      <c r="CS272" s="224">
        <v>117.6</v>
      </c>
      <c r="CT272" s="224">
        <v>0.71</v>
      </c>
      <c r="CU272" s="224">
        <v>5979</v>
      </c>
      <c r="CV272" s="311">
        <v>0</v>
      </c>
      <c r="CW272" s="225">
        <v>9.624760853909943E-2</v>
      </c>
      <c r="CX272" s="224">
        <v>147</v>
      </c>
      <c r="CY272" s="224"/>
      <c r="CZ272" s="224">
        <v>117.6</v>
      </c>
      <c r="DA272" s="224">
        <v>0.6341</v>
      </c>
      <c r="DB272" s="224">
        <v>5988</v>
      </c>
      <c r="DC272" s="224">
        <v>0</v>
      </c>
      <c r="DD272" s="225">
        <v>0.11152807861303592</v>
      </c>
      <c r="DE272" s="224">
        <v>147</v>
      </c>
      <c r="DF272" s="224"/>
      <c r="DG272" s="224">
        <v>117.6</v>
      </c>
      <c r="DH272" s="224">
        <v>0.57040000000000002</v>
      </c>
      <c r="DI272" s="224">
        <v>4667</v>
      </c>
      <c r="DJ272" s="224">
        <v>0</v>
      </c>
      <c r="DK272" s="225">
        <v>9.3514299882132959E-2</v>
      </c>
      <c r="DL272" s="224">
        <v>147</v>
      </c>
      <c r="DM272" s="224"/>
      <c r="DN272" s="224">
        <v>117.6</v>
      </c>
      <c r="DO272" s="224">
        <v>0.62819999999999998</v>
      </c>
      <c r="DP272" s="224">
        <v>4582</v>
      </c>
      <c r="DQ272" s="311">
        <v>0</v>
      </c>
      <c r="DR272" s="225">
        <v>8.3363683390532115E-2</v>
      </c>
      <c r="DS272" s="224">
        <v>147</v>
      </c>
      <c r="DT272" s="224"/>
      <c r="DU272" s="224">
        <v>117.6</v>
      </c>
      <c r="DV272" s="224">
        <v>0.53490000000000004</v>
      </c>
      <c r="DW272" s="224">
        <v>4383</v>
      </c>
      <c r="DX272" s="224">
        <v>0</v>
      </c>
      <c r="DY272" s="225">
        <v>9.6774080729693263E-2</v>
      </c>
    </row>
    <row r="273" spans="1:129" ht="17.25" customHeight="1">
      <c r="A273" s="466">
        <v>269</v>
      </c>
      <c r="B273" s="489">
        <v>342000000033</v>
      </c>
      <c r="C273" s="212" t="s">
        <v>328</v>
      </c>
      <c r="D273" s="224">
        <v>110</v>
      </c>
      <c r="E273" s="224">
        <v>31.8</v>
      </c>
      <c r="F273" s="224">
        <v>35</v>
      </c>
      <c r="G273" s="224">
        <v>0.95040000000000002</v>
      </c>
      <c r="H273" s="224">
        <v>9172</v>
      </c>
      <c r="I273" s="224">
        <v>0</v>
      </c>
      <c r="J273" s="225">
        <v>0.38296323018545236</v>
      </c>
      <c r="K273" s="224">
        <v>110</v>
      </c>
      <c r="L273" s="224">
        <v>41.8</v>
      </c>
      <c r="M273" s="224">
        <v>45</v>
      </c>
      <c r="N273" s="224">
        <v>0.94130000000000003</v>
      </c>
      <c r="O273" s="224">
        <v>9166</v>
      </c>
      <c r="P273" s="224">
        <v>0</v>
      </c>
      <c r="Q273" s="225">
        <v>0.29084817623660608</v>
      </c>
      <c r="R273" s="224">
        <v>110</v>
      </c>
      <c r="S273" s="224">
        <v>26</v>
      </c>
      <c r="T273" s="224">
        <v>88</v>
      </c>
      <c r="U273" s="224">
        <v>0.97370000000000001</v>
      </c>
      <c r="V273" s="224">
        <v>5152</v>
      </c>
      <c r="W273" s="224">
        <v>0</v>
      </c>
      <c r="X273" s="225">
        <v>8.3509429303821839E-2</v>
      </c>
      <c r="Y273" s="224">
        <v>110</v>
      </c>
      <c r="Z273" s="224">
        <v>15.6</v>
      </c>
      <c r="AA273" s="224">
        <v>88</v>
      </c>
      <c r="AB273" s="224">
        <v>0.99490000000000001</v>
      </c>
      <c r="AC273" s="224">
        <v>4040</v>
      </c>
      <c r="AD273" s="224">
        <v>0</v>
      </c>
      <c r="AE273" s="225">
        <v>6.2022079958718106E-2</v>
      </c>
      <c r="AF273" s="224">
        <v>110</v>
      </c>
      <c r="AG273" s="224">
        <v>16.7</v>
      </c>
      <c r="AH273" s="224">
        <v>88</v>
      </c>
      <c r="AI273" s="224">
        <v>0.96250000000000002</v>
      </c>
      <c r="AJ273" s="224">
        <v>5343</v>
      </c>
      <c r="AK273" s="224">
        <v>0</v>
      </c>
      <c r="AL273" s="225">
        <v>8.4786913965799598E-2</v>
      </c>
      <c r="AM273" s="224">
        <v>110</v>
      </c>
      <c r="AN273" s="224">
        <v>27.4</v>
      </c>
      <c r="AO273" s="224">
        <v>88</v>
      </c>
      <c r="AP273" s="224">
        <v>0.95509999999999995</v>
      </c>
      <c r="AQ273" s="224">
        <v>8244</v>
      </c>
      <c r="AR273" s="224">
        <v>0</v>
      </c>
      <c r="AS273" s="225">
        <v>0.13623038044564587</v>
      </c>
      <c r="AT273" s="224">
        <v>110</v>
      </c>
      <c r="AU273" s="224">
        <v>31.6</v>
      </c>
      <c r="AV273" s="224">
        <v>88</v>
      </c>
      <c r="AW273" s="224">
        <v>0.93620000000000003</v>
      </c>
      <c r="AX273" s="224">
        <v>9086</v>
      </c>
      <c r="AY273" s="224">
        <v>0</v>
      </c>
      <c r="AZ273" s="225">
        <v>0.14823422529420008</v>
      </c>
      <c r="BA273" s="224">
        <v>110</v>
      </c>
      <c r="BB273" s="224">
        <v>26.2</v>
      </c>
      <c r="BC273" s="224">
        <v>88</v>
      </c>
      <c r="BD273" s="224">
        <v>0.9274</v>
      </c>
      <c r="BE273" s="224">
        <v>7201</v>
      </c>
      <c r="BF273" s="224">
        <v>0</v>
      </c>
      <c r="BG273" s="225">
        <v>0.12254921982385861</v>
      </c>
      <c r="BH273" s="224">
        <v>110</v>
      </c>
      <c r="BI273" s="224">
        <v>0</v>
      </c>
      <c r="BJ273" s="224">
        <v>88</v>
      </c>
      <c r="BK273" s="224">
        <v>1</v>
      </c>
      <c r="BL273" s="224">
        <v>7785</v>
      </c>
      <c r="BM273" s="224">
        <v>0</v>
      </c>
      <c r="BN273" s="225">
        <v>0.11890579178885631</v>
      </c>
      <c r="BO273" s="224">
        <v>110</v>
      </c>
      <c r="BP273" s="224">
        <v>31.2</v>
      </c>
      <c r="BQ273" s="224">
        <v>88</v>
      </c>
      <c r="BR273" s="224">
        <v>0</v>
      </c>
      <c r="BS273" s="224">
        <v>17104</v>
      </c>
      <c r="BT273" s="311">
        <v>0</v>
      </c>
      <c r="BU273" s="225">
        <v>0</v>
      </c>
      <c r="BV273" s="224">
        <v>110</v>
      </c>
      <c r="BW273" s="224">
        <v>32.799999999999997</v>
      </c>
      <c r="BX273" s="224">
        <v>88</v>
      </c>
      <c r="BY273" s="224">
        <v>0.95069999999999999</v>
      </c>
      <c r="BZ273" s="224">
        <v>8886</v>
      </c>
      <c r="CA273" s="311">
        <v>0</v>
      </c>
      <c r="CB273" s="225">
        <v>0.15805595740117673</v>
      </c>
      <c r="CC273" s="224">
        <v>110</v>
      </c>
      <c r="CD273" s="224"/>
      <c r="CE273" s="224">
        <v>88</v>
      </c>
      <c r="CF273" s="224">
        <v>0.95369999999999999</v>
      </c>
      <c r="CG273" s="224">
        <v>12040</v>
      </c>
      <c r="CH273" s="224">
        <v>0</v>
      </c>
      <c r="CI273" s="225">
        <v>0.19282311593750573</v>
      </c>
      <c r="CJ273" s="224">
        <v>110</v>
      </c>
      <c r="CK273" s="224"/>
      <c r="CL273" s="224">
        <v>88</v>
      </c>
      <c r="CM273" s="224">
        <v>0.94730000000000003</v>
      </c>
      <c r="CN273" s="224">
        <v>7855</v>
      </c>
      <c r="CO273" s="224">
        <v>0</v>
      </c>
      <c r="CP273" s="225">
        <v>0.13087101885528993</v>
      </c>
      <c r="CQ273" s="224">
        <v>110</v>
      </c>
      <c r="CR273" s="224"/>
      <c r="CS273" s="224">
        <v>88</v>
      </c>
      <c r="CT273" s="224">
        <v>0.95540000000000003</v>
      </c>
      <c r="CU273" s="224">
        <v>2020</v>
      </c>
      <c r="CV273" s="311">
        <v>0</v>
      </c>
      <c r="CW273" s="225">
        <v>3.2293158546644676E-2</v>
      </c>
      <c r="CX273" s="224">
        <v>110</v>
      </c>
      <c r="CY273" s="224"/>
      <c r="CZ273" s="224">
        <v>88</v>
      </c>
      <c r="DA273" s="224">
        <v>0.96899999999999997</v>
      </c>
      <c r="DB273" s="224">
        <v>2685</v>
      </c>
      <c r="DC273" s="224">
        <v>0</v>
      </c>
      <c r="DD273" s="225">
        <v>4.3732604684617073E-2</v>
      </c>
      <c r="DE273" s="224">
        <v>110</v>
      </c>
      <c r="DF273" s="224"/>
      <c r="DG273" s="224">
        <v>88</v>
      </c>
      <c r="DH273" s="224">
        <v>0.96250000000000002</v>
      </c>
      <c r="DI273" s="224">
        <v>7409</v>
      </c>
      <c r="DJ273" s="224">
        <v>0</v>
      </c>
      <c r="DK273" s="225">
        <v>0.11757182211727665</v>
      </c>
      <c r="DL273" s="224">
        <v>110</v>
      </c>
      <c r="DM273" s="224"/>
      <c r="DN273" s="224">
        <v>88</v>
      </c>
      <c r="DO273" s="224">
        <v>0.95079999999999998</v>
      </c>
      <c r="DP273" s="224">
        <v>11794</v>
      </c>
      <c r="DQ273" s="311">
        <v>0</v>
      </c>
      <c r="DR273" s="225">
        <v>0.18945948074389998</v>
      </c>
      <c r="DS273" s="224">
        <v>110</v>
      </c>
      <c r="DT273" s="224"/>
      <c r="DU273" s="224">
        <v>88</v>
      </c>
      <c r="DV273" s="224">
        <v>0.94910000000000005</v>
      </c>
      <c r="DW273" s="224">
        <v>12292</v>
      </c>
      <c r="DX273" s="224">
        <v>0</v>
      </c>
      <c r="DY273" s="225">
        <v>0.20440683305502605</v>
      </c>
    </row>
    <row r="274" spans="1:129" ht="17.25" customHeight="1">
      <c r="A274" s="466">
        <v>270</v>
      </c>
      <c r="B274" s="489">
        <v>714000000030</v>
      </c>
      <c r="C274" s="212" t="s">
        <v>431</v>
      </c>
      <c r="D274" s="224">
        <v>278</v>
      </c>
      <c r="E274" s="224">
        <v>4</v>
      </c>
      <c r="F274" s="224">
        <v>4</v>
      </c>
      <c r="G274" s="224">
        <v>0.39290000000000003</v>
      </c>
      <c r="H274" s="224">
        <v>880</v>
      </c>
      <c r="I274" s="311">
        <v>201.0687999999999</v>
      </c>
      <c r="J274" s="225">
        <v>0.77769293854811794</v>
      </c>
      <c r="K274" s="224">
        <v>278</v>
      </c>
      <c r="L274" s="224">
        <v>212</v>
      </c>
      <c r="M274" s="224">
        <v>212</v>
      </c>
      <c r="N274" s="224">
        <v>0.64290000000000003</v>
      </c>
      <c r="O274" s="224">
        <v>3240</v>
      </c>
      <c r="P274" s="224">
        <v>0</v>
      </c>
      <c r="Q274" s="225">
        <v>3.1951613045232974E-2</v>
      </c>
      <c r="R274" s="224">
        <v>278</v>
      </c>
      <c r="S274" s="224">
        <v>252</v>
      </c>
      <c r="T274" s="224">
        <v>252</v>
      </c>
      <c r="U274" s="224">
        <v>0.66910000000000003</v>
      </c>
      <c r="V274" s="224">
        <v>18120</v>
      </c>
      <c r="W274" s="224">
        <v>0</v>
      </c>
      <c r="X274" s="225">
        <v>0.14925679998165425</v>
      </c>
      <c r="Y274" s="224">
        <v>278</v>
      </c>
      <c r="Z274" s="224">
        <v>248</v>
      </c>
      <c r="AA274" s="224">
        <v>248</v>
      </c>
      <c r="AB274" s="224">
        <v>0.83589999999999998</v>
      </c>
      <c r="AC274" s="224">
        <v>17320</v>
      </c>
      <c r="AD274" s="224">
        <v>0</v>
      </c>
      <c r="AE274" s="225">
        <v>0.11229720473428832</v>
      </c>
      <c r="AF274" s="224">
        <v>278</v>
      </c>
      <c r="AG274" s="224">
        <v>200</v>
      </c>
      <c r="AH274" s="224">
        <v>222.4</v>
      </c>
      <c r="AI274" s="224">
        <v>0.26090000000000002</v>
      </c>
      <c r="AJ274" s="224">
        <v>2840</v>
      </c>
      <c r="AK274" s="224">
        <v>0</v>
      </c>
      <c r="AL274" s="225">
        <v>6.5786463794999667E-2</v>
      </c>
      <c r="AM274" s="224">
        <v>278</v>
      </c>
      <c r="AN274" s="224">
        <v>236</v>
      </c>
      <c r="AO274" s="224">
        <v>236</v>
      </c>
      <c r="AP274" s="224">
        <v>0.6472</v>
      </c>
      <c r="AQ274" s="224">
        <v>9240</v>
      </c>
      <c r="AR274" s="224">
        <v>0</v>
      </c>
      <c r="AS274" s="225">
        <v>8.4021216120899758E-2</v>
      </c>
      <c r="AT274" s="224">
        <v>278</v>
      </c>
      <c r="AU274" s="224">
        <v>308</v>
      </c>
      <c r="AV274" s="224">
        <v>308</v>
      </c>
      <c r="AW274" s="224">
        <v>0.65669999999999995</v>
      </c>
      <c r="AX274" s="224">
        <v>10560</v>
      </c>
      <c r="AY274" s="224">
        <v>0</v>
      </c>
      <c r="AZ274" s="225">
        <v>7.0173518058102263E-2</v>
      </c>
      <c r="BA274" s="224">
        <v>278</v>
      </c>
      <c r="BB274" s="224">
        <v>220</v>
      </c>
      <c r="BC274" s="224">
        <v>222.4</v>
      </c>
      <c r="BD274" s="224">
        <v>0.628</v>
      </c>
      <c r="BE274" s="224">
        <v>12560</v>
      </c>
      <c r="BF274" s="224">
        <v>0</v>
      </c>
      <c r="BG274" s="225">
        <v>0.12490007993605114</v>
      </c>
      <c r="BH274" s="224">
        <v>278</v>
      </c>
      <c r="BI274" s="224">
        <v>216</v>
      </c>
      <c r="BJ274" s="224">
        <v>222.4</v>
      </c>
      <c r="BK274" s="224">
        <v>0.64629999999999999</v>
      </c>
      <c r="BL274" s="224">
        <v>14400</v>
      </c>
      <c r="BM274" s="224">
        <v>0</v>
      </c>
      <c r="BN274" s="225">
        <v>0.13465442127738067</v>
      </c>
      <c r="BO274" s="224">
        <v>278</v>
      </c>
      <c r="BP274" s="224">
        <v>228</v>
      </c>
      <c r="BQ274" s="224">
        <v>228</v>
      </c>
      <c r="BR274" s="224">
        <v>0.68889999999999996</v>
      </c>
      <c r="BS274" s="224">
        <v>14440</v>
      </c>
      <c r="BT274" s="311">
        <v>0</v>
      </c>
      <c r="BU274" s="225">
        <v>0.12356720573185345</v>
      </c>
      <c r="BV274" s="224">
        <v>278</v>
      </c>
      <c r="BW274" s="224">
        <v>256</v>
      </c>
      <c r="BX274" s="224">
        <v>256</v>
      </c>
      <c r="BY274" s="224">
        <v>0.70579999999999998</v>
      </c>
      <c r="BZ274" s="224">
        <v>14200</v>
      </c>
      <c r="CA274" s="311">
        <v>0</v>
      </c>
      <c r="CB274" s="225">
        <v>0.11694925295848008</v>
      </c>
      <c r="CC274" s="224">
        <v>278</v>
      </c>
      <c r="CD274" s="224"/>
      <c r="CE274" s="224">
        <v>222.4</v>
      </c>
      <c r="CF274" s="224">
        <v>0.67120000000000002</v>
      </c>
      <c r="CG274" s="224">
        <v>13976</v>
      </c>
      <c r="CH274" s="224">
        <v>0</v>
      </c>
      <c r="CI274" s="225">
        <v>0.12584130857488643</v>
      </c>
      <c r="CJ274" s="224">
        <v>278</v>
      </c>
      <c r="CK274" s="224"/>
      <c r="CL274" s="224">
        <v>222.4</v>
      </c>
      <c r="CM274" s="224">
        <v>0</v>
      </c>
      <c r="CN274" s="224">
        <v>0</v>
      </c>
      <c r="CO274" s="224">
        <v>0</v>
      </c>
      <c r="CP274" s="225">
        <v>0</v>
      </c>
      <c r="CQ274" s="224">
        <v>278</v>
      </c>
      <c r="CR274" s="224"/>
      <c r="CS274" s="224">
        <v>222.4</v>
      </c>
      <c r="CT274" s="224">
        <v>0.65059999999999996</v>
      </c>
      <c r="CU274" s="224">
        <v>22576</v>
      </c>
      <c r="CV274" s="311">
        <v>0</v>
      </c>
      <c r="CW274" s="225">
        <v>0.20971293530311658</v>
      </c>
      <c r="CX274" s="224">
        <v>278</v>
      </c>
      <c r="CY274" s="224"/>
      <c r="CZ274" s="224">
        <v>222.4</v>
      </c>
      <c r="DA274" s="224">
        <v>0.70040000000000002</v>
      </c>
      <c r="DB274" s="224">
        <v>8652</v>
      </c>
      <c r="DC274" s="224">
        <v>0</v>
      </c>
      <c r="DD274" s="225">
        <v>7.7144167019325707E-2</v>
      </c>
      <c r="DE274" s="224">
        <v>278</v>
      </c>
      <c r="DF274" s="224"/>
      <c r="DG274" s="224">
        <v>222.4</v>
      </c>
      <c r="DH274" s="224">
        <v>0.6643</v>
      </c>
      <c r="DI274" s="224">
        <v>11838</v>
      </c>
      <c r="DJ274" s="224">
        <v>0</v>
      </c>
      <c r="DK274" s="225">
        <v>0.10769768417031075</v>
      </c>
      <c r="DL274" s="224">
        <v>278</v>
      </c>
      <c r="DM274" s="224"/>
      <c r="DN274" s="224">
        <v>222.4</v>
      </c>
      <c r="DO274" s="224">
        <v>0.6774</v>
      </c>
      <c r="DP274" s="224">
        <v>8086</v>
      </c>
      <c r="DQ274" s="311">
        <v>0</v>
      </c>
      <c r="DR274" s="225">
        <v>7.2140778762458183E-2</v>
      </c>
      <c r="DS274" s="224">
        <v>278</v>
      </c>
      <c r="DT274" s="224"/>
      <c r="DU274" s="224">
        <v>222.4</v>
      </c>
      <c r="DV274" s="224">
        <v>0</v>
      </c>
      <c r="DW274" s="224">
        <v>0</v>
      </c>
      <c r="DX274" s="224">
        <v>0</v>
      </c>
      <c r="DY274" s="225">
        <v>0</v>
      </c>
    </row>
    <row r="275" spans="1:129" ht="17.25" customHeight="1">
      <c r="A275" s="466">
        <v>271</v>
      </c>
      <c r="B275" s="489">
        <v>343000000022</v>
      </c>
      <c r="C275" s="212" t="s">
        <v>338</v>
      </c>
      <c r="D275" s="224">
        <v>134</v>
      </c>
      <c r="E275" s="224">
        <v>25</v>
      </c>
      <c r="F275" s="224">
        <v>25</v>
      </c>
      <c r="G275" s="224">
        <v>0</v>
      </c>
      <c r="H275" s="224">
        <v>6096</v>
      </c>
      <c r="I275" s="224">
        <v>0</v>
      </c>
      <c r="J275" s="225"/>
      <c r="K275" s="224">
        <v>134</v>
      </c>
      <c r="L275" s="224">
        <v>23</v>
      </c>
      <c r="M275" s="224">
        <v>23</v>
      </c>
      <c r="N275" s="224">
        <v>0.5968</v>
      </c>
      <c r="O275" s="224">
        <v>2220</v>
      </c>
      <c r="P275" s="224">
        <v>0</v>
      </c>
      <c r="Q275" s="225">
        <v>0.2173819040492726</v>
      </c>
      <c r="R275" s="224">
        <v>134</v>
      </c>
      <c r="S275" s="224">
        <v>8.4</v>
      </c>
      <c r="T275" s="224">
        <v>107.2</v>
      </c>
      <c r="U275" s="224">
        <v>0.82320000000000004</v>
      </c>
      <c r="V275" s="224">
        <v>2135</v>
      </c>
      <c r="W275" s="224">
        <v>0</v>
      </c>
      <c r="X275" s="225">
        <v>3.3602008382125653E-2</v>
      </c>
      <c r="Y275" s="224">
        <v>134</v>
      </c>
      <c r="Z275" s="224">
        <v>12.4</v>
      </c>
      <c r="AA275" s="224">
        <v>107.2</v>
      </c>
      <c r="AB275" s="224">
        <v>0.99939999999999996</v>
      </c>
      <c r="AC275" s="224">
        <v>2237</v>
      </c>
      <c r="AD275" s="224">
        <v>0</v>
      </c>
      <c r="AE275" s="225">
        <v>2.8064603968608097E-2</v>
      </c>
      <c r="AF275" s="224">
        <v>134</v>
      </c>
      <c r="AG275" s="224">
        <v>11.6</v>
      </c>
      <c r="AH275" s="224">
        <v>107.2</v>
      </c>
      <c r="AI275" s="224">
        <v>0.99939999999999996</v>
      </c>
      <c r="AJ275" s="224">
        <v>2193</v>
      </c>
      <c r="AK275" s="224">
        <v>0</v>
      </c>
      <c r="AL275" s="225">
        <v>2.7512595665247008E-2</v>
      </c>
      <c r="AM275" s="224">
        <v>134</v>
      </c>
      <c r="AN275" s="224">
        <v>5.6</v>
      </c>
      <c r="AO275" s="224">
        <v>107.2</v>
      </c>
      <c r="AP275" s="224">
        <v>0.99660000000000004</v>
      </c>
      <c r="AQ275" s="224">
        <v>2985</v>
      </c>
      <c r="AR275" s="224">
        <v>0</v>
      </c>
      <c r="AS275" s="225">
        <v>3.8805757985109567E-2</v>
      </c>
      <c r="AT275" s="224">
        <v>134</v>
      </c>
      <c r="AU275" s="224">
        <v>17.2</v>
      </c>
      <c r="AV275" s="224">
        <v>107.2</v>
      </c>
      <c r="AW275" s="224">
        <v>0.99929999999999997</v>
      </c>
      <c r="AX275" s="224">
        <v>2639</v>
      </c>
      <c r="AY275" s="224">
        <v>0</v>
      </c>
      <c r="AZ275" s="225">
        <v>3.3111265672843081E-2</v>
      </c>
      <c r="BA275" s="224">
        <v>134</v>
      </c>
      <c r="BB275" s="224">
        <v>16.399999999999999</v>
      </c>
      <c r="BC275" s="224">
        <v>107.2</v>
      </c>
      <c r="BD275" s="224">
        <v>0.99929999999999997</v>
      </c>
      <c r="BE275" s="224">
        <v>2627</v>
      </c>
      <c r="BF275" s="224">
        <v>0</v>
      </c>
      <c r="BG275" s="225">
        <v>3.4059392984707872E-2</v>
      </c>
      <c r="BH275" s="224">
        <v>134</v>
      </c>
      <c r="BI275" s="224">
        <v>26.8</v>
      </c>
      <c r="BJ275" s="224">
        <v>107.2</v>
      </c>
      <c r="BK275" s="224">
        <v>0.98480000000000001</v>
      </c>
      <c r="BL275" s="224">
        <v>2663</v>
      </c>
      <c r="BM275" s="224">
        <v>0</v>
      </c>
      <c r="BN275" s="225">
        <v>3.3904348667552937E-2</v>
      </c>
      <c r="BO275" s="224">
        <v>134</v>
      </c>
      <c r="BP275" s="224">
        <v>22.8</v>
      </c>
      <c r="BQ275" s="224">
        <v>107.2</v>
      </c>
      <c r="BR275" s="224">
        <v>0.98240000000000005</v>
      </c>
      <c r="BS275" s="224">
        <v>3241</v>
      </c>
      <c r="BT275" s="311">
        <v>0</v>
      </c>
      <c r="BU275" s="225">
        <v>4.1364040657540284E-2</v>
      </c>
      <c r="BV275" s="224">
        <v>134</v>
      </c>
      <c r="BW275" s="224">
        <v>23.6</v>
      </c>
      <c r="BX275" s="224">
        <v>107.2</v>
      </c>
      <c r="BY275" s="224">
        <v>0.99839999999999995</v>
      </c>
      <c r="BZ275" s="224">
        <v>3021</v>
      </c>
      <c r="CA275" s="311">
        <v>0</v>
      </c>
      <c r="CB275" s="225">
        <v>4.200317256010469E-2</v>
      </c>
      <c r="CC275" s="224">
        <v>134</v>
      </c>
      <c r="CD275" s="224"/>
      <c r="CE275" s="224">
        <v>107.2</v>
      </c>
      <c r="CF275" s="224">
        <v>0.99839999999999995</v>
      </c>
      <c r="CG275" s="224">
        <v>3832</v>
      </c>
      <c r="CH275" s="224">
        <v>0</v>
      </c>
      <c r="CI275" s="225">
        <v>4.8123056913529957E-2</v>
      </c>
      <c r="CJ275" s="224">
        <v>134</v>
      </c>
      <c r="CK275" s="224"/>
      <c r="CL275" s="224">
        <v>107.2</v>
      </c>
      <c r="CM275" s="224">
        <v>0.99450000000000005</v>
      </c>
      <c r="CN275" s="224">
        <v>3118</v>
      </c>
      <c r="CO275" s="224">
        <v>0</v>
      </c>
      <c r="CP275" s="225">
        <v>4.0620385586730326E-2</v>
      </c>
      <c r="CQ275" s="224">
        <v>134</v>
      </c>
      <c r="CR275" s="224"/>
      <c r="CS275" s="224">
        <v>107.2</v>
      </c>
      <c r="CT275" s="224">
        <v>0.9839</v>
      </c>
      <c r="CU275" s="224">
        <v>2815</v>
      </c>
      <c r="CV275" s="311">
        <v>0</v>
      </c>
      <c r="CW275" s="225">
        <v>3.5872340868369122E-2</v>
      </c>
      <c r="CX275" s="224">
        <v>134</v>
      </c>
      <c r="CY275" s="224"/>
      <c r="CZ275" s="224">
        <v>107.2</v>
      </c>
      <c r="DA275" s="224">
        <v>0.98240000000000005</v>
      </c>
      <c r="DB275" s="224">
        <v>3193</v>
      </c>
      <c r="DC275" s="224">
        <v>0</v>
      </c>
      <c r="DD275" s="225">
        <v>4.210981010393202E-2</v>
      </c>
      <c r="DE275" s="224">
        <v>134</v>
      </c>
      <c r="DF275" s="224"/>
      <c r="DG275" s="224">
        <v>107.2</v>
      </c>
      <c r="DH275" s="224">
        <v>0.98299999999999998</v>
      </c>
      <c r="DI275" s="224">
        <v>1685</v>
      </c>
      <c r="DJ275" s="224">
        <v>0</v>
      </c>
      <c r="DK275" s="225">
        <v>2.1492090788142446E-2</v>
      </c>
      <c r="DL275" s="224">
        <v>134</v>
      </c>
      <c r="DM275" s="224"/>
      <c r="DN275" s="224">
        <v>107.2</v>
      </c>
      <c r="DO275" s="224">
        <v>0.53029999999999999</v>
      </c>
      <c r="DP275" s="224">
        <v>1485</v>
      </c>
      <c r="DQ275" s="311">
        <v>0</v>
      </c>
      <c r="DR275" s="225">
        <v>3.5110507392596066E-2</v>
      </c>
      <c r="DS275" s="224">
        <v>134</v>
      </c>
      <c r="DT275" s="224"/>
      <c r="DU275" s="224">
        <v>107.2</v>
      </c>
      <c r="DV275" s="224">
        <v>0.52629999999999999</v>
      </c>
      <c r="DW275" s="224">
        <v>1550</v>
      </c>
      <c r="DX275" s="224">
        <v>0</v>
      </c>
      <c r="DY275" s="225">
        <v>3.815672098687007E-2</v>
      </c>
    </row>
    <row r="276" spans="1:129" ht="17.25" customHeight="1">
      <c r="A276" s="466">
        <v>272</v>
      </c>
      <c r="B276" s="489">
        <v>351000000016</v>
      </c>
      <c r="C276" s="212" t="s">
        <v>838</v>
      </c>
      <c r="D276" s="224">
        <v>882.22</v>
      </c>
      <c r="E276" s="224">
        <v>6.4</v>
      </c>
      <c r="F276" s="224">
        <v>794</v>
      </c>
      <c r="G276" s="224">
        <v>0.52159999999999995</v>
      </c>
      <c r="H276" s="224">
        <v>10365</v>
      </c>
      <c r="I276" s="224">
        <v>0</v>
      </c>
      <c r="J276" s="225">
        <v>3.4759916526298978E-2</v>
      </c>
      <c r="K276" s="224">
        <v>882.22</v>
      </c>
      <c r="L276" s="224">
        <v>6.2</v>
      </c>
      <c r="M276" s="224">
        <v>794</v>
      </c>
      <c r="N276" s="224">
        <v>0.54490000000000005</v>
      </c>
      <c r="O276" s="224">
        <v>18542</v>
      </c>
      <c r="P276" s="224">
        <v>0</v>
      </c>
      <c r="Q276" s="225">
        <v>5.7603162946619477E-2</v>
      </c>
      <c r="R276" s="224">
        <v>882.22</v>
      </c>
      <c r="S276" s="224">
        <v>9</v>
      </c>
      <c r="T276" s="224">
        <v>794</v>
      </c>
      <c r="U276" s="224">
        <v>0.77880000000000005</v>
      </c>
      <c r="V276" s="224">
        <v>32722</v>
      </c>
      <c r="W276" s="224">
        <v>0</v>
      </c>
      <c r="X276" s="225">
        <v>7.3495525348405005E-2</v>
      </c>
      <c r="Y276" s="224">
        <v>882.22</v>
      </c>
      <c r="Z276" s="224">
        <v>8</v>
      </c>
      <c r="AA276" s="224">
        <v>794</v>
      </c>
      <c r="AB276" s="224">
        <v>0.65449999999999997</v>
      </c>
      <c r="AC276" s="224">
        <v>22157</v>
      </c>
      <c r="AD276" s="224">
        <v>0</v>
      </c>
      <c r="AE276" s="225">
        <v>5.7307025722896178E-2</v>
      </c>
      <c r="AF276" s="224">
        <v>882.22</v>
      </c>
      <c r="AG276" s="224">
        <v>7.6</v>
      </c>
      <c r="AH276" s="224">
        <v>794</v>
      </c>
      <c r="AI276" s="224">
        <v>0.8367</v>
      </c>
      <c r="AJ276" s="224">
        <v>34538</v>
      </c>
      <c r="AK276" s="224">
        <v>0</v>
      </c>
      <c r="AL276" s="225">
        <v>6.9876956055850772E-2</v>
      </c>
      <c r="AM276" s="224">
        <v>882.22</v>
      </c>
      <c r="AN276" s="224">
        <v>8.8000000000000007</v>
      </c>
      <c r="AO276" s="224">
        <v>794</v>
      </c>
      <c r="AP276" s="224">
        <v>0.61990000000000001</v>
      </c>
      <c r="AQ276" s="224">
        <v>17895</v>
      </c>
      <c r="AR276" s="224">
        <v>0</v>
      </c>
      <c r="AS276" s="225">
        <v>5.0496010501951176E-2</v>
      </c>
      <c r="AT276" s="224">
        <v>882.22</v>
      </c>
      <c r="AU276" s="224">
        <v>184</v>
      </c>
      <c r="AV276" s="224">
        <v>794</v>
      </c>
      <c r="AW276" s="224">
        <v>0.88580000000000003</v>
      </c>
      <c r="AX276" s="224">
        <v>43758</v>
      </c>
      <c r="AY276" s="224">
        <v>0</v>
      </c>
      <c r="AZ276" s="225">
        <v>8.3623501801204148E-2</v>
      </c>
      <c r="BA276" s="224">
        <v>882.22</v>
      </c>
      <c r="BB276" s="224">
        <v>120</v>
      </c>
      <c r="BC276" s="224">
        <v>794</v>
      </c>
      <c r="BD276" s="224">
        <v>0.5907</v>
      </c>
      <c r="BE276" s="224">
        <v>9403</v>
      </c>
      <c r="BF276" s="224">
        <v>0</v>
      </c>
      <c r="BG276" s="225">
        <v>2.7844951539419828E-2</v>
      </c>
      <c r="BH276" s="224">
        <v>794</v>
      </c>
      <c r="BI276" s="224">
        <v>13</v>
      </c>
      <c r="BJ276" s="224">
        <v>635.20000000000005</v>
      </c>
      <c r="BK276" s="224">
        <v>0.92759999999999998</v>
      </c>
      <c r="BL276" s="224">
        <v>59995</v>
      </c>
      <c r="BM276" s="224">
        <v>0</v>
      </c>
      <c r="BN276" s="225">
        <v>0.13685822174728532</v>
      </c>
      <c r="BO276" s="224">
        <v>794</v>
      </c>
      <c r="BP276" s="224">
        <v>204</v>
      </c>
      <c r="BQ276" s="224">
        <v>635.20000000000005</v>
      </c>
      <c r="BR276" s="224">
        <v>0.9244</v>
      </c>
      <c r="BS276" s="224">
        <v>41116</v>
      </c>
      <c r="BT276" s="311">
        <v>0</v>
      </c>
      <c r="BU276" s="225">
        <v>9.4116874333448508E-2</v>
      </c>
      <c r="BV276" s="224">
        <v>794</v>
      </c>
      <c r="BW276" s="224">
        <v>9.3000000000000007</v>
      </c>
      <c r="BX276" s="224">
        <v>635.20000000000005</v>
      </c>
      <c r="BY276" s="224">
        <v>0.84199999999999997</v>
      </c>
      <c r="BZ276" s="224">
        <v>23270</v>
      </c>
      <c r="CA276" s="311">
        <v>0</v>
      </c>
      <c r="CB276" s="225">
        <v>6.4744745684820304E-2</v>
      </c>
      <c r="CC276" s="224">
        <v>794</v>
      </c>
      <c r="CD276" s="224"/>
      <c r="CE276" s="224">
        <v>794</v>
      </c>
      <c r="CF276" s="224">
        <v>0.77459999999999996</v>
      </c>
      <c r="CG276" s="224">
        <v>56242</v>
      </c>
      <c r="CH276" s="224">
        <v>0</v>
      </c>
      <c r="CI276" s="225">
        <v>0.122910737745695</v>
      </c>
      <c r="CJ276" s="224">
        <v>794</v>
      </c>
      <c r="CK276" s="224"/>
      <c r="CL276" s="224">
        <v>794</v>
      </c>
      <c r="CM276" s="224">
        <v>0.73650000000000004</v>
      </c>
      <c r="CN276" s="224">
        <v>60647</v>
      </c>
      <c r="CO276" s="224">
        <v>0</v>
      </c>
      <c r="CP276" s="225">
        <v>0.14404015254333577</v>
      </c>
      <c r="CQ276" s="224">
        <v>794</v>
      </c>
      <c r="CR276" s="224"/>
      <c r="CS276" s="224">
        <v>794</v>
      </c>
      <c r="CT276" s="224">
        <v>0.75109999999999999</v>
      </c>
      <c r="CU276" s="224">
        <v>63079</v>
      </c>
      <c r="CV276" s="311">
        <v>0</v>
      </c>
      <c r="CW276" s="225">
        <v>0.14216529803397945</v>
      </c>
      <c r="CX276" s="224">
        <v>794</v>
      </c>
      <c r="CY276" s="224"/>
      <c r="CZ276" s="224">
        <v>794</v>
      </c>
      <c r="DA276" s="224">
        <v>0.70960000000000001</v>
      </c>
      <c r="DB276" s="224">
        <v>69130</v>
      </c>
      <c r="DC276" s="224">
        <v>0</v>
      </c>
      <c r="DD276" s="225">
        <v>0.1704119127831781</v>
      </c>
      <c r="DE276" s="224">
        <v>794</v>
      </c>
      <c r="DF276" s="224"/>
      <c r="DG276" s="224">
        <v>794</v>
      </c>
      <c r="DH276" s="224">
        <v>0.6915</v>
      </c>
      <c r="DI276" s="224">
        <v>46216</v>
      </c>
      <c r="DJ276" s="224">
        <v>0</v>
      </c>
      <c r="DK276" s="225">
        <v>0.11313754017366777</v>
      </c>
      <c r="DL276" s="224">
        <v>794</v>
      </c>
      <c r="DM276" s="224"/>
      <c r="DN276" s="224">
        <v>794</v>
      </c>
      <c r="DO276" s="224">
        <v>0.77229999999999999</v>
      </c>
      <c r="DP276" s="224">
        <v>69541</v>
      </c>
      <c r="DQ276" s="311">
        <v>0</v>
      </c>
      <c r="DR276" s="225">
        <v>0.15242684438204537</v>
      </c>
      <c r="DS276" s="224">
        <v>794</v>
      </c>
      <c r="DT276" s="224"/>
      <c r="DU276" s="224">
        <v>794</v>
      </c>
      <c r="DV276" s="224">
        <v>0.76049999999999995</v>
      </c>
      <c r="DW276" s="224">
        <v>59990</v>
      </c>
      <c r="DX276" s="224">
        <v>0</v>
      </c>
      <c r="DY276" s="225">
        <v>0.13798333729871545</v>
      </c>
    </row>
    <row r="277" spans="1:129" ht="17.25" customHeight="1">
      <c r="A277" s="466">
        <v>273</v>
      </c>
      <c r="B277" s="489">
        <v>341000000079</v>
      </c>
      <c r="C277" s="212" t="s">
        <v>318</v>
      </c>
      <c r="D277" s="224">
        <v>250</v>
      </c>
      <c r="E277" s="224">
        <v>130</v>
      </c>
      <c r="F277" s="224">
        <v>250</v>
      </c>
      <c r="G277" s="224">
        <v>0.99550000000000005</v>
      </c>
      <c r="H277" s="224">
        <v>53443</v>
      </c>
      <c r="I277" s="224">
        <v>0</v>
      </c>
      <c r="J277" s="225">
        <v>0.29824767007087449</v>
      </c>
      <c r="K277" s="224">
        <v>250</v>
      </c>
      <c r="L277" s="224">
        <v>140</v>
      </c>
      <c r="M277" s="224">
        <v>250</v>
      </c>
      <c r="N277" s="224">
        <v>0.99590000000000001</v>
      </c>
      <c r="O277" s="224">
        <v>82235</v>
      </c>
      <c r="P277" s="224">
        <v>0</v>
      </c>
      <c r="Q277" s="225">
        <v>0.44394382559893414</v>
      </c>
      <c r="R277" s="224">
        <v>250</v>
      </c>
      <c r="S277" s="224">
        <v>180</v>
      </c>
      <c r="T277" s="224">
        <v>250</v>
      </c>
      <c r="U277" s="224">
        <v>0.99539999999999995</v>
      </c>
      <c r="V277" s="224">
        <v>75015</v>
      </c>
      <c r="W277" s="224">
        <v>0</v>
      </c>
      <c r="X277" s="225">
        <v>0.41867590918223829</v>
      </c>
      <c r="Y277" s="224">
        <v>250</v>
      </c>
      <c r="Z277" s="224">
        <v>125</v>
      </c>
      <c r="AA277" s="224">
        <v>250</v>
      </c>
      <c r="AB277" s="224">
        <v>0.99519999999999997</v>
      </c>
      <c r="AC277" s="224">
        <v>62245</v>
      </c>
      <c r="AD277" s="224">
        <v>0</v>
      </c>
      <c r="AE277" s="225">
        <v>0.33626460775161637</v>
      </c>
      <c r="AF277" s="224">
        <v>250</v>
      </c>
      <c r="AG277" s="224">
        <v>120</v>
      </c>
      <c r="AH277" s="224">
        <v>250</v>
      </c>
      <c r="AI277" s="224">
        <v>0.99480000000000002</v>
      </c>
      <c r="AJ277" s="224">
        <v>63015</v>
      </c>
      <c r="AK277" s="224">
        <v>0</v>
      </c>
      <c r="AL277" s="225">
        <v>0.34056124103402202</v>
      </c>
      <c r="AM277" s="224">
        <v>250</v>
      </c>
      <c r="AN277" s="224">
        <v>120</v>
      </c>
      <c r="AO277" s="224">
        <v>250</v>
      </c>
      <c r="AP277" s="224">
        <v>0.99409999999999998</v>
      </c>
      <c r="AQ277" s="224">
        <v>74665</v>
      </c>
      <c r="AR277" s="224">
        <v>0</v>
      </c>
      <c r="AS277" s="225">
        <v>0.4172674334126904</v>
      </c>
      <c r="AT277" s="224">
        <v>250</v>
      </c>
      <c r="AU277" s="224">
        <v>120</v>
      </c>
      <c r="AV277" s="224">
        <v>250</v>
      </c>
      <c r="AW277" s="224">
        <v>0.99170000000000003</v>
      </c>
      <c r="AX277" s="224">
        <v>68745</v>
      </c>
      <c r="AY277" s="224">
        <v>0</v>
      </c>
      <c r="AZ277" s="225">
        <v>0.37269010204048436</v>
      </c>
      <c r="BA277" s="224">
        <v>250</v>
      </c>
      <c r="BB277" s="224">
        <v>110</v>
      </c>
      <c r="BC277" s="224">
        <v>250</v>
      </c>
      <c r="BD277" s="224">
        <v>0.9899</v>
      </c>
      <c r="BE277" s="224">
        <v>57525</v>
      </c>
      <c r="BF277" s="224">
        <v>0</v>
      </c>
      <c r="BG277" s="225">
        <v>0.32284405832238949</v>
      </c>
      <c r="BH277" s="224">
        <v>250</v>
      </c>
      <c r="BI277" s="224">
        <v>90</v>
      </c>
      <c r="BJ277" s="224">
        <v>250</v>
      </c>
      <c r="BK277" s="224">
        <v>0.98729999999999996</v>
      </c>
      <c r="BL277" s="224">
        <v>47685</v>
      </c>
      <c r="BM277" s="224">
        <v>0</v>
      </c>
      <c r="BN277" s="225">
        <v>0.25966876100672087</v>
      </c>
      <c r="BO277" s="224">
        <v>250</v>
      </c>
      <c r="BP277" s="224">
        <v>90</v>
      </c>
      <c r="BQ277" s="224">
        <v>250</v>
      </c>
      <c r="BR277" s="224">
        <v>0.98980000000000001</v>
      </c>
      <c r="BS277" s="224">
        <v>48235</v>
      </c>
      <c r="BT277" s="311">
        <v>0</v>
      </c>
      <c r="BU277" s="225">
        <v>0.26200036066806154</v>
      </c>
      <c r="BV277" s="224">
        <v>250</v>
      </c>
      <c r="BW277" s="224">
        <v>100</v>
      </c>
      <c r="BX277" s="224">
        <v>250</v>
      </c>
      <c r="BY277" s="224">
        <v>0.98839999999999995</v>
      </c>
      <c r="BZ277" s="224">
        <v>43405</v>
      </c>
      <c r="CA277" s="311">
        <v>0</v>
      </c>
      <c r="CB277" s="225">
        <v>0.26139528049180016</v>
      </c>
      <c r="CC277" s="224">
        <v>250</v>
      </c>
      <c r="CD277" s="224"/>
      <c r="CE277" s="224">
        <v>200</v>
      </c>
      <c r="CF277" s="224">
        <v>0.99390000000000001</v>
      </c>
      <c r="CG277" s="224">
        <v>73035</v>
      </c>
      <c r="CH277" s="224">
        <v>0</v>
      </c>
      <c r="CI277" s="225">
        <v>0.49383903099227866</v>
      </c>
      <c r="CJ277" s="224">
        <v>250</v>
      </c>
      <c r="CK277" s="224"/>
      <c r="CL277" s="224">
        <v>200</v>
      </c>
      <c r="CM277" s="224">
        <v>0.99660000000000004</v>
      </c>
      <c r="CN277" s="224">
        <v>75435</v>
      </c>
      <c r="CO277" s="224">
        <v>0</v>
      </c>
      <c r="CP277" s="225">
        <v>0.52564134724730738</v>
      </c>
      <c r="CQ277" s="224">
        <v>250</v>
      </c>
      <c r="CR277" s="224"/>
      <c r="CS277" s="224">
        <v>200</v>
      </c>
      <c r="CT277" s="224">
        <v>0.99629999999999996</v>
      </c>
      <c r="CU277" s="224">
        <v>72755</v>
      </c>
      <c r="CV277" s="311">
        <v>0</v>
      </c>
      <c r="CW277" s="225">
        <v>0.49076070708934888</v>
      </c>
      <c r="CX277" s="224">
        <v>250</v>
      </c>
      <c r="CY277" s="224"/>
      <c r="CZ277" s="224">
        <v>200</v>
      </c>
      <c r="DA277" s="224">
        <v>0.99650000000000005</v>
      </c>
      <c r="DB277" s="224">
        <v>73715</v>
      </c>
      <c r="DC277" s="224">
        <v>0</v>
      </c>
      <c r="DD277" s="225">
        <v>0.51370769916931469</v>
      </c>
      <c r="DE277" s="224">
        <v>250</v>
      </c>
      <c r="DF277" s="224"/>
      <c r="DG277" s="224">
        <v>200</v>
      </c>
      <c r="DH277" s="224">
        <v>0.99560000000000004</v>
      </c>
      <c r="DI277" s="224">
        <v>82920</v>
      </c>
      <c r="DJ277" s="224">
        <v>0</v>
      </c>
      <c r="DK277" s="225">
        <v>0.5597208361953887</v>
      </c>
      <c r="DL277" s="224">
        <v>250</v>
      </c>
      <c r="DM277" s="224"/>
      <c r="DN277" s="224">
        <v>200</v>
      </c>
      <c r="DO277" s="224">
        <v>0.99460000000000004</v>
      </c>
      <c r="DP277" s="224">
        <v>87410</v>
      </c>
      <c r="DQ277" s="311">
        <v>0</v>
      </c>
      <c r="DR277" s="225">
        <v>0.59062215533774853</v>
      </c>
      <c r="DS277" s="224">
        <v>250</v>
      </c>
      <c r="DT277" s="224"/>
      <c r="DU277" s="224">
        <v>200</v>
      </c>
      <c r="DV277" s="224">
        <v>0.99490000000000001</v>
      </c>
      <c r="DW277" s="224">
        <v>82190</v>
      </c>
      <c r="DX277" s="224">
        <v>0</v>
      </c>
      <c r="DY277" s="225">
        <v>0.57368970639148542</v>
      </c>
    </row>
    <row r="278" spans="1:129" ht="17.25" customHeight="1">
      <c r="A278" s="466">
        <v>274</v>
      </c>
      <c r="B278" s="489">
        <v>341000000021</v>
      </c>
      <c r="C278" s="212" t="s">
        <v>287</v>
      </c>
      <c r="D278" s="224">
        <v>311.11</v>
      </c>
      <c r="E278" s="224">
        <v>52</v>
      </c>
      <c r="F278" s="224">
        <v>280</v>
      </c>
      <c r="G278" s="224">
        <v>0.92949999999999999</v>
      </c>
      <c r="H278" s="224">
        <v>18784</v>
      </c>
      <c r="I278" s="224">
        <v>0</v>
      </c>
      <c r="J278" s="225">
        <v>0.10024163870317718</v>
      </c>
      <c r="K278" s="224">
        <v>311.11</v>
      </c>
      <c r="L278" s="224">
        <v>72</v>
      </c>
      <c r="M278" s="224">
        <v>280</v>
      </c>
      <c r="N278" s="224">
        <v>0.94220000000000004</v>
      </c>
      <c r="O278" s="224">
        <v>23876</v>
      </c>
      <c r="P278" s="224">
        <v>0</v>
      </c>
      <c r="Q278" s="225">
        <v>0.12164310674660507</v>
      </c>
      <c r="R278" s="224">
        <v>311.11</v>
      </c>
      <c r="S278" s="224">
        <v>64</v>
      </c>
      <c r="T278" s="224">
        <v>280</v>
      </c>
      <c r="U278" s="224">
        <v>0.93169999999999997</v>
      </c>
      <c r="V278" s="224">
        <v>24672</v>
      </c>
      <c r="W278" s="224">
        <v>0</v>
      </c>
      <c r="X278" s="225">
        <v>0.13135231553177246</v>
      </c>
      <c r="Y278" s="224">
        <v>311.11</v>
      </c>
      <c r="Z278" s="224">
        <v>64.400000000000006</v>
      </c>
      <c r="AA278" s="224">
        <v>280</v>
      </c>
      <c r="AB278" s="224">
        <v>0.93700000000000006</v>
      </c>
      <c r="AC278" s="224">
        <v>22896</v>
      </c>
      <c r="AD278" s="224">
        <v>0</v>
      </c>
      <c r="AE278" s="225">
        <v>0.11729758175174225</v>
      </c>
      <c r="AF278" s="224">
        <v>311.11</v>
      </c>
      <c r="AG278" s="224">
        <v>64.8</v>
      </c>
      <c r="AH278" s="224">
        <v>280</v>
      </c>
      <c r="AI278" s="224">
        <v>0.92900000000000005</v>
      </c>
      <c r="AJ278" s="224">
        <v>21200</v>
      </c>
      <c r="AK278" s="224">
        <v>0</v>
      </c>
      <c r="AL278" s="225">
        <v>0.10954414753157765</v>
      </c>
      <c r="AM278" s="224">
        <v>311.11</v>
      </c>
      <c r="AN278" s="224">
        <v>56</v>
      </c>
      <c r="AO278" s="224">
        <v>280</v>
      </c>
      <c r="AP278" s="224">
        <v>0.93589999999999995</v>
      </c>
      <c r="AQ278" s="224">
        <v>22960</v>
      </c>
      <c r="AR278" s="224">
        <v>0</v>
      </c>
      <c r="AS278" s="225">
        <v>0.12168916432192423</v>
      </c>
      <c r="AT278" s="224">
        <v>311.11</v>
      </c>
      <c r="AU278" s="224">
        <v>56</v>
      </c>
      <c r="AV278" s="224">
        <v>280</v>
      </c>
      <c r="AW278" s="224">
        <v>0.90029999999999999</v>
      </c>
      <c r="AX278" s="224">
        <v>19680</v>
      </c>
      <c r="AY278" s="224">
        <v>0</v>
      </c>
      <c r="AZ278" s="225">
        <v>0.10493174062306933</v>
      </c>
      <c r="BA278" s="224">
        <v>311.11</v>
      </c>
      <c r="BB278" s="224">
        <v>48</v>
      </c>
      <c r="BC278" s="224">
        <v>280</v>
      </c>
      <c r="BD278" s="224">
        <v>0.87580000000000002</v>
      </c>
      <c r="BE278" s="224">
        <v>15256</v>
      </c>
      <c r="BF278" s="224">
        <v>0</v>
      </c>
      <c r="BG278" s="225">
        <v>8.6406260761136305E-2</v>
      </c>
      <c r="BH278" s="224">
        <v>280</v>
      </c>
      <c r="BI278" s="224">
        <v>44</v>
      </c>
      <c r="BJ278" s="224">
        <v>280</v>
      </c>
      <c r="BK278" s="224">
        <v>0.83650000000000002</v>
      </c>
      <c r="BL278" s="224">
        <v>13408</v>
      </c>
      <c r="BM278" s="224">
        <v>0</v>
      </c>
      <c r="BN278" s="225">
        <v>7.6942641005653178E-2</v>
      </c>
      <c r="BO278" s="224">
        <v>280</v>
      </c>
      <c r="BP278" s="224">
        <v>48</v>
      </c>
      <c r="BQ278" s="224">
        <v>280</v>
      </c>
      <c r="BR278" s="224">
        <v>0.85129999999999995</v>
      </c>
      <c r="BS278" s="224">
        <v>14020</v>
      </c>
      <c r="BT278" s="311">
        <v>0</v>
      </c>
      <c r="BU278" s="225">
        <v>7.9055922964480288E-2</v>
      </c>
      <c r="BV278" s="224">
        <v>280</v>
      </c>
      <c r="BW278" s="224">
        <v>48</v>
      </c>
      <c r="BX278" s="224">
        <v>280</v>
      </c>
      <c r="BY278" s="224">
        <v>0.85029999999999994</v>
      </c>
      <c r="BZ278" s="224">
        <v>13584</v>
      </c>
      <c r="CA278" s="311">
        <v>0</v>
      </c>
      <c r="CB278" s="225">
        <v>8.4904007469152554E-2</v>
      </c>
      <c r="CC278" s="224">
        <v>280</v>
      </c>
      <c r="CD278" s="224"/>
      <c r="CE278" s="224">
        <v>280</v>
      </c>
      <c r="CF278" s="224">
        <v>0.91339999999999999</v>
      </c>
      <c r="CG278" s="224">
        <v>21988</v>
      </c>
      <c r="CH278" s="224">
        <v>0</v>
      </c>
      <c r="CI278" s="225">
        <v>0.11555633363907306</v>
      </c>
      <c r="CJ278" s="224">
        <v>280</v>
      </c>
      <c r="CK278" s="224"/>
      <c r="CL278" s="224">
        <v>280</v>
      </c>
      <c r="CM278" s="224">
        <v>0.94159999999999999</v>
      </c>
      <c r="CN278" s="224">
        <v>27228</v>
      </c>
      <c r="CO278" s="224">
        <v>0</v>
      </c>
      <c r="CP278" s="225">
        <v>0.14343619775862765</v>
      </c>
      <c r="CQ278" s="224">
        <v>280</v>
      </c>
      <c r="CR278" s="224"/>
      <c r="CS278" s="224">
        <v>280</v>
      </c>
      <c r="CT278" s="224">
        <v>0.9415</v>
      </c>
      <c r="CU278" s="224">
        <v>29248</v>
      </c>
      <c r="CV278" s="311">
        <v>0</v>
      </c>
      <c r="CW278" s="225">
        <v>0.14912308609737215</v>
      </c>
      <c r="CX278" s="224">
        <v>280</v>
      </c>
      <c r="CY278" s="224"/>
      <c r="CZ278" s="224">
        <v>280</v>
      </c>
      <c r="DA278" s="224">
        <v>0.93859999999999999</v>
      </c>
      <c r="DB278" s="224">
        <v>28212</v>
      </c>
      <c r="DC278" s="224">
        <v>0</v>
      </c>
      <c r="DD278" s="225">
        <v>0.14909490325002789</v>
      </c>
      <c r="DE278" s="224">
        <v>280</v>
      </c>
      <c r="DF278" s="224"/>
      <c r="DG278" s="224">
        <v>280</v>
      </c>
      <c r="DH278" s="224">
        <v>0.9304</v>
      </c>
      <c r="DI278" s="224">
        <v>25196</v>
      </c>
      <c r="DJ278" s="224">
        <v>0</v>
      </c>
      <c r="DK278" s="225">
        <v>0.1299962819288534</v>
      </c>
      <c r="DL278" s="224">
        <v>280</v>
      </c>
      <c r="DM278" s="224"/>
      <c r="DN278" s="224">
        <v>280</v>
      </c>
      <c r="DO278" s="224">
        <v>0.9254</v>
      </c>
      <c r="DP278" s="224">
        <v>24192</v>
      </c>
      <c r="DQ278" s="311">
        <v>0</v>
      </c>
      <c r="DR278" s="225">
        <v>0.12549063351854819</v>
      </c>
      <c r="DS278" s="224">
        <v>280</v>
      </c>
      <c r="DT278" s="224"/>
      <c r="DU278" s="224">
        <v>280</v>
      </c>
      <c r="DV278" s="224">
        <v>0.91520000000000001</v>
      </c>
      <c r="DW278" s="224">
        <v>20996</v>
      </c>
      <c r="DX278" s="224">
        <v>0</v>
      </c>
      <c r="DY278" s="225">
        <v>0.11379679348429347</v>
      </c>
    </row>
    <row r="279" spans="1:129" ht="17.25" customHeight="1">
      <c r="A279" s="466">
        <v>275</v>
      </c>
      <c r="B279" s="489">
        <v>341000000053</v>
      </c>
      <c r="C279" s="212" t="s">
        <v>288</v>
      </c>
      <c r="D279" s="224">
        <v>155.33000000000001</v>
      </c>
      <c r="E279" s="224">
        <v>128</v>
      </c>
      <c r="F279" s="224">
        <v>128</v>
      </c>
      <c r="G279" s="224">
        <v>0</v>
      </c>
      <c r="H279" s="224">
        <v>10406</v>
      </c>
      <c r="I279" s="224">
        <v>0</v>
      </c>
      <c r="J279" s="225"/>
      <c r="K279" s="224">
        <v>155.33000000000001</v>
      </c>
      <c r="L279" s="224">
        <v>13.7</v>
      </c>
      <c r="M279" s="224">
        <v>13.7</v>
      </c>
      <c r="N279" s="224">
        <v>0.62390000000000001</v>
      </c>
      <c r="O279" s="224">
        <v>2855</v>
      </c>
      <c r="P279" s="224">
        <v>0</v>
      </c>
      <c r="Q279" s="225">
        <v>0.44894963648697317</v>
      </c>
      <c r="R279" s="224">
        <v>155.33000000000001</v>
      </c>
      <c r="S279" s="224">
        <v>14.5</v>
      </c>
      <c r="T279" s="224">
        <v>124.26</v>
      </c>
      <c r="U279" s="224">
        <v>0.65110000000000001</v>
      </c>
      <c r="V279" s="224">
        <v>2801</v>
      </c>
      <c r="W279" s="224">
        <v>0</v>
      </c>
      <c r="X279" s="225">
        <v>4.8084108424440997E-2</v>
      </c>
      <c r="Y279" s="224">
        <v>155.33000000000001</v>
      </c>
      <c r="Z279" s="224">
        <v>11.1</v>
      </c>
      <c r="AA279" s="224">
        <v>124.26</v>
      </c>
      <c r="AB279" s="224">
        <v>0.60629999999999995</v>
      </c>
      <c r="AC279" s="224">
        <v>1985</v>
      </c>
      <c r="AD279" s="224">
        <v>0</v>
      </c>
      <c r="AE279" s="225">
        <v>3.5413484246839225E-2</v>
      </c>
      <c r="AF279" s="224">
        <v>155.33000000000001</v>
      </c>
      <c r="AG279" s="224">
        <v>11</v>
      </c>
      <c r="AH279" s="224">
        <v>124.26</v>
      </c>
      <c r="AI279" s="224">
        <v>0.60750000000000004</v>
      </c>
      <c r="AJ279" s="224">
        <v>2470</v>
      </c>
      <c r="AK279" s="224">
        <v>0</v>
      </c>
      <c r="AL279" s="225">
        <v>4.3979104918311848E-2</v>
      </c>
      <c r="AM279" s="224">
        <v>155.33000000000001</v>
      </c>
      <c r="AN279" s="224">
        <v>17</v>
      </c>
      <c r="AO279" s="224">
        <v>124.26</v>
      </c>
      <c r="AP279" s="224">
        <v>0.70379999999999998</v>
      </c>
      <c r="AQ279" s="224">
        <v>3172</v>
      </c>
      <c r="AR279" s="224">
        <v>0</v>
      </c>
      <c r="AS279" s="225">
        <v>5.0375581276399885E-2</v>
      </c>
      <c r="AT279" s="224">
        <v>155.33000000000001</v>
      </c>
      <c r="AU279" s="224">
        <v>16</v>
      </c>
      <c r="AV279" s="224">
        <v>124.26</v>
      </c>
      <c r="AW279" s="224">
        <v>0.67589999999999995</v>
      </c>
      <c r="AX279" s="224">
        <v>3139</v>
      </c>
      <c r="AY279" s="224">
        <v>0</v>
      </c>
      <c r="AZ279" s="225">
        <v>5.0234789230306762E-2</v>
      </c>
      <c r="BA279" s="224">
        <v>155.33000000000001</v>
      </c>
      <c r="BB279" s="224">
        <v>14</v>
      </c>
      <c r="BC279" s="224">
        <v>124.26</v>
      </c>
      <c r="BD279" s="224">
        <v>0.6038</v>
      </c>
      <c r="BE279" s="224">
        <v>2797</v>
      </c>
      <c r="BF279" s="224">
        <v>0</v>
      </c>
      <c r="BG279" s="225">
        <v>5.1776836490069866E-2</v>
      </c>
      <c r="BH279" s="224">
        <v>155.33000000000001</v>
      </c>
      <c r="BI279" s="224">
        <v>12</v>
      </c>
      <c r="BJ279" s="224">
        <v>124.26</v>
      </c>
      <c r="BK279" s="224">
        <v>0.56599999999999995</v>
      </c>
      <c r="BL279" s="224">
        <v>2653</v>
      </c>
      <c r="BM279" s="224">
        <v>0</v>
      </c>
      <c r="BN279" s="225">
        <v>5.0701001022217806E-2</v>
      </c>
      <c r="BO279" s="224">
        <v>155.33000000000001</v>
      </c>
      <c r="BP279" s="224">
        <v>14</v>
      </c>
      <c r="BQ279" s="224">
        <v>124.26</v>
      </c>
      <c r="BR279" s="224">
        <v>0.62680000000000002</v>
      </c>
      <c r="BS279" s="224">
        <v>3728</v>
      </c>
      <c r="BT279" s="311">
        <v>0</v>
      </c>
      <c r="BU279" s="225">
        <v>6.4334307577849276E-2</v>
      </c>
      <c r="BV279" s="224">
        <v>155.33000000000001</v>
      </c>
      <c r="BW279" s="224">
        <v>46</v>
      </c>
      <c r="BX279" s="224">
        <v>124.26</v>
      </c>
      <c r="BY279" s="224">
        <v>0.77580000000000005</v>
      </c>
      <c r="BZ279" s="224">
        <v>5429</v>
      </c>
      <c r="CA279" s="311">
        <v>0</v>
      </c>
      <c r="CB279" s="225">
        <v>8.3804906149006875E-2</v>
      </c>
      <c r="CC279" s="224">
        <v>155.33000000000001</v>
      </c>
      <c r="CD279" s="224"/>
      <c r="CE279" s="224">
        <v>124.264</v>
      </c>
      <c r="CF279" s="224">
        <v>0.88600000000000001</v>
      </c>
      <c r="CG279" s="224">
        <v>11702</v>
      </c>
      <c r="CH279" s="224">
        <v>0</v>
      </c>
      <c r="CI279" s="225">
        <v>0.14285916490886069</v>
      </c>
      <c r="CJ279" s="224">
        <v>155.33000000000001</v>
      </c>
      <c r="CK279" s="224"/>
      <c r="CL279" s="224">
        <v>124.264</v>
      </c>
      <c r="CM279" s="224">
        <v>0.8619</v>
      </c>
      <c r="CN279" s="224">
        <v>8414</v>
      </c>
      <c r="CO279" s="224">
        <v>0</v>
      </c>
      <c r="CP279" s="225">
        <v>0.10911081539284288</v>
      </c>
      <c r="CQ279" s="224">
        <v>155.33000000000001</v>
      </c>
      <c r="CR279" s="224"/>
      <c r="CS279" s="224">
        <v>124.264</v>
      </c>
      <c r="CT279" s="224">
        <v>0.58030000000000004</v>
      </c>
      <c r="CU279" s="224">
        <v>2853</v>
      </c>
      <c r="CV279" s="311">
        <v>0</v>
      </c>
      <c r="CW279" s="225">
        <v>5.3177869792667004E-2</v>
      </c>
      <c r="CX279" s="224">
        <v>155.33000000000001</v>
      </c>
      <c r="CY279" s="224"/>
      <c r="CZ279" s="224">
        <v>124.264</v>
      </c>
      <c r="DA279" s="224">
        <v>0.55740000000000001</v>
      </c>
      <c r="DB279" s="224">
        <v>2869</v>
      </c>
      <c r="DC279" s="224">
        <v>0</v>
      </c>
      <c r="DD279" s="225">
        <v>5.7528858692456573E-2</v>
      </c>
      <c r="DE279" s="224">
        <v>155.33000000000001</v>
      </c>
      <c r="DF279" s="224"/>
      <c r="DG279" s="224">
        <v>124.264</v>
      </c>
      <c r="DH279" s="224">
        <v>0.5827</v>
      </c>
      <c r="DI279" s="224">
        <v>3694</v>
      </c>
      <c r="DJ279" s="224">
        <v>0</v>
      </c>
      <c r="DK279" s="225">
        <v>6.8569914545339422E-2</v>
      </c>
      <c r="DL279" s="224">
        <v>155.33000000000001</v>
      </c>
      <c r="DM279" s="224"/>
      <c r="DN279" s="224">
        <v>124.264</v>
      </c>
      <c r="DO279" s="224">
        <v>0.65810000000000002</v>
      </c>
      <c r="DP279" s="224">
        <v>4706</v>
      </c>
      <c r="DQ279" s="311">
        <v>0</v>
      </c>
      <c r="DR279" s="225">
        <v>7.7346696084785171E-2</v>
      </c>
      <c r="DS279" s="224">
        <v>155.33000000000001</v>
      </c>
      <c r="DT279" s="224"/>
      <c r="DU279" s="224">
        <v>124.264</v>
      </c>
      <c r="DV279" s="224">
        <v>0.81679999999999997</v>
      </c>
      <c r="DW279" s="224">
        <v>8751</v>
      </c>
      <c r="DX279" s="224">
        <v>0</v>
      </c>
      <c r="DY279" s="225">
        <v>0.1197468585990893</v>
      </c>
    </row>
    <row r="280" spans="1:129" ht="17.25" customHeight="1">
      <c r="A280" s="466">
        <v>276</v>
      </c>
      <c r="B280" s="489">
        <v>211000000041</v>
      </c>
      <c r="C280" s="212" t="s">
        <v>818</v>
      </c>
      <c r="D280" s="224">
        <v>0</v>
      </c>
      <c r="E280" s="224">
        <v>0</v>
      </c>
      <c r="F280" s="224">
        <v>0</v>
      </c>
      <c r="G280" s="224">
        <v>0</v>
      </c>
      <c r="H280" s="224">
        <v>0</v>
      </c>
      <c r="I280" s="224">
        <v>0</v>
      </c>
      <c r="J280" s="225"/>
      <c r="K280" s="224">
        <v>0</v>
      </c>
      <c r="L280" s="224">
        <v>0</v>
      </c>
      <c r="M280" s="224">
        <v>0</v>
      </c>
      <c r="N280" s="224">
        <v>0</v>
      </c>
      <c r="O280" s="224">
        <v>0</v>
      </c>
      <c r="P280" s="224">
        <v>0</v>
      </c>
      <c r="Q280" s="225">
        <v>0</v>
      </c>
      <c r="R280" s="224">
        <v>267</v>
      </c>
      <c r="S280" s="224">
        <v>17.760000000000002</v>
      </c>
      <c r="T280" s="224">
        <v>199.36</v>
      </c>
      <c r="U280" s="224">
        <v>0.23769999999999999</v>
      </c>
      <c r="V280" s="224">
        <v>242</v>
      </c>
      <c r="W280" s="224">
        <v>0</v>
      </c>
      <c r="X280" s="225">
        <v>7.0927665017562107E-3</v>
      </c>
      <c r="Y280" s="224">
        <v>267</v>
      </c>
      <c r="Z280" s="224">
        <v>52</v>
      </c>
      <c r="AA280" s="224">
        <v>213.6</v>
      </c>
      <c r="AB280" s="224">
        <v>0.55300000000000005</v>
      </c>
      <c r="AC280" s="224">
        <v>2830</v>
      </c>
      <c r="AD280" s="224">
        <v>0</v>
      </c>
      <c r="AE280" s="225">
        <v>3.2202316957387823E-2</v>
      </c>
      <c r="AF280" s="224">
        <v>267</v>
      </c>
      <c r="AG280" s="224">
        <v>55.2</v>
      </c>
      <c r="AH280" s="224">
        <v>213.6</v>
      </c>
      <c r="AI280" s="224">
        <v>0.69889999999999997</v>
      </c>
      <c r="AJ280" s="224">
        <v>6290</v>
      </c>
      <c r="AK280" s="224">
        <v>0</v>
      </c>
      <c r="AL280" s="225">
        <v>5.6631937636007053E-2</v>
      </c>
      <c r="AM280" s="224">
        <v>267</v>
      </c>
      <c r="AN280" s="224">
        <v>8.32</v>
      </c>
      <c r="AO280" s="224">
        <v>213.6</v>
      </c>
      <c r="AP280" s="224">
        <v>0.47870000000000001</v>
      </c>
      <c r="AQ280" s="224">
        <v>1416</v>
      </c>
      <c r="AR280" s="224">
        <v>0</v>
      </c>
      <c r="AS280" s="225">
        <v>1.9233843636544772E-2</v>
      </c>
      <c r="AT280" s="224">
        <v>267</v>
      </c>
      <c r="AU280" s="224">
        <v>15.36</v>
      </c>
      <c r="AV280" s="224">
        <v>213.6</v>
      </c>
      <c r="AW280" s="224">
        <v>0.4083</v>
      </c>
      <c r="AX280" s="224">
        <v>1278</v>
      </c>
      <c r="AY280" s="224">
        <v>0</v>
      </c>
      <c r="AZ280" s="225">
        <v>1.9695966186231564E-2</v>
      </c>
      <c r="BA280" s="224">
        <v>267</v>
      </c>
      <c r="BB280" s="224">
        <v>10.72</v>
      </c>
      <c r="BC280" s="224">
        <v>213.6</v>
      </c>
      <c r="BD280" s="224">
        <v>0.34189999999999998</v>
      </c>
      <c r="BE280" s="224">
        <v>1712</v>
      </c>
      <c r="BF280" s="224">
        <v>0</v>
      </c>
      <c r="BG280" s="225">
        <v>3.2558989281337297E-2</v>
      </c>
      <c r="BH280" s="224">
        <v>267</v>
      </c>
      <c r="BI280" s="224">
        <v>14.4</v>
      </c>
      <c r="BJ280" s="224">
        <v>213.6</v>
      </c>
      <c r="BK280" s="224">
        <v>0.36709999999999998</v>
      </c>
      <c r="BL280" s="224">
        <v>1444</v>
      </c>
      <c r="BM280" s="224">
        <v>0</v>
      </c>
      <c r="BN280" s="225">
        <v>2.4751904733804935E-2</v>
      </c>
      <c r="BO280" s="224">
        <v>267</v>
      </c>
      <c r="BP280" s="224">
        <v>19.84</v>
      </c>
      <c r="BQ280" s="224">
        <v>213.6</v>
      </c>
      <c r="BR280" s="224">
        <v>0.52759999999999996</v>
      </c>
      <c r="BS280" s="224">
        <v>2466</v>
      </c>
      <c r="BT280" s="311">
        <v>0</v>
      </c>
      <c r="BU280" s="225">
        <v>2.941129190263253E-2</v>
      </c>
      <c r="BV280" s="224">
        <v>267</v>
      </c>
      <c r="BW280" s="224">
        <v>133.91999999999999</v>
      </c>
      <c r="BX280" s="224">
        <v>213.6</v>
      </c>
      <c r="BY280" s="224">
        <v>0.85550000000000004</v>
      </c>
      <c r="BZ280" s="224">
        <v>18230</v>
      </c>
      <c r="CA280" s="311">
        <v>0</v>
      </c>
      <c r="CB280" s="225">
        <v>0.14845544576334768</v>
      </c>
      <c r="CC280" s="224">
        <v>267</v>
      </c>
      <c r="CD280" s="224"/>
      <c r="CE280" s="224">
        <v>267</v>
      </c>
      <c r="CF280" s="224">
        <v>0.87050000000000005</v>
      </c>
      <c r="CG280" s="224">
        <v>50094</v>
      </c>
      <c r="CH280" s="224">
        <v>0</v>
      </c>
      <c r="CI280" s="225">
        <v>0.28968948992373966</v>
      </c>
      <c r="CJ280" s="224">
        <v>267</v>
      </c>
      <c r="CK280" s="224"/>
      <c r="CL280" s="224">
        <v>267</v>
      </c>
      <c r="CM280" s="224">
        <v>0.84130000000000005</v>
      </c>
      <c r="CN280" s="224">
        <v>36616</v>
      </c>
      <c r="CO280" s="224">
        <v>0</v>
      </c>
      <c r="CP280" s="225">
        <v>0.22639991147798089</v>
      </c>
      <c r="CQ280" s="224">
        <v>267</v>
      </c>
      <c r="CR280" s="224"/>
      <c r="CS280" s="224">
        <v>267</v>
      </c>
      <c r="CT280" s="224">
        <v>0.76380000000000003</v>
      </c>
      <c r="CU280" s="224">
        <v>15536</v>
      </c>
      <c r="CV280" s="311">
        <v>0</v>
      </c>
      <c r="CW280" s="225">
        <v>0.10239420103360355</v>
      </c>
      <c r="CX280" s="224">
        <v>267</v>
      </c>
      <c r="CY280" s="224"/>
      <c r="CZ280" s="224">
        <v>267</v>
      </c>
      <c r="DA280" s="224">
        <v>0.80620000000000003</v>
      </c>
      <c r="DB280" s="224">
        <v>26716</v>
      </c>
      <c r="DC280" s="224">
        <v>0</v>
      </c>
      <c r="DD280" s="225">
        <v>0.17237920886331098</v>
      </c>
      <c r="DE280" s="224">
        <v>267</v>
      </c>
      <c r="DF280" s="224"/>
      <c r="DG280" s="224">
        <v>267</v>
      </c>
      <c r="DH280" s="224">
        <v>0.82299999999999995</v>
      </c>
      <c r="DI280" s="224">
        <v>34698</v>
      </c>
      <c r="DJ280" s="224">
        <v>0</v>
      </c>
      <c r="DK280" s="225">
        <v>0.21223666395526344</v>
      </c>
      <c r="DL280" s="224">
        <v>267</v>
      </c>
      <c r="DM280" s="224"/>
      <c r="DN280" s="224">
        <v>267</v>
      </c>
      <c r="DO280" s="224">
        <v>0.77529999999999999</v>
      </c>
      <c r="DP280" s="224">
        <v>16140</v>
      </c>
      <c r="DQ280" s="311">
        <v>0</v>
      </c>
      <c r="DR280" s="225">
        <v>0.10479716870307433</v>
      </c>
      <c r="DS280" s="224">
        <v>267</v>
      </c>
      <c r="DT280" s="224"/>
      <c r="DU280" s="224">
        <v>267</v>
      </c>
      <c r="DV280" s="224">
        <v>0.42820000000000003</v>
      </c>
      <c r="DW280" s="224">
        <v>1612</v>
      </c>
      <c r="DX280" s="224">
        <v>0</v>
      </c>
      <c r="DY280" s="225">
        <v>1.9582792255438134E-2</v>
      </c>
    </row>
    <row r="281" spans="1:129" ht="17.25" customHeight="1">
      <c r="A281" s="466">
        <v>277</v>
      </c>
      <c r="B281" s="489">
        <v>211000000030</v>
      </c>
      <c r="C281" s="212" t="s">
        <v>711</v>
      </c>
      <c r="D281" s="224">
        <v>142</v>
      </c>
      <c r="E281" s="224">
        <v>60</v>
      </c>
      <c r="F281" s="224">
        <v>60</v>
      </c>
      <c r="G281" s="224">
        <v>0.93559999999999999</v>
      </c>
      <c r="H281" s="224">
        <v>10902</v>
      </c>
      <c r="I281" s="224">
        <v>0</v>
      </c>
      <c r="J281" s="225">
        <v>0.26973184171773312</v>
      </c>
      <c r="K281" s="224">
        <v>142</v>
      </c>
      <c r="L281" s="224">
        <v>63</v>
      </c>
      <c r="M281" s="224">
        <v>63</v>
      </c>
      <c r="N281" s="224">
        <v>0.92710000000000004</v>
      </c>
      <c r="O281" s="224">
        <v>12591</v>
      </c>
      <c r="P281" s="224">
        <v>0</v>
      </c>
      <c r="Q281" s="225">
        <v>0.28974780715380088</v>
      </c>
      <c r="R281" s="224">
        <v>142</v>
      </c>
      <c r="S281" s="224">
        <v>0</v>
      </c>
      <c r="T281" s="224">
        <v>113.6</v>
      </c>
      <c r="U281" s="224">
        <v>0.92710000000000004</v>
      </c>
      <c r="V281" s="224">
        <v>12591</v>
      </c>
      <c r="W281" s="224">
        <v>0</v>
      </c>
      <c r="X281" s="225">
        <v>0.16604385779676439</v>
      </c>
      <c r="Y281" s="224">
        <v>142</v>
      </c>
      <c r="Z281" s="224">
        <v>0</v>
      </c>
      <c r="AA281" s="224">
        <v>113.6</v>
      </c>
      <c r="AB281" s="224">
        <v>0.92710000000000004</v>
      </c>
      <c r="AC281" s="224">
        <v>12591</v>
      </c>
      <c r="AD281" s="224">
        <v>0</v>
      </c>
      <c r="AE281" s="225">
        <v>0.1606876043194494</v>
      </c>
      <c r="AF281" s="224">
        <v>142</v>
      </c>
      <c r="AG281" s="224">
        <v>0</v>
      </c>
      <c r="AH281" s="224">
        <v>113.6</v>
      </c>
      <c r="AI281" s="224">
        <v>0.92710000000000004</v>
      </c>
      <c r="AJ281" s="224">
        <v>12591</v>
      </c>
      <c r="AK281" s="224">
        <v>0</v>
      </c>
      <c r="AL281" s="225">
        <v>0.1606876043194494</v>
      </c>
      <c r="AM281" s="224">
        <v>142</v>
      </c>
      <c r="AN281" s="224">
        <v>63.68</v>
      </c>
      <c r="AO281" s="224">
        <v>113.6</v>
      </c>
      <c r="AP281" s="224">
        <v>0.91479999999999995</v>
      </c>
      <c r="AQ281" s="224">
        <v>6325</v>
      </c>
      <c r="AR281" s="224">
        <v>0</v>
      </c>
      <c r="AS281" s="225">
        <v>8.4532467481368806E-2</v>
      </c>
      <c r="AT281" s="224">
        <v>142</v>
      </c>
      <c r="AU281" s="224">
        <v>8.16</v>
      </c>
      <c r="AV281" s="224">
        <v>113.6</v>
      </c>
      <c r="AW281" s="224">
        <v>0.76629999999999998</v>
      </c>
      <c r="AX281" s="224">
        <v>774</v>
      </c>
      <c r="AY281" s="224">
        <v>0</v>
      </c>
      <c r="AZ281" s="225">
        <v>1.1950631861960175E-2</v>
      </c>
      <c r="BA281" s="224">
        <v>142</v>
      </c>
      <c r="BB281" s="224">
        <v>8.64</v>
      </c>
      <c r="BC281" s="224">
        <v>113.6</v>
      </c>
      <c r="BD281" s="224">
        <v>0.72030000000000005</v>
      </c>
      <c r="BE281" s="224">
        <v>795</v>
      </c>
      <c r="BF281" s="224">
        <v>0</v>
      </c>
      <c r="BG281" s="225">
        <v>1.3494067743030908E-2</v>
      </c>
      <c r="BH281" s="224">
        <v>142</v>
      </c>
      <c r="BI281" s="224">
        <v>8.64</v>
      </c>
      <c r="BJ281" s="224">
        <v>113.6</v>
      </c>
      <c r="BK281" s="224">
        <v>0.68410000000000004</v>
      </c>
      <c r="BL281" s="224">
        <v>869</v>
      </c>
      <c r="BM281" s="224">
        <v>0</v>
      </c>
      <c r="BN281" s="225">
        <v>1.5029651797676137E-2</v>
      </c>
      <c r="BO281" s="224">
        <v>142</v>
      </c>
      <c r="BP281" s="224">
        <v>11.68</v>
      </c>
      <c r="BQ281" s="224">
        <v>113.6</v>
      </c>
      <c r="BR281" s="224">
        <v>0.73709999999999998</v>
      </c>
      <c r="BS281" s="224">
        <v>1032</v>
      </c>
      <c r="BT281" s="311">
        <v>0</v>
      </c>
      <c r="BU281" s="225">
        <v>1.6565403510731394E-2</v>
      </c>
      <c r="BV281" s="224">
        <v>142</v>
      </c>
      <c r="BW281" s="224">
        <v>55.2</v>
      </c>
      <c r="BX281" s="224">
        <v>113.6</v>
      </c>
      <c r="BY281" s="224">
        <v>0.91879999999999995</v>
      </c>
      <c r="BZ281" s="224">
        <v>5700</v>
      </c>
      <c r="CA281" s="311">
        <v>0</v>
      </c>
      <c r="CB281" s="225">
        <v>8.1265509907507735E-2</v>
      </c>
      <c r="CC281" s="224">
        <v>142</v>
      </c>
      <c r="CD281" s="224"/>
      <c r="CE281" s="224">
        <v>142</v>
      </c>
      <c r="CF281" s="224">
        <v>0.95520000000000005</v>
      </c>
      <c r="CG281" s="224">
        <v>24272</v>
      </c>
      <c r="CH281" s="224">
        <v>0</v>
      </c>
      <c r="CI281" s="225">
        <v>0.24051932132772497</v>
      </c>
      <c r="CJ281" s="224">
        <v>142</v>
      </c>
      <c r="CK281" s="224"/>
      <c r="CL281" s="224">
        <v>142</v>
      </c>
      <c r="CM281" s="224">
        <v>0.9234</v>
      </c>
      <c r="CN281" s="224">
        <v>10204</v>
      </c>
      <c r="CO281" s="224">
        <v>0</v>
      </c>
      <c r="CP281" s="225">
        <v>0.10808358441264387</v>
      </c>
      <c r="CQ281" s="224">
        <v>142</v>
      </c>
      <c r="CR281" s="224"/>
      <c r="CS281" s="224">
        <v>142</v>
      </c>
      <c r="CT281" s="224">
        <v>0.95189999999999997</v>
      </c>
      <c r="CU281" s="224">
        <v>3048</v>
      </c>
      <c r="CV281" s="311">
        <v>0</v>
      </c>
      <c r="CW281" s="225">
        <v>3.0308354333204512E-2</v>
      </c>
      <c r="CX281" s="224">
        <v>142</v>
      </c>
      <c r="CY281" s="224"/>
      <c r="CZ281" s="224">
        <v>142</v>
      </c>
      <c r="DA281" s="224">
        <v>0.94089999999999996</v>
      </c>
      <c r="DB281" s="224">
        <v>8186</v>
      </c>
      <c r="DC281" s="224">
        <v>0</v>
      </c>
      <c r="DD281" s="225">
        <v>8.5095663909176306E-2</v>
      </c>
      <c r="DE281" s="224">
        <v>142</v>
      </c>
      <c r="DF281" s="224"/>
      <c r="DG281" s="224">
        <v>142</v>
      </c>
      <c r="DH281" s="224">
        <v>0.91600000000000004</v>
      </c>
      <c r="DI281" s="224">
        <v>13262</v>
      </c>
      <c r="DJ281" s="224">
        <v>0</v>
      </c>
      <c r="DK281" s="225">
        <v>0.13704155250326205</v>
      </c>
      <c r="DL281" s="224">
        <v>142</v>
      </c>
      <c r="DM281" s="224"/>
      <c r="DN281" s="224">
        <v>142</v>
      </c>
      <c r="DO281" s="224">
        <v>0.90400000000000003</v>
      </c>
      <c r="DP281" s="224">
        <v>11436</v>
      </c>
      <c r="DQ281" s="311">
        <v>0</v>
      </c>
      <c r="DR281" s="225">
        <v>0.11974142887585289</v>
      </c>
      <c r="DS281" s="224">
        <v>142</v>
      </c>
      <c r="DT281" s="224"/>
      <c r="DU281" s="224">
        <v>142</v>
      </c>
      <c r="DV281" s="224">
        <v>0.90339999999999998</v>
      </c>
      <c r="DW281" s="224">
        <v>9228</v>
      </c>
      <c r="DX281" s="224">
        <v>0</v>
      </c>
      <c r="DY281" s="225">
        <v>9.9909470846182541E-2</v>
      </c>
    </row>
    <row r="282" spans="1:129" ht="17.25" customHeight="1">
      <c r="A282" s="466">
        <v>278</v>
      </c>
      <c r="B282" s="489">
        <v>293000000012</v>
      </c>
      <c r="C282" s="212" t="s">
        <v>243</v>
      </c>
      <c r="D282" s="224">
        <v>110</v>
      </c>
      <c r="E282" s="224">
        <v>128</v>
      </c>
      <c r="F282" s="224">
        <v>128</v>
      </c>
      <c r="G282" s="224">
        <v>0.97219999999999995</v>
      </c>
      <c r="H282" s="224">
        <v>36528</v>
      </c>
      <c r="I282" s="224">
        <v>0</v>
      </c>
      <c r="J282" s="225">
        <v>0.40768789000891453</v>
      </c>
      <c r="K282" s="224">
        <v>110</v>
      </c>
      <c r="L282" s="224">
        <v>136.80000000000001</v>
      </c>
      <c r="M282" s="224">
        <v>136.80000000000001</v>
      </c>
      <c r="N282" s="224">
        <v>0.9284</v>
      </c>
      <c r="O282" s="224">
        <v>30276</v>
      </c>
      <c r="P282" s="224">
        <v>0</v>
      </c>
      <c r="Q282" s="225">
        <v>0.32040872357820516</v>
      </c>
      <c r="R282" s="224">
        <v>154</v>
      </c>
      <c r="S282" s="224">
        <v>121.2</v>
      </c>
      <c r="T282" s="224">
        <v>123.2</v>
      </c>
      <c r="U282" s="224">
        <v>0.93279999999999996</v>
      </c>
      <c r="V282" s="224">
        <v>26838</v>
      </c>
      <c r="W282" s="224">
        <v>0</v>
      </c>
      <c r="X282" s="225">
        <v>0.3243533642600967</v>
      </c>
      <c r="Y282" s="224">
        <v>154</v>
      </c>
      <c r="Z282" s="224">
        <v>114</v>
      </c>
      <c r="AA282" s="224">
        <v>123.2</v>
      </c>
      <c r="AB282" s="224">
        <v>0.97360000000000002</v>
      </c>
      <c r="AC282" s="224">
        <v>34756</v>
      </c>
      <c r="AD282" s="224">
        <v>0</v>
      </c>
      <c r="AE282" s="225">
        <v>0.38946243960225985</v>
      </c>
      <c r="AF282" s="224">
        <v>154</v>
      </c>
      <c r="AG282" s="224">
        <v>171.2</v>
      </c>
      <c r="AH282" s="224">
        <v>171.2</v>
      </c>
      <c r="AI282" s="224">
        <v>0.86619999999999997</v>
      </c>
      <c r="AJ282" s="224">
        <v>31850</v>
      </c>
      <c r="AK282" s="224">
        <v>0</v>
      </c>
      <c r="AL282" s="225">
        <v>0.28867858069073216</v>
      </c>
      <c r="AM282" s="224">
        <v>154</v>
      </c>
      <c r="AN282" s="224">
        <v>106</v>
      </c>
      <c r="AO282" s="224">
        <v>123.2</v>
      </c>
      <c r="AP282" s="224">
        <v>0.97299999999999998</v>
      </c>
      <c r="AQ282" s="224">
        <v>28182</v>
      </c>
      <c r="AR282" s="224">
        <v>0</v>
      </c>
      <c r="AS282" s="225">
        <v>0.32652449468996231</v>
      </c>
      <c r="AT282" s="224">
        <v>154</v>
      </c>
      <c r="AU282" s="224">
        <v>109.2</v>
      </c>
      <c r="AV282" s="224">
        <v>123.2</v>
      </c>
      <c r="AW282" s="224">
        <v>0.95179999999999998</v>
      </c>
      <c r="AX282" s="224">
        <v>10470</v>
      </c>
      <c r="AY282" s="224">
        <v>0</v>
      </c>
      <c r="AZ282" s="225">
        <v>0.12000997294566694</v>
      </c>
      <c r="BA282" s="224">
        <v>154</v>
      </c>
      <c r="BB282" s="224">
        <v>8.8000000000000007</v>
      </c>
      <c r="BC282" s="224">
        <v>123.2</v>
      </c>
      <c r="BD282" s="224">
        <v>0.93899999999999995</v>
      </c>
      <c r="BE282" s="224">
        <v>986</v>
      </c>
      <c r="BF282" s="224">
        <v>0</v>
      </c>
      <c r="BG282" s="225">
        <v>1.1837721502258244E-2</v>
      </c>
      <c r="BH282" s="224">
        <v>154</v>
      </c>
      <c r="BI282" s="224">
        <v>20.399999999999999</v>
      </c>
      <c r="BJ282" s="224">
        <v>123.2</v>
      </c>
      <c r="BK282" s="224">
        <v>0.89759999999999995</v>
      </c>
      <c r="BL282" s="224">
        <v>1140</v>
      </c>
      <c r="BM282" s="224">
        <v>0</v>
      </c>
      <c r="BN282" s="225">
        <v>1.3856015613390118E-2</v>
      </c>
      <c r="BO282" s="224">
        <v>154</v>
      </c>
      <c r="BP282" s="224">
        <v>123.6</v>
      </c>
      <c r="BQ282" s="224">
        <v>123.6</v>
      </c>
      <c r="BR282" s="224">
        <v>0.95930000000000004</v>
      </c>
      <c r="BS282" s="224">
        <v>29580</v>
      </c>
      <c r="BT282" s="311">
        <v>0</v>
      </c>
      <c r="BU282" s="225">
        <v>0.33531448831629385</v>
      </c>
      <c r="BV282" s="224">
        <v>154</v>
      </c>
      <c r="BW282" s="224">
        <v>122</v>
      </c>
      <c r="BX282" s="224">
        <v>123.2</v>
      </c>
      <c r="BY282" s="224">
        <v>0.97089999999999999</v>
      </c>
      <c r="BZ282" s="224">
        <v>37976</v>
      </c>
      <c r="CA282" s="311">
        <v>0</v>
      </c>
      <c r="CB282" s="225">
        <v>0.47244878531755213</v>
      </c>
      <c r="CC282" s="224">
        <v>154</v>
      </c>
      <c r="CD282" s="224"/>
      <c r="CE282" s="224">
        <v>123.2</v>
      </c>
      <c r="CF282" s="224">
        <v>0.96760000000000002</v>
      </c>
      <c r="CG282" s="224">
        <v>31802</v>
      </c>
      <c r="CH282" s="224">
        <v>0</v>
      </c>
      <c r="CI282" s="225">
        <v>0.35857080827843207</v>
      </c>
      <c r="CJ282" s="224">
        <v>154</v>
      </c>
      <c r="CK282" s="224"/>
      <c r="CL282" s="224">
        <v>139.6</v>
      </c>
      <c r="CM282" s="224">
        <v>0.97340000000000004</v>
      </c>
      <c r="CN282" s="224">
        <v>35026</v>
      </c>
      <c r="CO282" s="224">
        <v>0</v>
      </c>
      <c r="CP282" s="225">
        <v>0.35799856573260053</v>
      </c>
      <c r="CQ282" s="224">
        <v>154</v>
      </c>
      <c r="CR282" s="224"/>
      <c r="CS282" s="224">
        <v>141.19999999999999</v>
      </c>
      <c r="CT282" s="224">
        <v>0.97140000000000004</v>
      </c>
      <c r="CU282" s="224">
        <v>9176</v>
      </c>
      <c r="CV282" s="311">
        <v>0</v>
      </c>
      <c r="CW282" s="225">
        <v>8.9918214280645545E-2</v>
      </c>
      <c r="CX282" s="224">
        <v>154</v>
      </c>
      <c r="CY282" s="224"/>
      <c r="CZ282" s="224">
        <v>123.2</v>
      </c>
      <c r="DA282" s="224">
        <v>0.97829999999999995</v>
      </c>
      <c r="DB282" s="224">
        <v>18814</v>
      </c>
      <c r="DC282" s="224">
        <v>0</v>
      </c>
      <c r="DD282" s="225">
        <v>0.21680329676343171</v>
      </c>
      <c r="DE282" s="224">
        <v>154</v>
      </c>
      <c r="DF282" s="224"/>
      <c r="DG282" s="224">
        <v>130</v>
      </c>
      <c r="DH282" s="224">
        <v>0.96619999999999995</v>
      </c>
      <c r="DI282" s="224">
        <v>11518</v>
      </c>
      <c r="DJ282" s="224">
        <v>0</v>
      </c>
      <c r="DK282" s="225">
        <v>0.12325193697513594</v>
      </c>
      <c r="DL282" s="224">
        <v>154</v>
      </c>
      <c r="DM282" s="224"/>
      <c r="DN282" s="224">
        <v>142.4</v>
      </c>
      <c r="DO282" s="224">
        <v>0.96699999999999997</v>
      </c>
      <c r="DP282" s="224">
        <v>19414</v>
      </c>
      <c r="DQ282" s="311">
        <v>0</v>
      </c>
      <c r="DR282" s="225">
        <v>0.18949843444268569</v>
      </c>
      <c r="DS282" s="224">
        <v>154</v>
      </c>
      <c r="DT282" s="224"/>
      <c r="DU282" s="224">
        <v>148.4</v>
      </c>
      <c r="DV282" s="224">
        <v>0.92510000000000003</v>
      </c>
      <c r="DW282" s="224">
        <v>32628</v>
      </c>
      <c r="DX282" s="224">
        <v>0</v>
      </c>
      <c r="DY282" s="225">
        <v>0.33009228598486673</v>
      </c>
    </row>
    <row r="283" spans="1:129" ht="17.25" customHeight="1">
      <c r="A283" s="466">
        <v>279</v>
      </c>
      <c r="B283" s="489">
        <v>342000000040</v>
      </c>
      <c r="C283" s="212" t="s">
        <v>629</v>
      </c>
      <c r="D283" s="224">
        <v>167</v>
      </c>
      <c r="E283" s="224">
        <v>178</v>
      </c>
      <c r="F283" s="224">
        <v>178</v>
      </c>
      <c r="G283" s="224">
        <v>0.93569999999999998</v>
      </c>
      <c r="H283" s="224">
        <v>34234</v>
      </c>
      <c r="I283" s="224">
        <v>0</v>
      </c>
      <c r="J283" s="225">
        <v>0.28547528691625584</v>
      </c>
      <c r="K283" s="224">
        <v>167</v>
      </c>
      <c r="L283" s="224">
        <v>132</v>
      </c>
      <c r="M283" s="224">
        <v>132</v>
      </c>
      <c r="N283" s="224">
        <v>0.9929</v>
      </c>
      <c r="O283" s="224">
        <v>23070</v>
      </c>
      <c r="P283" s="224">
        <v>0</v>
      </c>
      <c r="Q283" s="225">
        <v>0.23658936415313139</v>
      </c>
      <c r="R283" s="224">
        <v>167</v>
      </c>
      <c r="S283" s="224">
        <v>122</v>
      </c>
      <c r="T283" s="224">
        <v>133.6</v>
      </c>
      <c r="U283" s="224">
        <v>0.99350000000000005</v>
      </c>
      <c r="V283" s="224">
        <v>17036</v>
      </c>
      <c r="W283" s="224">
        <v>0</v>
      </c>
      <c r="X283" s="225">
        <v>0.17826283350092298</v>
      </c>
      <c r="Y283" s="224">
        <v>167</v>
      </c>
      <c r="Z283" s="224">
        <v>134</v>
      </c>
      <c r="AA283" s="224">
        <v>134</v>
      </c>
      <c r="AB283" s="224">
        <v>0.99450000000000005</v>
      </c>
      <c r="AC283" s="224">
        <v>16640</v>
      </c>
      <c r="AD283" s="224">
        <v>0</v>
      </c>
      <c r="AE283" s="225">
        <v>0.16783046605471486</v>
      </c>
      <c r="AF283" s="224">
        <v>167</v>
      </c>
      <c r="AG283" s="224">
        <v>138</v>
      </c>
      <c r="AH283" s="224">
        <v>138</v>
      </c>
      <c r="AI283" s="224">
        <v>0.99550000000000005</v>
      </c>
      <c r="AJ283" s="224">
        <v>22792</v>
      </c>
      <c r="AK283" s="224">
        <v>0</v>
      </c>
      <c r="AL283" s="225">
        <v>0.22299193182473692</v>
      </c>
      <c r="AM283" s="224">
        <v>167</v>
      </c>
      <c r="AN283" s="224">
        <v>138</v>
      </c>
      <c r="AO283" s="224">
        <v>138</v>
      </c>
      <c r="AP283" s="224">
        <v>0.995</v>
      </c>
      <c r="AQ283" s="224">
        <v>18208</v>
      </c>
      <c r="AR283" s="224">
        <v>0</v>
      </c>
      <c r="AS283" s="225">
        <v>0.18417368646776555</v>
      </c>
      <c r="AT283" s="224">
        <v>167</v>
      </c>
      <c r="AU283" s="224">
        <v>132</v>
      </c>
      <c r="AV283" s="224">
        <v>133.6</v>
      </c>
      <c r="AW283" s="224">
        <v>0.99550000000000005</v>
      </c>
      <c r="AX283" s="224">
        <v>17680</v>
      </c>
      <c r="AY283" s="224">
        <v>0</v>
      </c>
      <c r="AZ283" s="225">
        <v>0.17867409976793064</v>
      </c>
      <c r="BA283" s="224">
        <v>167</v>
      </c>
      <c r="BB283" s="224">
        <v>136</v>
      </c>
      <c r="BC283" s="224">
        <v>136</v>
      </c>
      <c r="BD283" s="224">
        <v>0.996</v>
      </c>
      <c r="BE283" s="224">
        <v>16810</v>
      </c>
      <c r="BF283" s="224">
        <v>0</v>
      </c>
      <c r="BG283" s="225">
        <v>0.17236019240360137</v>
      </c>
      <c r="BH283" s="224">
        <v>167</v>
      </c>
      <c r="BI283" s="224">
        <v>118</v>
      </c>
      <c r="BJ283" s="224">
        <v>133.6</v>
      </c>
      <c r="BK283" s="224">
        <v>0.99</v>
      </c>
      <c r="BL283" s="224">
        <v>18570</v>
      </c>
      <c r="BM283" s="224">
        <v>0</v>
      </c>
      <c r="BN283" s="225">
        <v>0.1887110432117193</v>
      </c>
      <c r="BO283" s="224">
        <v>167</v>
      </c>
      <c r="BP283" s="224">
        <v>136</v>
      </c>
      <c r="BQ283" s="224">
        <v>136</v>
      </c>
      <c r="BR283" s="224">
        <v>0.99039999999999995</v>
      </c>
      <c r="BS283" s="224">
        <v>18664</v>
      </c>
      <c r="BT283" s="311">
        <v>0</v>
      </c>
      <c r="BU283" s="225">
        <v>0.18624398271477022</v>
      </c>
      <c r="BV283" s="224">
        <v>167</v>
      </c>
      <c r="BW283" s="224">
        <v>138</v>
      </c>
      <c r="BX283" s="224">
        <v>138</v>
      </c>
      <c r="BY283" s="224">
        <v>0.99250000000000005</v>
      </c>
      <c r="BZ283" s="224">
        <v>15638</v>
      </c>
      <c r="CA283" s="311">
        <v>0</v>
      </c>
      <c r="CB283" s="225">
        <v>0.16990350332810086</v>
      </c>
      <c r="CC283" s="224">
        <v>167</v>
      </c>
      <c r="CD283" s="224"/>
      <c r="CE283" s="224">
        <v>133.6</v>
      </c>
      <c r="CF283" s="224">
        <v>0.98939999999999995</v>
      </c>
      <c r="CG283" s="224">
        <v>19616</v>
      </c>
      <c r="CH283" s="224">
        <v>0</v>
      </c>
      <c r="CI283" s="225">
        <v>0.1994615332543635</v>
      </c>
      <c r="CJ283" s="224">
        <v>167</v>
      </c>
      <c r="CK283" s="224"/>
      <c r="CL283" s="224">
        <v>133.6</v>
      </c>
      <c r="CM283" s="224">
        <v>0.9849</v>
      </c>
      <c r="CN283" s="224">
        <v>15795</v>
      </c>
      <c r="CO283" s="224">
        <v>0</v>
      </c>
      <c r="CP283" s="225">
        <v>0.16672032116090693</v>
      </c>
      <c r="CQ283" s="224">
        <v>167</v>
      </c>
      <c r="CR283" s="224"/>
      <c r="CS283" s="224">
        <v>133.6</v>
      </c>
      <c r="CT283" s="224">
        <v>0.99050000000000005</v>
      </c>
      <c r="CU283" s="224">
        <v>14830</v>
      </c>
      <c r="CV283" s="311">
        <v>0</v>
      </c>
      <c r="CW283" s="225">
        <v>0.15062854376248558</v>
      </c>
      <c r="CX283" s="224">
        <v>167</v>
      </c>
      <c r="CY283" s="224"/>
      <c r="CZ283" s="224">
        <v>133.6</v>
      </c>
      <c r="DA283" s="224">
        <v>0.99299999999999999</v>
      </c>
      <c r="DB283" s="224">
        <v>17243</v>
      </c>
      <c r="DC283" s="224">
        <v>0</v>
      </c>
      <c r="DD283" s="225">
        <v>0.18051970915503671</v>
      </c>
      <c r="DE283" s="224">
        <v>167</v>
      </c>
      <c r="DF283" s="224"/>
      <c r="DG283" s="224">
        <v>133.6</v>
      </c>
      <c r="DH283" s="224">
        <v>0.9919</v>
      </c>
      <c r="DI283" s="224">
        <v>18555</v>
      </c>
      <c r="DJ283" s="224">
        <v>0</v>
      </c>
      <c r="DK283" s="225">
        <v>0.18819742405273324</v>
      </c>
      <c r="DL283" s="224">
        <v>167</v>
      </c>
      <c r="DM283" s="224"/>
      <c r="DN283" s="224">
        <v>134.47999999999999</v>
      </c>
      <c r="DO283" s="224">
        <v>0.99560000000000004</v>
      </c>
      <c r="DP283" s="224">
        <v>17152</v>
      </c>
      <c r="DQ283" s="311">
        <v>0</v>
      </c>
      <c r="DR283" s="225">
        <v>0.17218655780302619</v>
      </c>
      <c r="DS283" s="224">
        <v>167</v>
      </c>
      <c r="DT283" s="224"/>
      <c r="DU283" s="224">
        <v>133.6</v>
      </c>
      <c r="DV283" s="224">
        <v>0.99929999999999997</v>
      </c>
      <c r="DW283" s="224">
        <v>15323</v>
      </c>
      <c r="DX283" s="224">
        <v>0</v>
      </c>
      <c r="DY283" s="225">
        <v>0.15940757665429009</v>
      </c>
    </row>
    <row r="284" spans="1:129" ht="17.25" customHeight="1">
      <c r="A284" s="466">
        <v>280</v>
      </c>
      <c r="B284" s="489">
        <v>711000000021</v>
      </c>
      <c r="C284" s="212" t="s">
        <v>440</v>
      </c>
      <c r="D284" s="224">
        <v>1000</v>
      </c>
      <c r="E284" s="224">
        <v>545.6</v>
      </c>
      <c r="F284" s="224">
        <v>900</v>
      </c>
      <c r="G284" s="224">
        <v>0.9466</v>
      </c>
      <c r="H284" s="224">
        <v>179284</v>
      </c>
      <c r="I284" s="224">
        <v>0</v>
      </c>
      <c r="J284" s="225">
        <v>0.29228062487446954</v>
      </c>
      <c r="K284" s="224">
        <v>1000</v>
      </c>
      <c r="L284" s="224">
        <v>516.79999999999995</v>
      </c>
      <c r="M284" s="224">
        <v>900</v>
      </c>
      <c r="N284" s="224">
        <v>0.9476</v>
      </c>
      <c r="O284" s="224">
        <v>190829</v>
      </c>
      <c r="P284" s="224">
        <v>0</v>
      </c>
      <c r="Q284" s="225">
        <v>0.30074878218405499</v>
      </c>
      <c r="R284" s="224">
        <v>1000</v>
      </c>
      <c r="S284" s="224">
        <v>474.4</v>
      </c>
      <c r="T284" s="224">
        <v>900</v>
      </c>
      <c r="U284" s="224">
        <v>0.94750000000000001</v>
      </c>
      <c r="V284" s="224">
        <v>180804</v>
      </c>
      <c r="W284" s="224">
        <v>0</v>
      </c>
      <c r="X284" s="225">
        <v>0.29447864751294828</v>
      </c>
      <c r="Y284" s="224">
        <v>1000</v>
      </c>
      <c r="Z284" s="224">
        <v>516</v>
      </c>
      <c r="AA284" s="224">
        <v>900</v>
      </c>
      <c r="AB284" s="224">
        <v>0.94920000000000004</v>
      </c>
      <c r="AC284" s="224">
        <v>192783</v>
      </c>
      <c r="AD284" s="224">
        <v>0</v>
      </c>
      <c r="AE284" s="225">
        <v>0.30331616739695527</v>
      </c>
      <c r="AF284" s="224">
        <v>1000</v>
      </c>
      <c r="AG284" s="224">
        <v>561.6</v>
      </c>
      <c r="AH284" s="224">
        <v>900</v>
      </c>
      <c r="AI284" s="224">
        <v>0.94720000000000004</v>
      </c>
      <c r="AJ284" s="224">
        <v>200662</v>
      </c>
      <c r="AK284" s="224">
        <v>0</v>
      </c>
      <c r="AL284" s="225">
        <v>0.31637925728147503</v>
      </c>
      <c r="AM284" s="224">
        <v>1000</v>
      </c>
      <c r="AN284" s="224">
        <v>508.8</v>
      </c>
      <c r="AO284" s="224">
        <v>900</v>
      </c>
      <c r="AP284" s="224">
        <v>0.94889999999999997</v>
      </c>
      <c r="AQ284" s="224">
        <v>181873</v>
      </c>
      <c r="AR284" s="224">
        <v>0</v>
      </c>
      <c r="AS284" s="225">
        <v>0.2957827061613903</v>
      </c>
      <c r="AT284" s="224">
        <v>1000</v>
      </c>
      <c r="AU284" s="224">
        <v>492.8</v>
      </c>
      <c r="AV284" s="224">
        <v>900</v>
      </c>
      <c r="AW284" s="224">
        <v>0.94340000000000002</v>
      </c>
      <c r="AX284" s="224">
        <v>187951</v>
      </c>
      <c r="AY284" s="224">
        <v>0</v>
      </c>
      <c r="AZ284" s="225">
        <v>0.29753175491479628</v>
      </c>
      <c r="BA284" s="224">
        <v>1000</v>
      </c>
      <c r="BB284" s="224">
        <v>528.79999999999995</v>
      </c>
      <c r="BC284" s="224">
        <v>900</v>
      </c>
      <c r="BD284" s="224">
        <v>0.94</v>
      </c>
      <c r="BE284" s="224">
        <v>177523</v>
      </c>
      <c r="BF284" s="224">
        <v>0</v>
      </c>
      <c r="BG284" s="225">
        <v>0.29144175203572364</v>
      </c>
      <c r="BH284" s="224">
        <v>900</v>
      </c>
      <c r="BI284" s="224">
        <v>0</v>
      </c>
      <c r="BJ284" s="224">
        <v>900</v>
      </c>
      <c r="BK284" s="224">
        <v>0.94489999999999996</v>
      </c>
      <c r="BL284" s="224">
        <v>182516</v>
      </c>
      <c r="BM284" s="224">
        <v>0</v>
      </c>
      <c r="BN284" s="225">
        <v>0.28846933161777877</v>
      </c>
      <c r="BO284" s="224">
        <v>900</v>
      </c>
      <c r="BP284" s="224">
        <v>521.6</v>
      </c>
      <c r="BQ284" s="224">
        <v>900</v>
      </c>
      <c r="BR284" s="224">
        <v>0.95130000000000003</v>
      </c>
      <c r="BS284" s="224">
        <v>171108</v>
      </c>
      <c r="BT284" s="311">
        <v>0</v>
      </c>
      <c r="BU284" s="225">
        <v>0.26861939914706412</v>
      </c>
      <c r="BV284" s="224">
        <v>900</v>
      </c>
      <c r="BW284" s="224">
        <v>533.6</v>
      </c>
      <c r="BX284" s="224">
        <v>900</v>
      </c>
      <c r="BY284" s="224">
        <v>0.94969999999999999</v>
      </c>
      <c r="BZ284" s="224">
        <v>158364</v>
      </c>
      <c r="CA284" s="311">
        <v>0</v>
      </c>
      <c r="CB284" s="225">
        <v>0.27571363387937042</v>
      </c>
      <c r="CC284" s="224">
        <v>900</v>
      </c>
      <c r="CD284" s="224"/>
      <c r="CE284" s="224">
        <v>900</v>
      </c>
      <c r="CF284" s="224">
        <v>0.95469999999999999</v>
      </c>
      <c r="CG284" s="224">
        <v>175032</v>
      </c>
      <c r="CH284" s="224">
        <v>0</v>
      </c>
      <c r="CI284" s="225">
        <v>0.27380103641182107</v>
      </c>
      <c r="CJ284" s="224">
        <v>900</v>
      </c>
      <c r="CK284" s="224"/>
      <c r="CL284" s="224">
        <v>900</v>
      </c>
      <c r="CM284" s="224">
        <v>0.95730000000000004</v>
      </c>
      <c r="CN284" s="224">
        <v>165152</v>
      </c>
      <c r="CO284" s="224">
        <v>0</v>
      </c>
      <c r="CP284" s="225">
        <v>0.26623231748758402</v>
      </c>
      <c r="CQ284" s="224">
        <v>900</v>
      </c>
      <c r="CR284" s="224"/>
      <c r="CS284" s="224">
        <v>900</v>
      </c>
      <c r="CT284" s="224">
        <v>0.95469999999999999</v>
      </c>
      <c r="CU284" s="224">
        <v>181384</v>
      </c>
      <c r="CV284" s="311">
        <v>0</v>
      </c>
      <c r="CW284" s="225">
        <v>0.28373741480713099</v>
      </c>
      <c r="CX284" s="224">
        <v>900</v>
      </c>
      <c r="CY284" s="224"/>
      <c r="CZ284" s="224">
        <v>900</v>
      </c>
      <c r="DA284" s="224">
        <v>0.9506</v>
      </c>
      <c r="DB284" s="224">
        <v>169064</v>
      </c>
      <c r="DC284" s="224">
        <v>0</v>
      </c>
      <c r="DD284" s="225">
        <v>0.27445953562792053</v>
      </c>
      <c r="DE284" s="224">
        <v>900</v>
      </c>
      <c r="DF284" s="224"/>
      <c r="DG284" s="224">
        <v>900</v>
      </c>
      <c r="DH284" s="224">
        <v>0.95409999999999995</v>
      </c>
      <c r="DI284" s="224">
        <v>173760</v>
      </c>
      <c r="DJ284" s="224">
        <v>0</v>
      </c>
      <c r="DK284" s="225">
        <v>0.27198219042585131</v>
      </c>
      <c r="DL284" s="224">
        <v>900</v>
      </c>
      <c r="DM284" s="224"/>
      <c r="DN284" s="224">
        <v>900</v>
      </c>
      <c r="DO284" s="224">
        <v>0.95550000000000002</v>
      </c>
      <c r="DP284" s="224">
        <v>176208</v>
      </c>
      <c r="DQ284" s="311">
        <v>0</v>
      </c>
      <c r="DR284" s="225">
        <v>0.27540986066331685</v>
      </c>
      <c r="DS284" s="224">
        <v>900</v>
      </c>
      <c r="DT284" s="224"/>
      <c r="DU284" s="224">
        <v>900</v>
      </c>
      <c r="DV284" s="224">
        <v>0.94550000000000001</v>
      </c>
      <c r="DW284" s="224">
        <v>168080</v>
      </c>
      <c r="DX284" s="224">
        <v>0</v>
      </c>
      <c r="DY284" s="225">
        <v>0.27433391438327098</v>
      </c>
    </row>
    <row r="285" spans="1:129" ht="17.25" customHeight="1">
      <c r="A285" s="466">
        <v>281</v>
      </c>
      <c r="B285" s="489">
        <v>341000000061</v>
      </c>
      <c r="C285" s="212" t="s">
        <v>307</v>
      </c>
      <c r="D285" s="224">
        <v>156</v>
      </c>
      <c r="E285" s="224">
        <v>20</v>
      </c>
      <c r="F285" s="224">
        <v>20</v>
      </c>
      <c r="G285" s="224">
        <v>0.82140000000000002</v>
      </c>
      <c r="H285" s="224">
        <v>2622</v>
      </c>
      <c r="I285" s="224">
        <v>0</v>
      </c>
      <c r="J285" s="225">
        <v>0.22167437707978246</v>
      </c>
      <c r="K285" s="224">
        <v>156</v>
      </c>
      <c r="L285" s="224">
        <v>24</v>
      </c>
      <c r="M285" s="224">
        <v>24</v>
      </c>
      <c r="N285" s="224">
        <v>0.90180000000000005</v>
      </c>
      <c r="O285" s="224">
        <v>3782</v>
      </c>
      <c r="P285" s="224">
        <v>0</v>
      </c>
      <c r="Q285" s="225">
        <v>0.23486976663956041</v>
      </c>
      <c r="R285" s="224">
        <v>156</v>
      </c>
      <c r="S285" s="224">
        <v>24</v>
      </c>
      <c r="T285" s="224">
        <v>124.8</v>
      </c>
      <c r="U285" s="224">
        <v>0.87129999999999996</v>
      </c>
      <c r="V285" s="224">
        <v>4280</v>
      </c>
      <c r="W285" s="224">
        <v>0</v>
      </c>
      <c r="X285" s="225">
        <v>5.466746973690622E-2</v>
      </c>
      <c r="Y285" s="224">
        <v>156</v>
      </c>
      <c r="Z285" s="224">
        <v>20</v>
      </c>
      <c r="AA285" s="224">
        <v>124.8</v>
      </c>
      <c r="AB285" s="224">
        <v>0.7218</v>
      </c>
      <c r="AC285" s="224">
        <v>1936</v>
      </c>
      <c r="AD285" s="224">
        <v>0</v>
      </c>
      <c r="AE285" s="225">
        <v>2.8886901088118477E-2</v>
      </c>
      <c r="AF285" s="224">
        <v>156</v>
      </c>
      <c r="AG285" s="224">
        <v>24</v>
      </c>
      <c r="AH285" s="224">
        <v>124.8</v>
      </c>
      <c r="AI285" s="224">
        <v>0.77729999999999999</v>
      </c>
      <c r="AJ285" s="224">
        <v>2786</v>
      </c>
      <c r="AK285" s="224">
        <v>0</v>
      </c>
      <c r="AL285" s="225">
        <v>3.8601565988550711E-2</v>
      </c>
      <c r="AM285" s="224">
        <v>156</v>
      </c>
      <c r="AN285" s="224">
        <v>22</v>
      </c>
      <c r="AO285" s="224">
        <v>124.8</v>
      </c>
      <c r="AP285" s="224">
        <v>0.88060000000000005</v>
      </c>
      <c r="AQ285" s="224">
        <v>4114</v>
      </c>
      <c r="AR285" s="224">
        <v>0</v>
      </c>
      <c r="AS285" s="225">
        <v>5.1992239492239495E-2</v>
      </c>
      <c r="AT285" s="224">
        <v>156</v>
      </c>
      <c r="AU285" s="224">
        <v>24</v>
      </c>
      <c r="AV285" s="224">
        <v>124.8</v>
      </c>
      <c r="AW285" s="224">
        <v>0.8206</v>
      </c>
      <c r="AX285" s="224">
        <v>3770</v>
      </c>
      <c r="AY285" s="224">
        <v>0</v>
      </c>
      <c r="AZ285" s="225">
        <v>4.9479159841954973E-2</v>
      </c>
      <c r="BA285" s="224">
        <v>156</v>
      </c>
      <c r="BB285" s="224">
        <v>18</v>
      </c>
      <c r="BC285" s="224">
        <v>124.8</v>
      </c>
      <c r="BD285" s="224">
        <v>0.75</v>
      </c>
      <c r="BE285" s="224">
        <v>2928</v>
      </c>
      <c r="BF285" s="224">
        <v>0</v>
      </c>
      <c r="BG285" s="225">
        <v>4.3447293447293457E-2</v>
      </c>
      <c r="BH285" s="224">
        <v>156</v>
      </c>
      <c r="BI285" s="224">
        <v>14</v>
      </c>
      <c r="BJ285" s="224">
        <v>124.8</v>
      </c>
      <c r="BK285" s="224">
        <v>0.68379999999999996</v>
      </c>
      <c r="BL285" s="224">
        <v>2366</v>
      </c>
      <c r="BM285" s="224">
        <v>0</v>
      </c>
      <c r="BN285" s="225">
        <v>3.7264742357959575E-2</v>
      </c>
      <c r="BO285" s="224">
        <v>156</v>
      </c>
      <c r="BP285" s="224">
        <v>14</v>
      </c>
      <c r="BQ285" s="224">
        <v>124.8</v>
      </c>
      <c r="BR285" s="224">
        <v>0.71619999999999995</v>
      </c>
      <c r="BS285" s="224">
        <v>2594</v>
      </c>
      <c r="BT285" s="311">
        <v>0</v>
      </c>
      <c r="BU285" s="225">
        <v>3.9007501528107606E-2</v>
      </c>
      <c r="BV285" s="224">
        <v>156</v>
      </c>
      <c r="BW285" s="224">
        <v>16</v>
      </c>
      <c r="BX285" s="224">
        <v>124.8</v>
      </c>
      <c r="BY285" s="224">
        <v>0.73839999999999995</v>
      </c>
      <c r="BZ285" s="224">
        <v>2602</v>
      </c>
      <c r="CA285" s="311">
        <v>0</v>
      </c>
      <c r="CB285" s="225">
        <v>4.2017648709482408E-2</v>
      </c>
      <c r="CC285" s="224">
        <v>156</v>
      </c>
      <c r="CD285" s="224"/>
      <c r="CE285" s="224">
        <v>124.8</v>
      </c>
      <c r="CF285" s="224">
        <v>0.86770000000000003</v>
      </c>
      <c r="CG285" s="224">
        <v>3839</v>
      </c>
      <c r="CH285" s="224">
        <v>0</v>
      </c>
      <c r="CI285" s="225">
        <v>4.764979030696332E-2</v>
      </c>
      <c r="CJ285" s="224">
        <v>156</v>
      </c>
      <c r="CK285" s="224"/>
      <c r="CL285" s="224">
        <v>124.8</v>
      </c>
      <c r="CM285" s="224">
        <v>0.92210000000000003</v>
      </c>
      <c r="CN285" s="224">
        <v>5380</v>
      </c>
      <c r="CO285" s="224">
        <v>0</v>
      </c>
      <c r="CP285" s="225">
        <v>6.4931759569000644E-2</v>
      </c>
      <c r="CQ285" s="224">
        <v>156</v>
      </c>
      <c r="CR285" s="224"/>
      <c r="CS285" s="224">
        <v>124.8</v>
      </c>
      <c r="CT285" s="224">
        <v>0.79890000000000005</v>
      </c>
      <c r="CU285" s="224">
        <v>3219</v>
      </c>
      <c r="CV285" s="311">
        <v>0</v>
      </c>
      <c r="CW285" s="225">
        <v>4.3395134086871519E-2</v>
      </c>
      <c r="CX285" s="224">
        <v>156</v>
      </c>
      <c r="CY285" s="224"/>
      <c r="CZ285" s="224">
        <v>124.8</v>
      </c>
      <c r="DA285" s="224">
        <v>0.87370000000000003</v>
      </c>
      <c r="DB285" s="224">
        <v>5092</v>
      </c>
      <c r="DC285" s="224">
        <v>0</v>
      </c>
      <c r="DD285" s="225">
        <v>6.4860303643638872E-2</v>
      </c>
      <c r="DE285" s="224">
        <v>156</v>
      </c>
      <c r="DF285" s="224"/>
      <c r="DG285" s="224">
        <v>124.8</v>
      </c>
      <c r="DH285" s="224">
        <v>0.873</v>
      </c>
      <c r="DI285" s="224">
        <v>5708</v>
      </c>
      <c r="DJ285" s="224">
        <v>0</v>
      </c>
      <c r="DK285" s="225">
        <v>7.0417759005498723E-2</v>
      </c>
      <c r="DL285" s="224">
        <v>156</v>
      </c>
      <c r="DM285" s="224"/>
      <c r="DN285" s="224">
        <v>124.8</v>
      </c>
      <c r="DO285" s="224">
        <v>0.86929999999999996</v>
      </c>
      <c r="DP285" s="224">
        <v>5537</v>
      </c>
      <c r="DQ285" s="311">
        <v>0</v>
      </c>
      <c r="DR285" s="225">
        <v>6.8598927049645653E-2</v>
      </c>
      <c r="DS285" s="224">
        <v>156</v>
      </c>
      <c r="DT285" s="224"/>
      <c r="DU285" s="224">
        <v>124.8</v>
      </c>
      <c r="DV285" s="224">
        <v>0.89880000000000004</v>
      </c>
      <c r="DW285" s="224">
        <v>5508</v>
      </c>
      <c r="DX285" s="224">
        <v>0</v>
      </c>
      <c r="DY285" s="225">
        <v>6.8199907569066437E-2</v>
      </c>
    </row>
    <row r="286" spans="1:129" ht="17.25" customHeight="1">
      <c r="A286" s="466">
        <v>282</v>
      </c>
      <c r="B286" s="489">
        <v>713000000003</v>
      </c>
      <c r="C286" s="212" t="s">
        <v>405</v>
      </c>
      <c r="D286" s="224">
        <v>133</v>
      </c>
      <c r="E286" s="224">
        <v>77.599999999999994</v>
      </c>
      <c r="F286" s="224">
        <v>82.6</v>
      </c>
      <c r="G286" s="224">
        <v>0.85329999999999995</v>
      </c>
      <c r="H286" s="224">
        <v>25247</v>
      </c>
      <c r="I286" s="224">
        <v>0</v>
      </c>
      <c r="J286" s="225">
        <v>0.49750275568484847</v>
      </c>
      <c r="K286" s="224">
        <v>133</v>
      </c>
      <c r="L286" s="224">
        <v>78.2</v>
      </c>
      <c r="M286" s="224">
        <v>83.2</v>
      </c>
      <c r="N286" s="224">
        <v>0.86460000000000004</v>
      </c>
      <c r="O286" s="224">
        <v>28875</v>
      </c>
      <c r="P286" s="224">
        <v>0</v>
      </c>
      <c r="Q286" s="225">
        <v>0.53952366633202631</v>
      </c>
      <c r="R286" s="224">
        <v>133</v>
      </c>
      <c r="S286" s="224">
        <v>78.099999999999994</v>
      </c>
      <c r="T286" s="224">
        <v>106.4</v>
      </c>
      <c r="U286" s="224">
        <v>0.874</v>
      </c>
      <c r="V286" s="224">
        <v>26252</v>
      </c>
      <c r="W286" s="224">
        <v>0</v>
      </c>
      <c r="X286" s="225">
        <v>0.39208194016696973</v>
      </c>
      <c r="Y286" s="224">
        <v>133</v>
      </c>
      <c r="Z286" s="224">
        <v>85.5</v>
      </c>
      <c r="AA286" s="224">
        <v>106.4</v>
      </c>
      <c r="AB286" s="224">
        <v>0.88900000000000001</v>
      </c>
      <c r="AC286" s="224">
        <v>27122</v>
      </c>
      <c r="AD286" s="224">
        <v>0</v>
      </c>
      <c r="AE286" s="225">
        <v>0.38539438876228271</v>
      </c>
      <c r="AF286" s="224">
        <v>133</v>
      </c>
      <c r="AG286" s="224">
        <v>94.2</v>
      </c>
      <c r="AH286" s="224">
        <v>106.4</v>
      </c>
      <c r="AI286" s="224">
        <v>0.89770000000000005</v>
      </c>
      <c r="AJ286" s="224">
        <v>27528</v>
      </c>
      <c r="AK286" s="224">
        <v>0</v>
      </c>
      <c r="AL286" s="225">
        <v>0.38737257536176412</v>
      </c>
      <c r="AM286" s="224">
        <v>133</v>
      </c>
      <c r="AN286" s="224">
        <v>90.2</v>
      </c>
      <c r="AO286" s="224">
        <v>106.4</v>
      </c>
      <c r="AP286" s="224">
        <v>0.89629999999999999</v>
      </c>
      <c r="AQ286" s="224">
        <v>29399</v>
      </c>
      <c r="AR286" s="224">
        <v>0</v>
      </c>
      <c r="AS286" s="225">
        <v>0.4281589605685156</v>
      </c>
      <c r="AT286" s="224">
        <v>133</v>
      </c>
      <c r="AU286" s="224">
        <v>86.6</v>
      </c>
      <c r="AV286" s="224">
        <v>106.4</v>
      </c>
      <c r="AW286" s="224">
        <v>0.88580000000000003</v>
      </c>
      <c r="AX286" s="224">
        <v>28552</v>
      </c>
      <c r="AY286" s="224">
        <v>0</v>
      </c>
      <c r="AZ286" s="225">
        <v>0.40717986635866205</v>
      </c>
      <c r="BA286" s="224">
        <v>133</v>
      </c>
      <c r="BB286" s="224">
        <v>76.2</v>
      </c>
      <c r="BC286" s="224">
        <v>106.4</v>
      </c>
      <c r="BD286" s="224">
        <v>0.87060000000000004</v>
      </c>
      <c r="BE286" s="224">
        <v>27016</v>
      </c>
      <c r="BF286" s="224">
        <v>0</v>
      </c>
      <c r="BG286" s="225">
        <v>0.40506830288831808</v>
      </c>
      <c r="BH286" s="224">
        <v>133</v>
      </c>
      <c r="BI286" s="224">
        <v>107.8</v>
      </c>
      <c r="BJ286" s="224">
        <v>112.8</v>
      </c>
      <c r="BK286" s="224">
        <v>0.86580000000000001</v>
      </c>
      <c r="BL286" s="224">
        <v>30730</v>
      </c>
      <c r="BM286" s="224">
        <v>0</v>
      </c>
      <c r="BN286" s="225">
        <v>0.42292459645468117</v>
      </c>
      <c r="BO286" s="224">
        <v>133</v>
      </c>
      <c r="BP286" s="224">
        <v>104</v>
      </c>
      <c r="BQ286" s="224">
        <v>106.4</v>
      </c>
      <c r="BR286" s="224">
        <v>0.86040000000000005</v>
      </c>
      <c r="BS286" s="224">
        <v>35372</v>
      </c>
      <c r="BT286" s="311">
        <v>0</v>
      </c>
      <c r="BU286" s="225">
        <v>0.51933148282893604</v>
      </c>
      <c r="BV286" s="224">
        <v>133</v>
      </c>
      <c r="BW286" s="224">
        <v>102</v>
      </c>
      <c r="BX286" s="224">
        <v>106.4</v>
      </c>
      <c r="BY286" s="224">
        <v>0.85260000000000002</v>
      </c>
      <c r="BZ286" s="224">
        <v>33432</v>
      </c>
      <c r="CA286" s="311">
        <v>0</v>
      </c>
      <c r="CB286" s="225">
        <v>0.54841096407450707</v>
      </c>
      <c r="CC286" s="224">
        <v>133</v>
      </c>
      <c r="CD286" s="224"/>
      <c r="CE286" s="224">
        <v>106.4</v>
      </c>
      <c r="CF286" s="224">
        <v>0.85799999999999998</v>
      </c>
      <c r="CG286" s="224">
        <v>38775</v>
      </c>
      <c r="CH286" s="224">
        <v>0</v>
      </c>
      <c r="CI286" s="225">
        <v>0.5708867391804574</v>
      </c>
      <c r="CJ286" s="224">
        <v>133</v>
      </c>
      <c r="CK286" s="224"/>
      <c r="CL286" s="224">
        <v>106.4</v>
      </c>
      <c r="CM286" s="224">
        <v>0.87029999999999996</v>
      </c>
      <c r="CN286" s="224">
        <v>30365</v>
      </c>
      <c r="CO286" s="224">
        <v>0</v>
      </c>
      <c r="CP286" s="225">
        <v>0.45543895838258941</v>
      </c>
      <c r="CQ286" s="224">
        <v>133</v>
      </c>
      <c r="CR286" s="224"/>
      <c r="CS286" s="224">
        <v>106.4</v>
      </c>
      <c r="CT286" s="224">
        <v>0.88429999999999997</v>
      </c>
      <c r="CU286" s="224">
        <v>34717</v>
      </c>
      <c r="CV286" s="311">
        <v>0</v>
      </c>
      <c r="CW286" s="225">
        <v>0.49593870187245237</v>
      </c>
      <c r="CX286" s="224">
        <v>133</v>
      </c>
      <c r="CY286" s="224"/>
      <c r="CZ286" s="224">
        <v>106.4</v>
      </c>
      <c r="DA286" s="224">
        <v>0.87380000000000002</v>
      </c>
      <c r="DB286" s="224">
        <v>33721</v>
      </c>
      <c r="DC286" s="224">
        <v>0</v>
      </c>
      <c r="DD286" s="225">
        <v>0.50374909674430224</v>
      </c>
      <c r="DE286" s="224">
        <v>133</v>
      </c>
      <c r="DF286" s="224"/>
      <c r="DG286" s="224">
        <v>106.4</v>
      </c>
      <c r="DH286" s="224">
        <v>0.87070000000000003</v>
      </c>
      <c r="DI286" s="224">
        <v>32870</v>
      </c>
      <c r="DJ286" s="224">
        <v>0</v>
      </c>
      <c r="DK286" s="225">
        <v>0.47688822154676463</v>
      </c>
      <c r="DL286" s="224">
        <v>133</v>
      </c>
      <c r="DM286" s="224"/>
      <c r="DN286" s="224">
        <v>106.4</v>
      </c>
      <c r="DO286" s="224">
        <v>0.87270000000000003</v>
      </c>
      <c r="DP286" s="224">
        <v>37133</v>
      </c>
      <c r="DQ286" s="311">
        <v>0</v>
      </c>
      <c r="DR286" s="225">
        <v>0.53750251182872022</v>
      </c>
      <c r="DS286" s="224">
        <v>133</v>
      </c>
      <c r="DT286" s="224"/>
      <c r="DU286" s="224">
        <v>107</v>
      </c>
      <c r="DV286" s="224">
        <v>0.87480000000000002</v>
      </c>
      <c r="DW286" s="224">
        <v>30167</v>
      </c>
      <c r="DX286" s="224">
        <v>0</v>
      </c>
      <c r="DY286" s="225">
        <v>0.44761751803468147</v>
      </c>
    </row>
    <row r="287" spans="1:129" ht="17.25" customHeight="1">
      <c r="A287" s="466">
        <v>283</v>
      </c>
      <c r="B287" s="489">
        <v>351000000015</v>
      </c>
      <c r="C287" s="212" t="s">
        <v>236</v>
      </c>
      <c r="D287" s="224">
        <v>934</v>
      </c>
      <c r="E287" s="224">
        <v>409.8</v>
      </c>
      <c r="F287" s="224">
        <v>409.8</v>
      </c>
      <c r="G287" s="224">
        <v>1</v>
      </c>
      <c r="H287" s="224">
        <v>123885</v>
      </c>
      <c r="I287" s="224">
        <v>0</v>
      </c>
      <c r="J287" s="225">
        <v>0.41986944851146901</v>
      </c>
      <c r="K287" s="224">
        <v>934</v>
      </c>
      <c r="L287" s="224">
        <v>301.8</v>
      </c>
      <c r="M287" s="224">
        <v>301.8</v>
      </c>
      <c r="N287" s="224">
        <v>0.97960000000000003</v>
      </c>
      <c r="O287" s="224">
        <v>137775</v>
      </c>
      <c r="P287" s="311">
        <v>5799.8398080000188</v>
      </c>
      <c r="Q287" s="225">
        <v>0.62636787013357187</v>
      </c>
      <c r="R287" s="224">
        <v>934</v>
      </c>
      <c r="S287" s="224">
        <v>402.6</v>
      </c>
      <c r="T287" s="224">
        <v>747.2</v>
      </c>
      <c r="U287" s="224">
        <v>0.97460000000000002</v>
      </c>
      <c r="V287" s="224">
        <v>155640</v>
      </c>
      <c r="W287" s="224">
        <v>0</v>
      </c>
      <c r="X287" s="225">
        <v>0.29684207273014362</v>
      </c>
      <c r="Y287" s="224">
        <v>934</v>
      </c>
      <c r="Z287" s="224">
        <v>462</v>
      </c>
      <c r="AA287" s="224">
        <v>747.2</v>
      </c>
      <c r="AB287" s="224">
        <v>0.96789999999999998</v>
      </c>
      <c r="AC287" s="224">
        <v>238440</v>
      </c>
      <c r="AD287" s="224">
        <v>0</v>
      </c>
      <c r="AE287" s="225">
        <v>0.44313782781646022</v>
      </c>
      <c r="AF287" s="224">
        <v>934</v>
      </c>
      <c r="AG287" s="224">
        <v>411.6</v>
      </c>
      <c r="AH287" s="224">
        <v>747.2</v>
      </c>
      <c r="AI287" s="224">
        <v>0.97389999999999999</v>
      </c>
      <c r="AJ287" s="224">
        <v>175560</v>
      </c>
      <c r="AK287" s="224">
        <v>0</v>
      </c>
      <c r="AL287" s="225">
        <v>0.32426599495148306</v>
      </c>
      <c r="AM287" s="224">
        <v>934</v>
      </c>
      <c r="AN287" s="224">
        <v>390.6</v>
      </c>
      <c r="AO287" s="224">
        <v>747.2</v>
      </c>
      <c r="AP287" s="224">
        <v>0.97260000000000002</v>
      </c>
      <c r="AQ287" s="224">
        <v>144720</v>
      </c>
      <c r="AR287" s="224">
        <v>0</v>
      </c>
      <c r="AS287" s="225">
        <v>0.27658264718820297</v>
      </c>
      <c r="AT287" s="224">
        <v>934</v>
      </c>
      <c r="AU287" s="224">
        <v>299.39999999999998</v>
      </c>
      <c r="AV287" s="224">
        <v>747.2</v>
      </c>
      <c r="AW287" s="224">
        <v>0.97089999999999999</v>
      </c>
      <c r="AX287" s="224">
        <v>109155</v>
      </c>
      <c r="AY287" s="224">
        <v>0</v>
      </c>
      <c r="AZ287" s="225">
        <v>0.20223640386728547</v>
      </c>
      <c r="BA287" s="224">
        <v>934</v>
      </c>
      <c r="BB287" s="224">
        <v>291</v>
      </c>
      <c r="BC287" s="224">
        <v>747.2</v>
      </c>
      <c r="BD287" s="224">
        <v>0.98089999999999999</v>
      </c>
      <c r="BE287" s="224">
        <v>116205</v>
      </c>
      <c r="BF287" s="224">
        <v>0</v>
      </c>
      <c r="BG287" s="225">
        <v>0.22020679743995392</v>
      </c>
      <c r="BH287" s="224">
        <v>934</v>
      </c>
      <c r="BI287" s="224">
        <v>634.79999999999995</v>
      </c>
      <c r="BJ287" s="224">
        <v>747.2</v>
      </c>
      <c r="BK287" s="224">
        <v>0.99109999999999998</v>
      </c>
      <c r="BL287" s="224">
        <v>285540</v>
      </c>
      <c r="BM287" s="224">
        <v>0</v>
      </c>
      <c r="BN287" s="225">
        <v>0.51825044094346151</v>
      </c>
      <c r="BO287" s="224">
        <v>934</v>
      </c>
      <c r="BP287" s="224">
        <v>705.6</v>
      </c>
      <c r="BQ287" s="224">
        <v>747.2</v>
      </c>
      <c r="BR287" s="224">
        <v>0.98129999999999995</v>
      </c>
      <c r="BS287" s="224">
        <v>333525</v>
      </c>
      <c r="BT287" s="311">
        <v>6212.3064959999756</v>
      </c>
      <c r="BU287" s="225">
        <v>0.6113878379041674</v>
      </c>
      <c r="BV287" s="224">
        <v>934</v>
      </c>
      <c r="BW287" s="224">
        <v>589.20000000000005</v>
      </c>
      <c r="BX287" s="224">
        <v>747.2</v>
      </c>
      <c r="BY287" s="224">
        <v>1</v>
      </c>
      <c r="BZ287" s="224">
        <v>286980</v>
      </c>
      <c r="CA287" s="311">
        <v>0</v>
      </c>
      <c r="CB287" s="225">
        <v>0.57153850565922293</v>
      </c>
      <c r="CC287" s="224">
        <v>934</v>
      </c>
      <c r="CD287" s="224"/>
      <c r="CE287" s="224">
        <v>747.2</v>
      </c>
      <c r="CF287" s="224">
        <v>0.98550000000000004</v>
      </c>
      <c r="CG287" s="224">
        <v>374385</v>
      </c>
      <c r="CH287" s="311">
        <v>45671.396159999946</v>
      </c>
      <c r="CI287" s="225">
        <v>0.68336386865612719</v>
      </c>
      <c r="CJ287" s="224">
        <v>934</v>
      </c>
      <c r="CK287" s="224"/>
      <c r="CL287" s="224">
        <v>747.2</v>
      </c>
      <c r="CM287" s="224">
        <v>0.97740000000000005</v>
      </c>
      <c r="CN287" s="224">
        <v>341273</v>
      </c>
      <c r="CO287" s="311">
        <v>25777.663040000014</v>
      </c>
      <c r="CP287" s="225">
        <v>0.64902322162042259</v>
      </c>
      <c r="CQ287" s="224">
        <v>934</v>
      </c>
      <c r="CR287" s="224"/>
      <c r="CS287" s="224">
        <v>747.2</v>
      </c>
      <c r="CT287" s="224">
        <v>0.98929999999999996</v>
      </c>
      <c r="CU287" s="224">
        <v>348045</v>
      </c>
      <c r="CV287" s="311">
        <v>18063.905855999968</v>
      </c>
      <c r="CW287" s="225">
        <v>0.63284534691817906</v>
      </c>
      <c r="CX287" s="224">
        <v>934</v>
      </c>
      <c r="CY287" s="224"/>
      <c r="CZ287" s="224">
        <v>747.2</v>
      </c>
      <c r="DA287" s="224">
        <v>0.99170000000000003</v>
      </c>
      <c r="DB287" s="224">
        <v>346485</v>
      </c>
      <c r="DC287" s="311">
        <v>26373.760320000001</v>
      </c>
      <c r="DD287" s="225">
        <v>0.64943361628857132</v>
      </c>
      <c r="DE287" s="224">
        <v>934</v>
      </c>
      <c r="DF287" s="224"/>
      <c r="DG287" s="224">
        <v>747.2</v>
      </c>
      <c r="DH287" s="224">
        <v>0.99129999999999996</v>
      </c>
      <c r="DI287" s="224">
        <v>336802</v>
      </c>
      <c r="DJ287" s="311">
        <v>6153.8056959999376</v>
      </c>
      <c r="DK287" s="225">
        <v>0.61116680351263397</v>
      </c>
      <c r="DL287" s="224">
        <v>934</v>
      </c>
      <c r="DM287" s="224"/>
      <c r="DN287" s="224">
        <v>747.2</v>
      </c>
      <c r="DO287" s="224">
        <v>1.0018</v>
      </c>
      <c r="DP287" s="224">
        <v>325087</v>
      </c>
      <c r="DQ287" s="311">
        <v>0</v>
      </c>
      <c r="DR287" s="225">
        <v>0.58372564885497091</v>
      </c>
      <c r="DS287" s="224">
        <v>934</v>
      </c>
      <c r="DT287" s="224"/>
      <c r="DU287" s="224">
        <v>747.2</v>
      </c>
      <c r="DV287" s="224">
        <v>0.99990000000000001</v>
      </c>
      <c r="DW287" s="224">
        <v>309997</v>
      </c>
      <c r="DX287" s="224">
        <v>0</v>
      </c>
      <c r="DY287" s="225">
        <v>0.57627736661365392</v>
      </c>
    </row>
    <row r="288" spans="1:129" ht="17.25" customHeight="1">
      <c r="A288" s="466">
        <v>284</v>
      </c>
      <c r="B288" s="489">
        <v>292000000002</v>
      </c>
      <c r="C288" s="212" t="s">
        <v>230</v>
      </c>
      <c r="D288" s="224">
        <v>202.22</v>
      </c>
      <c r="E288" s="224">
        <v>30</v>
      </c>
      <c r="F288" s="224">
        <v>202.22</v>
      </c>
      <c r="G288" s="224">
        <v>0.83050000000000002</v>
      </c>
      <c r="H288" s="224">
        <v>7302</v>
      </c>
      <c r="I288" s="224">
        <v>0</v>
      </c>
      <c r="J288" s="225">
        <v>6.0387296830983823E-2</v>
      </c>
      <c r="K288" s="224">
        <v>202.22</v>
      </c>
      <c r="L288" s="224">
        <v>0</v>
      </c>
      <c r="M288" s="224">
        <v>202.22</v>
      </c>
      <c r="N288" s="224">
        <v>0.83050000000000002</v>
      </c>
      <c r="O288" s="224">
        <v>7302</v>
      </c>
      <c r="P288" s="224">
        <v>0</v>
      </c>
      <c r="Q288" s="225">
        <v>5.8439319513855316E-2</v>
      </c>
      <c r="R288" s="224">
        <v>202.22</v>
      </c>
      <c r="S288" s="224">
        <v>0</v>
      </c>
      <c r="T288" s="224">
        <v>202.22</v>
      </c>
      <c r="U288" s="224">
        <v>0.83050000000000002</v>
      </c>
      <c r="V288" s="224">
        <v>7302</v>
      </c>
      <c r="W288" s="224">
        <v>0</v>
      </c>
      <c r="X288" s="225">
        <v>6.0387296830983823E-2</v>
      </c>
      <c r="Y288" s="224">
        <v>202.22</v>
      </c>
      <c r="Z288" s="224">
        <v>0</v>
      </c>
      <c r="AA288" s="224">
        <v>202.22</v>
      </c>
      <c r="AB288" s="224">
        <v>0</v>
      </c>
      <c r="AC288" s="224">
        <v>33898</v>
      </c>
      <c r="AD288" s="224">
        <v>0</v>
      </c>
      <c r="AE288" s="225">
        <v>0</v>
      </c>
      <c r="AF288" s="224">
        <v>202.22</v>
      </c>
      <c r="AG288" s="224">
        <v>24</v>
      </c>
      <c r="AH288" s="224">
        <v>202.22</v>
      </c>
      <c r="AI288" s="224">
        <v>0.85709999999999997</v>
      </c>
      <c r="AJ288" s="224">
        <v>6000</v>
      </c>
      <c r="AK288" s="224">
        <v>0</v>
      </c>
      <c r="AL288" s="225">
        <v>4.6528892316130173E-2</v>
      </c>
      <c r="AM288" s="224">
        <v>202.22</v>
      </c>
      <c r="AN288" s="224">
        <v>26</v>
      </c>
      <c r="AO288" s="224">
        <v>202.22</v>
      </c>
      <c r="AP288" s="224">
        <v>0.91959999999999997</v>
      </c>
      <c r="AQ288" s="224">
        <v>7874</v>
      </c>
      <c r="AR288" s="224">
        <v>0</v>
      </c>
      <c r="AS288" s="225">
        <v>5.8808465222153661E-2</v>
      </c>
      <c r="AT288" s="224">
        <v>202.22</v>
      </c>
      <c r="AU288" s="224">
        <v>26</v>
      </c>
      <c r="AV288" s="224">
        <v>202.22</v>
      </c>
      <c r="AW288" s="224">
        <v>0.91139999999999999</v>
      </c>
      <c r="AX288" s="224">
        <v>7326</v>
      </c>
      <c r="AY288" s="224">
        <v>0</v>
      </c>
      <c r="AZ288" s="225">
        <v>5.3427007363038695E-2</v>
      </c>
      <c r="BA288" s="224">
        <v>202.22</v>
      </c>
      <c r="BB288" s="224">
        <v>20</v>
      </c>
      <c r="BC288" s="224">
        <v>202.22</v>
      </c>
      <c r="BD288" s="224">
        <v>0.88239999999999996</v>
      </c>
      <c r="BE288" s="224">
        <v>6000</v>
      </c>
      <c r="BF288" s="224">
        <v>0</v>
      </c>
      <c r="BG288" s="225">
        <v>4.6701319194953544E-2</v>
      </c>
      <c r="BH288" s="224">
        <v>202.22</v>
      </c>
      <c r="BI288" s="224">
        <v>26</v>
      </c>
      <c r="BJ288" s="224">
        <v>202.22</v>
      </c>
      <c r="BK288" s="224">
        <v>0.875</v>
      </c>
      <c r="BL288" s="224">
        <v>8400</v>
      </c>
      <c r="BM288" s="224">
        <v>0</v>
      </c>
      <c r="BN288" s="225">
        <v>6.3807861766648266E-2</v>
      </c>
      <c r="BO288" s="224">
        <v>202.22</v>
      </c>
      <c r="BP288" s="224">
        <v>24</v>
      </c>
      <c r="BQ288" s="224">
        <v>202.22</v>
      </c>
      <c r="BR288" s="224">
        <v>0.87180000000000002</v>
      </c>
      <c r="BS288" s="224">
        <v>6800</v>
      </c>
      <c r="BT288" s="311">
        <v>0</v>
      </c>
      <c r="BU288" s="225">
        <v>5.18435827231504E-2</v>
      </c>
      <c r="BV288" s="224">
        <v>202.22</v>
      </c>
      <c r="BW288" s="224">
        <v>26</v>
      </c>
      <c r="BX288" s="224">
        <v>202.22</v>
      </c>
      <c r="BY288" s="224">
        <v>0.89129999999999998</v>
      </c>
      <c r="BZ288" s="224">
        <v>8200</v>
      </c>
      <c r="CA288" s="311">
        <v>0</v>
      </c>
      <c r="CB288" s="225">
        <v>6.7701231201724096E-2</v>
      </c>
      <c r="CC288" s="224">
        <v>202.22</v>
      </c>
      <c r="CD288" s="224"/>
      <c r="CE288" s="224">
        <v>161.77600000000001</v>
      </c>
      <c r="CF288" s="224">
        <v>0.95130000000000003</v>
      </c>
      <c r="CG288" s="224">
        <v>13402</v>
      </c>
      <c r="CH288" s="224">
        <v>0</v>
      </c>
      <c r="CI288" s="225">
        <v>0.11704829402810353</v>
      </c>
      <c r="CJ288" s="224">
        <v>202.22</v>
      </c>
      <c r="CK288" s="224"/>
      <c r="CL288" s="224">
        <v>161.77600000000001</v>
      </c>
      <c r="CM288" s="224">
        <v>0.94289999999999996</v>
      </c>
      <c r="CN288" s="224">
        <v>11798</v>
      </c>
      <c r="CO288" s="224">
        <v>0</v>
      </c>
      <c r="CP288" s="225">
        <v>0.1074227254109404</v>
      </c>
      <c r="CQ288" s="224">
        <v>202.22</v>
      </c>
      <c r="CR288" s="224"/>
      <c r="CS288" s="224">
        <v>161.77600000000001</v>
      </c>
      <c r="CT288" s="224">
        <v>0.85</v>
      </c>
      <c r="CU288" s="224">
        <v>6800</v>
      </c>
      <c r="CV288" s="311">
        <v>0</v>
      </c>
      <c r="CW288" s="225">
        <v>6.6466522673591932E-2</v>
      </c>
      <c r="CX288" s="224">
        <v>202.22</v>
      </c>
      <c r="CY288" s="224"/>
      <c r="CZ288" s="224">
        <v>161.77600000000001</v>
      </c>
      <c r="DA288" s="224">
        <v>0.90280000000000005</v>
      </c>
      <c r="DB288" s="224">
        <v>5549</v>
      </c>
      <c r="DC288" s="224">
        <v>0</v>
      </c>
      <c r="DD288" s="225">
        <v>5.2768723064302775E-2</v>
      </c>
      <c r="DE288" s="224">
        <v>202.22</v>
      </c>
      <c r="DF288" s="224"/>
      <c r="DG288" s="224">
        <v>161.77600000000001</v>
      </c>
      <c r="DH288" s="224">
        <v>0.91510000000000002</v>
      </c>
      <c r="DI288" s="224">
        <v>9553</v>
      </c>
      <c r="DJ288" s="224">
        <v>0</v>
      </c>
      <c r="DK288" s="225">
        <v>8.6732965126874631E-2</v>
      </c>
      <c r="DL288" s="224">
        <v>202.22</v>
      </c>
      <c r="DM288" s="224"/>
      <c r="DN288" s="224">
        <v>161.77600000000001</v>
      </c>
      <c r="DO288" s="224">
        <v>0.92689999999999995</v>
      </c>
      <c r="DP288" s="224">
        <v>8364</v>
      </c>
      <c r="DQ288" s="311">
        <v>0</v>
      </c>
      <c r="DR288" s="225">
        <v>7.4971139772618822E-2</v>
      </c>
      <c r="DS288" s="224">
        <v>202.22</v>
      </c>
      <c r="DT288" s="224"/>
      <c r="DU288" s="224">
        <v>161.77600000000001</v>
      </c>
      <c r="DV288" s="224">
        <v>0.97070000000000001</v>
      </c>
      <c r="DW288" s="224">
        <v>11388</v>
      </c>
      <c r="DX288" s="224">
        <v>0</v>
      </c>
      <c r="DY288" s="225">
        <v>0.10072002835759769</v>
      </c>
    </row>
    <row r="289" spans="1:129" ht="17.25" customHeight="1">
      <c r="A289" s="466">
        <v>285</v>
      </c>
      <c r="B289" s="489">
        <v>211000000017</v>
      </c>
      <c r="C289" s="212" t="s">
        <v>707</v>
      </c>
      <c r="D289" s="224">
        <v>150</v>
      </c>
      <c r="E289" s="224">
        <v>15</v>
      </c>
      <c r="F289" s="224">
        <v>15</v>
      </c>
      <c r="G289" s="224">
        <v>0.5796</v>
      </c>
      <c r="H289" s="224">
        <v>1059</v>
      </c>
      <c r="I289" s="224">
        <v>0</v>
      </c>
      <c r="J289" s="225">
        <v>0.16917797714899163</v>
      </c>
      <c r="K289" s="224">
        <v>150</v>
      </c>
      <c r="L289" s="224">
        <v>9.36</v>
      </c>
      <c r="M289" s="224">
        <v>9.36</v>
      </c>
      <c r="N289" s="224">
        <v>0.8075</v>
      </c>
      <c r="O289" s="224">
        <v>1296</v>
      </c>
      <c r="P289" s="224">
        <v>0</v>
      </c>
      <c r="Q289" s="225">
        <v>0.23046962026288906</v>
      </c>
      <c r="R289" s="224">
        <v>150</v>
      </c>
      <c r="S289" s="224">
        <v>39.840000000000003</v>
      </c>
      <c r="T289" s="224">
        <v>120</v>
      </c>
      <c r="U289" s="224">
        <v>0.80230000000000001</v>
      </c>
      <c r="V289" s="224">
        <v>3519</v>
      </c>
      <c r="W289" s="224">
        <v>0</v>
      </c>
      <c r="X289" s="225">
        <v>5.0765507499272923E-2</v>
      </c>
      <c r="Y289" s="224">
        <v>150</v>
      </c>
      <c r="Z289" s="224">
        <v>90</v>
      </c>
      <c r="AA289" s="224">
        <v>120</v>
      </c>
      <c r="AB289" s="224">
        <v>0.77610000000000001</v>
      </c>
      <c r="AC289" s="224">
        <v>4086</v>
      </c>
      <c r="AD289" s="224">
        <v>0</v>
      </c>
      <c r="AE289" s="225">
        <v>5.8969371256613924E-2</v>
      </c>
      <c r="AF289" s="224">
        <v>150</v>
      </c>
      <c r="AG289" s="224">
        <v>120</v>
      </c>
      <c r="AH289" s="224">
        <v>120</v>
      </c>
      <c r="AI289" s="224">
        <v>0.79410000000000003</v>
      </c>
      <c r="AJ289" s="224">
        <v>6087</v>
      </c>
      <c r="AK289" s="224">
        <v>0</v>
      </c>
      <c r="AL289" s="225">
        <v>8.5856647073240422E-2</v>
      </c>
      <c r="AM289" s="224">
        <v>150</v>
      </c>
      <c r="AN289" s="224">
        <v>119.28</v>
      </c>
      <c r="AO289" s="224">
        <v>120</v>
      </c>
      <c r="AP289" s="224">
        <v>0.77580000000000005</v>
      </c>
      <c r="AQ289" s="224">
        <v>8442</v>
      </c>
      <c r="AR289" s="224">
        <v>0</v>
      </c>
      <c r="AS289" s="225">
        <v>0.12594526080604967</v>
      </c>
      <c r="AT289" s="224">
        <v>150</v>
      </c>
      <c r="AU289" s="224">
        <v>87.6</v>
      </c>
      <c r="AV289" s="224">
        <v>120</v>
      </c>
      <c r="AW289" s="224">
        <v>0.75970000000000004</v>
      </c>
      <c r="AX289" s="224">
        <v>7986</v>
      </c>
      <c r="AY289" s="224">
        <v>0</v>
      </c>
      <c r="AZ289" s="225">
        <v>0.1177424308690046</v>
      </c>
      <c r="BA289" s="224">
        <v>150</v>
      </c>
      <c r="BB289" s="224">
        <v>105.12</v>
      </c>
      <c r="BC289" s="224">
        <v>120</v>
      </c>
      <c r="BD289" s="224">
        <v>0.61019999999999996</v>
      </c>
      <c r="BE289" s="224">
        <v>5444</v>
      </c>
      <c r="BF289" s="224">
        <v>0</v>
      </c>
      <c r="BG289" s="225">
        <v>0.10326001189652453</v>
      </c>
      <c r="BH289" s="224">
        <v>150</v>
      </c>
      <c r="BI289" s="224">
        <v>108</v>
      </c>
      <c r="BJ289" s="224">
        <v>120</v>
      </c>
      <c r="BK289" s="224">
        <v>0.63859999999999995</v>
      </c>
      <c r="BL289" s="224">
        <v>8067</v>
      </c>
      <c r="BM289" s="224">
        <v>0</v>
      </c>
      <c r="BN289" s="225">
        <v>0.1414910472842138</v>
      </c>
      <c r="BO289" s="224">
        <v>150</v>
      </c>
      <c r="BP289" s="224">
        <v>86.4</v>
      </c>
      <c r="BQ289" s="224">
        <v>120</v>
      </c>
      <c r="BR289" s="224">
        <v>0.52790000000000004</v>
      </c>
      <c r="BS289" s="224">
        <v>4004</v>
      </c>
      <c r="BT289" s="311">
        <v>0</v>
      </c>
      <c r="BU289" s="225">
        <v>8.4954859350058823E-2</v>
      </c>
      <c r="BV289" s="224">
        <v>150</v>
      </c>
      <c r="BW289" s="224">
        <v>93.24</v>
      </c>
      <c r="BX289" s="224">
        <v>120</v>
      </c>
      <c r="BY289" s="224">
        <v>0.74199999999999999</v>
      </c>
      <c r="BZ289" s="224">
        <v>7818</v>
      </c>
      <c r="CA289" s="311">
        <v>0</v>
      </c>
      <c r="CB289" s="225">
        <v>0.13065957515081503</v>
      </c>
      <c r="CC289" s="224">
        <v>150</v>
      </c>
      <c r="CD289" s="224"/>
      <c r="CE289" s="224">
        <v>120</v>
      </c>
      <c r="CF289" s="224">
        <v>0.71399999999999997</v>
      </c>
      <c r="CG289" s="224">
        <v>8577</v>
      </c>
      <c r="CH289" s="224">
        <v>0</v>
      </c>
      <c r="CI289" s="225">
        <v>0.13454978765699829</v>
      </c>
      <c r="CJ289" s="224">
        <v>150</v>
      </c>
      <c r="CK289" s="224"/>
      <c r="CL289" s="224">
        <v>120</v>
      </c>
      <c r="CM289" s="224">
        <v>0.5605</v>
      </c>
      <c r="CN289" s="224">
        <v>4372</v>
      </c>
      <c r="CO289" s="224">
        <v>0</v>
      </c>
      <c r="CP289" s="225">
        <v>9.0279842733009541E-2</v>
      </c>
      <c r="CQ289" s="224">
        <v>150</v>
      </c>
      <c r="CR289" s="224"/>
      <c r="CS289" s="224">
        <v>120</v>
      </c>
      <c r="CT289" s="224">
        <v>0.65549999999999997</v>
      </c>
      <c r="CU289" s="224">
        <v>5994</v>
      </c>
      <c r="CV289" s="311">
        <v>0</v>
      </c>
      <c r="CW289" s="225">
        <v>0.10242120026574149</v>
      </c>
      <c r="CX289" s="224">
        <v>150</v>
      </c>
      <c r="CY289" s="224"/>
      <c r="CZ289" s="224">
        <v>120</v>
      </c>
      <c r="DA289" s="224">
        <v>0.80010000000000003</v>
      </c>
      <c r="DB289" s="224">
        <v>10715</v>
      </c>
      <c r="DC289" s="224">
        <v>0</v>
      </c>
      <c r="DD289" s="225">
        <v>0.15500087951968966</v>
      </c>
      <c r="DE289" s="224">
        <v>150</v>
      </c>
      <c r="DF289" s="224"/>
      <c r="DG289" s="224">
        <v>120</v>
      </c>
      <c r="DH289" s="224">
        <v>0.84109999999999996</v>
      </c>
      <c r="DI289" s="224">
        <v>11676</v>
      </c>
      <c r="DJ289" s="224">
        <v>0</v>
      </c>
      <c r="DK289" s="225">
        <v>0.15548635107891232</v>
      </c>
      <c r="DL289" s="224">
        <v>150</v>
      </c>
      <c r="DM289" s="224"/>
      <c r="DN289" s="224">
        <v>120</v>
      </c>
      <c r="DO289" s="224">
        <v>0.81669999999999998</v>
      </c>
      <c r="DP289" s="224">
        <v>10224</v>
      </c>
      <c r="DQ289" s="311">
        <v>0</v>
      </c>
      <c r="DR289" s="225">
        <v>0.14021810827997808</v>
      </c>
      <c r="DS289" s="224">
        <v>150</v>
      </c>
      <c r="DT289" s="224"/>
      <c r="DU289" s="224">
        <v>120</v>
      </c>
      <c r="DV289" s="224">
        <v>0.98629999999999995</v>
      </c>
      <c r="DW289" s="224">
        <v>8370</v>
      </c>
      <c r="DX289" s="224">
        <v>0</v>
      </c>
      <c r="DY289" s="225">
        <v>9.8220622528642415E-2</v>
      </c>
    </row>
    <row r="290" spans="1:129" ht="17.25" customHeight="1">
      <c r="A290" s="466">
        <v>286</v>
      </c>
      <c r="B290" s="489">
        <v>711000000071</v>
      </c>
      <c r="C290" s="212" t="s">
        <v>749</v>
      </c>
      <c r="D290" s="224">
        <v>133.33000000000001</v>
      </c>
      <c r="E290" s="224">
        <v>10</v>
      </c>
      <c r="F290" s="224">
        <v>13.2</v>
      </c>
      <c r="G290" s="224">
        <v>0.5</v>
      </c>
      <c r="H290" s="224">
        <v>588</v>
      </c>
      <c r="I290" s="224">
        <v>0</v>
      </c>
      <c r="J290" s="225">
        <v>0.12373737373737376</v>
      </c>
      <c r="K290" s="224">
        <v>133.33000000000001</v>
      </c>
      <c r="L290" s="224">
        <v>50.4</v>
      </c>
      <c r="M290" s="224">
        <v>53.6</v>
      </c>
      <c r="N290" s="224">
        <v>0.99619999999999997</v>
      </c>
      <c r="O290" s="224">
        <v>2680</v>
      </c>
      <c r="P290" s="224">
        <v>0</v>
      </c>
      <c r="Q290" s="225">
        <v>6.7460651551163237E-2</v>
      </c>
      <c r="R290" s="224">
        <v>133.33000000000001</v>
      </c>
      <c r="S290" s="224">
        <v>58.16</v>
      </c>
      <c r="T290" s="224">
        <v>106.66</v>
      </c>
      <c r="U290" s="224">
        <v>0.99350000000000005</v>
      </c>
      <c r="V290" s="224">
        <v>6120</v>
      </c>
      <c r="W290" s="224">
        <v>0</v>
      </c>
      <c r="X290" s="225">
        <v>8.0213870941166332E-2</v>
      </c>
      <c r="Y290" s="224">
        <v>133.33000000000001</v>
      </c>
      <c r="Z290" s="224">
        <v>43.6</v>
      </c>
      <c r="AA290" s="224">
        <v>106.66</v>
      </c>
      <c r="AB290" s="224">
        <v>0.99719999999999998</v>
      </c>
      <c r="AC290" s="224">
        <v>2000</v>
      </c>
      <c r="AD290" s="224">
        <v>0</v>
      </c>
      <c r="AE290" s="225">
        <v>2.5273955176977749E-2</v>
      </c>
      <c r="AF290" s="224">
        <v>133.33000000000001</v>
      </c>
      <c r="AG290" s="224">
        <v>41.6</v>
      </c>
      <c r="AH290" s="224">
        <v>106.66</v>
      </c>
      <c r="AI290" s="224">
        <v>0.98850000000000005</v>
      </c>
      <c r="AJ290" s="224">
        <v>2984</v>
      </c>
      <c r="AK290" s="224">
        <v>0</v>
      </c>
      <c r="AL290" s="225">
        <v>3.8040623822866423E-2</v>
      </c>
      <c r="AM290" s="224">
        <v>133.33000000000001</v>
      </c>
      <c r="AN290" s="224">
        <v>48.88</v>
      </c>
      <c r="AO290" s="224">
        <v>106.66</v>
      </c>
      <c r="AP290" s="224">
        <v>0.99470000000000003</v>
      </c>
      <c r="AQ290" s="224">
        <v>8124</v>
      </c>
      <c r="AR290" s="224">
        <v>0</v>
      </c>
      <c r="AS290" s="225">
        <v>0.1063515248229203</v>
      </c>
      <c r="AT290" s="224">
        <v>133.33000000000001</v>
      </c>
      <c r="AU290" s="224">
        <v>62.4</v>
      </c>
      <c r="AV290" s="224">
        <v>106.66</v>
      </c>
      <c r="AW290" s="224">
        <v>0.99450000000000005</v>
      </c>
      <c r="AX290" s="224">
        <v>9228</v>
      </c>
      <c r="AY290" s="224">
        <v>0</v>
      </c>
      <c r="AZ290" s="225">
        <v>0.11693062836083754</v>
      </c>
      <c r="BA290" s="224">
        <v>133.33000000000001</v>
      </c>
      <c r="BB290" s="224">
        <v>52</v>
      </c>
      <c r="BC290" s="224">
        <v>106.66</v>
      </c>
      <c r="BD290" s="224">
        <v>0.99099999999999999</v>
      </c>
      <c r="BE290" s="224">
        <v>6292</v>
      </c>
      <c r="BF290" s="224">
        <v>0</v>
      </c>
      <c r="BG290" s="225">
        <v>8.2676290712501876E-2</v>
      </c>
      <c r="BH290" s="224">
        <v>133.33000000000001</v>
      </c>
      <c r="BI290" s="224">
        <v>32.4</v>
      </c>
      <c r="BJ290" s="224">
        <v>106.66</v>
      </c>
      <c r="BK290" s="224">
        <v>0.9859</v>
      </c>
      <c r="BL290" s="224">
        <v>5052</v>
      </c>
      <c r="BM290" s="224">
        <v>0</v>
      </c>
      <c r="BN290" s="225">
        <v>6.457374292207127E-2</v>
      </c>
      <c r="BO290" s="224">
        <v>133.33000000000001</v>
      </c>
      <c r="BP290" s="224">
        <v>31.6</v>
      </c>
      <c r="BQ290" s="224">
        <v>106.66</v>
      </c>
      <c r="BR290" s="224">
        <v>0.98709999999999998</v>
      </c>
      <c r="BS290" s="224">
        <v>5496</v>
      </c>
      <c r="BT290" s="311">
        <v>0</v>
      </c>
      <c r="BU290" s="225">
        <v>7.0163469664290476E-2</v>
      </c>
      <c r="BV290" s="224">
        <v>133.33000000000001</v>
      </c>
      <c r="BW290" s="224">
        <v>43.2</v>
      </c>
      <c r="BX290" s="224">
        <v>106.66</v>
      </c>
      <c r="BY290" s="224">
        <v>0.98850000000000005</v>
      </c>
      <c r="BZ290" s="224">
        <v>5404</v>
      </c>
      <c r="CA290" s="311">
        <v>0</v>
      </c>
      <c r="CB290" s="225">
        <v>7.6272470620713739E-2</v>
      </c>
      <c r="CC290" s="224">
        <v>133.33000000000001</v>
      </c>
      <c r="CD290" s="224"/>
      <c r="CE290" s="224">
        <v>106.664</v>
      </c>
      <c r="CF290" s="224">
        <v>0.99360000000000004</v>
      </c>
      <c r="CG290" s="224">
        <v>9153</v>
      </c>
      <c r="CH290" s="224">
        <v>0</v>
      </c>
      <c r="CI290" s="225">
        <v>0.11608098319568787</v>
      </c>
      <c r="CJ290" s="224">
        <v>133.33000000000001</v>
      </c>
      <c r="CK290" s="224"/>
      <c r="CL290" s="224">
        <v>106.664</v>
      </c>
      <c r="CM290" s="224">
        <v>0.995</v>
      </c>
      <c r="CN290" s="224">
        <v>7563</v>
      </c>
      <c r="CO290" s="224">
        <v>0</v>
      </c>
      <c r="CP290" s="225">
        <v>9.8973893945338579E-2</v>
      </c>
      <c r="CQ290" s="224">
        <v>133.33000000000001</v>
      </c>
      <c r="CR290" s="224"/>
      <c r="CS290" s="224">
        <v>106.664</v>
      </c>
      <c r="CT290" s="224">
        <v>0.99319999999999997</v>
      </c>
      <c r="CU290" s="224">
        <v>444</v>
      </c>
      <c r="CV290" s="311">
        <v>0</v>
      </c>
      <c r="CW290" s="225">
        <v>5.6332037222760305E-3</v>
      </c>
      <c r="CX290" s="224">
        <v>133.33000000000001</v>
      </c>
      <c r="CY290" s="224"/>
      <c r="CZ290" s="224">
        <v>106.664</v>
      </c>
      <c r="DA290" s="224">
        <v>0.99080000000000001</v>
      </c>
      <c r="DB290" s="224">
        <v>1082</v>
      </c>
      <c r="DC290" s="224">
        <v>0</v>
      </c>
      <c r="DD290" s="225">
        <v>1.4219715269493229E-2</v>
      </c>
      <c r="DE290" s="224">
        <v>133.33000000000001</v>
      </c>
      <c r="DF290" s="224"/>
      <c r="DG290" s="224">
        <v>106.664</v>
      </c>
      <c r="DH290" s="224">
        <v>0.99219999999999997</v>
      </c>
      <c r="DI290" s="224">
        <v>5491</v>
      </c>
      <c r="DJ290" s="224">
        <v>0</v>
      </c>
      <c r="DK290" s="225">
        <v>6.9736704338598646E-2</v>
      </c>
      <c r="DL290" s="224">
        <v>133.33000000000001</v>
      </c>
      <c r="DM290" s="224"/>
      <c r="DN290" s="224">
        <v>106.664</v>
      </c>
      <c r="DO290" s="224">
        <v>0.99119999999999997</v>
      </c>
      <c r="DP290" s="224">
        <v>6000</v>
      </c>
      <c r="DQ290" s="311">
        <v>0</v>
      </c>
      <c r="DR290" s="225">
        <v>7.6277975058413411E-2</v>
      </c>
      <c r="DS290" s="224">
        <v>133.33000000000001</v>
      </c>
      <c r="DT290" s="224"/>
      <c r="DU290" s="224">
        <v>106.664</v>
      </c>
      <c r="DV290" s="224">
        <v>0.99199999999999999</v>
      </c>
      <c r="DW290" s="224">
        <v>6141</v>
      </c>
      <c r="DX290" s="224">
        <v>0</v>
      </c>
      <c r="DY290" s="225">
        <v>8.0607798965135424E-2</v>
      </c>
    </row>
    <row r="291" spans="1:129" ht="17.25" customHeight="1">
      <c r="A291" s="466">
        <v>287</v>
      </c>
      <c r="B291" s="489">
        <v>312000000012</v>
      </c>
      <c r="C291" s="212" t="s">
        <v>688</v>
      </c>
      <c r="D291" s="224">
        <v>200</v>
      </c>
      <c r="E291" s="224">
        <v>129</v>
      </c>
      <c r="F291" s="224">
        <v>129</v>
      </c>
      <c r="G291" s="224">
        <v>0.92310000000000003</v>
      </c>
      <c r="H291" s="224">
        <v>3600</v>
      </c>
      <c r="I291" s="224">
        <v>0</v>
      </c>
      <c r="J291" s="225">
        <v>4.1988614367328154E-2</v>
      </c>
      <c r="K291" s="224">
        <v>200</v>
      </c>
      <c r="L291" s="224">
        <v>51</v>
      </c>
      <c r="M291" s="224">
        <v>51</v>
      </c>
      <c r="N291" s="224">
        <v>0.72819999999999996</v>
      </c>
      <c r="O291" s="224">
        <v>1632</v>
      </c>
      <c r="P291" s="224">
        <v>0</v>
      </c>
      <c r="Q291" s="225">
        <v>5.9064477737121736E-2</v>
      </c>
      <c r="R291" s="224">
        <v>200</v>
      </c>
      <c r="S291" s="224">
        <v>138</v>
      </c>
      <c r="T291" s="224">
        <v>160</v>
      </c>
      <c r="U291" s="224">
        <v>0.77990000000000004</v>
      </c>
      <c r="V291" s="224">
        <v>19953</v>
      </c>
      <c r="W291" s="224">
        <v>0</v>
      </c>
      <c r="X291" s="225">
        <v>0.22208376073855621</v>
      </c>
      <c r="Y291" s="224">
        <v>200</v>
      </c>
      <c r="Z291" s="224">
        <v>150</v>
      </c>
      <c r="AA291" s="224">
        <v>160</v>
      </c>
      <c r="AB291" s="224">
        <v>0.86680000000000001</v>
      </c>
      <c r="AC291" s="224">
        <v>34380</v>
      </c>
      <c r="AD291" s="224">
        <v>0</v>
      </c>
      <c r="AE291" s="225">
        <v>0.33319160575792311</v>
      </c>
      <c r="AF291" s="224">
        <v>200</v>
      </c>
      <c r="AG291" s="224">
        <v>162</v>
      </c>
      <c r="AH291" s="224">
        <v>162</v>
      </c>
      <c r="AI291" s="224">
        <v>0.79959999999999998</v>
      </c>
      <c r="AJ291" s="224">
        <v>43161</v>
      </c>
      <c r="AK291" s="224">
        <v>0</v>
      </c>
      <c r="AL291" s="225">
        <v>0.44784812756836406</v>
      </c>
      <c r="AM291" s="224">
        <v>200</v>
      </c>
      <c r="AN291" s="224">
        <v>168</v>
      </c>
      <c r="AO291" s="224">
        <v>168</v>
      </c>
      <c r="AP291" s="224">
        <v>0.75819999999999999</v>
      </c>
      <c r="AQ291" s="224">
        <v>32547</v>
      </c>
      <c r="AR291" s="224">
        <v>0</v>
      </c>
      <c r="AS291" s="225">
        <v>0.35488317150477533</v>
      </c>
      <c r="AT291" s="224">
        <v>200</v>
      </c>
      <c r="AU291" s="224">
        <v>141</v>
      </c>
      <c r="AV291" s="224">
        <v>160</v>
      </c>
      <c r="AW291" s="224">
        <v>0.66110000000000002</v>
      </c>
      <c r="AX291" s="224">
        <v>27306</v>
      </c>
      <c r="AY291" s="224">
        <v>0</v>
      </c>
      <c r="AZ291" s="225">
        <v>0.34697486105757264</v>
      </c>
      <c r="BA291" s="224">
        <v>200</v>
      </c>
      <c r="BB291" s="224">
        <v>150</v>
      </c>
      <c r="BC291" s="224">
        <v>160</v>
      </c>
      <c r="BD291" s="224">
        <v>0.79269999999999996</v>
      </c>
      <c r="BE291" s="224">
        <v>34179</v>
      </c>
      <c r="BF291" s="224">
        <v>0</v>
      </c>
      <c r="BG291" s="225">
        <v>0.37428120137925236</v>
      </c>
      <c r="BH291" s="224">
        <v>200</v>
      </c>
      <c r="BI291" s="224">
        <v>153</v>
      </c>
      <c r="BJ291" s="224">
        <v>160</v>
      </c>
      <c r="BK291" s="224">
        <v>0.78610000000000002</v>
      </c>
      <c r="BL291" s="224">
        <v>35172</v>
      </c>
      <c r="BM291" s="224">
        <v>0</v>
      </c>
      <c r="BN291" s="225">
        <v>0.37586020821450111</v>
      </c>
      <c r="BO291" s="224">
        <v>200</v>
      </c>
      <c r="BP291" s="224">
        <v>0</v>
      </c>
      <c r="BQ291" s="224">
        <v>160</v>
      </c>
      <c r="BR291" s="224">
        <v>0.78610000000000002</v>
      </c>
      <c r="BS291" s="224">
        <v>35172</v>
      </c>
      <c r="BT291" s="311">
        <v>0</v>
      </c>
      <c r="BU291" s="225">
        <v>0.37586020821450111</v>
      </c>
      <c r="BV291" s="224">
        <v>200</v>
      </c>
      <c r="BW291" s="224">
        <v>168</v>
      </c>
      <c r="BX291" s="224">
        <v>168</v>
      </c>
      <c r="BY291" s="224">
        <v>0</v>
      </c>
      <c r="BZ291" s="224">
        <v>49380</v>
      </c>
      <c r="CA291" s="311">
        <v>0</v>
      </c>
      <c r="CB291" s="225">
        <v>0</v>
      </c>
      <c r="CC291" s="224">
        <v>200</v>
      </c>
      <c r="CD291" s="224"/>
      <c r="CE291" s="224">
        <v>190.8</v>
      </c>
      <c r="CF291" s="224">
        <v>0.75319999999999998</v>
      </c>
      <c r="CG291" s="224">
        <v>57987</v>
      </c>
      <c r="CH291" s="224">
        <v>0</v>
      </c>
      <c r="CI291" s="225">
        <v>0.54233673662556359</v>
      </c>
      <c r="CJ291" s="224">
        <v>200</v>
      </c>
      <c r="CK291" s="224"/>
      <c r="CL291" s="224">
        <v>163.32</v>
      </c>
      <c r="CM291" s="224">
        <v>0.72729999999999995</v>
      </c>
      <c r="CN291" s="224">
        <v>28505</v>
      </c>
      <c r="CO291" s="224">
        <v>0</v>
      </c>
      <c r="CP291" s="225">
        <v>0.33330021214361483</v>
      </c>
      <c r="CQ291" s="224">
        <v>200</v>
      </c>
      <c r="CR291" s="224"/>
      <c r="CS291" s="224">
        <v>160</v>
      </c>
      <c r="CT291" s="224">
        <v>0.78390000000000004</v>
      </c>
      <c r="CU291" s="224">
        <v>13594</v>
      </c>
      <c r="CV291" s="311">
        <v>0</v>
      </c>
      <c r="CW291" s="225">
        <v>0.14567790356187083</v>
      </c>
      <c r="CX291" s="224">
        <v>200</v>
      </c>
      <c r="CY291" s="224"/>
      <c r="CZ291" s="224">
        <v>160</v>
      </c>
      <c r="DA291" s="224">
        <v>0.7137</v>
      </c>
      <c r="DB291" s="224">
        <v>23349</v>
      </c>
      <c r="DC291" s="224">
        <v>0</v>
      </c>
      <c r="DD291" s="225">
        <v>0.28398807855775066</v>
      </c>
      <c r="DE291" s="224">
        <v>200</v>
      </c>
      <c r="DF291" s="224"/>
      <c r="DG291" s="224">
        <v>162.47999999999999</v>
      </c>
      <c r="DH291" s="224">
        <v>0.76300000000000001</v>
      </c>
      <c r="DI291" s="224">
        <v>30599</v>
      </c>
      <c r="DJ291" s="224">
        <v>0</v>
      </c>
      <c r="DK291" s="225">
        <v>0.33174917362179634</v>
      </c>
      <c r="DL291" s="224">
        <v>200</v>
      </c>
      <c r="DM291" s="224"/>
      <c r="DN291" s="224">
        <v>160</v>
      </c>
      <c r="DO291" s="224">
        <v>0.7843</v>
      </c>
      <c r="DP291" s="224">
        <v>41842</v>
      </c>
      <c r="DQ291" s="311">
        <v>0</v>
      </c>
      <c r="DR291" s="225">
        <v>0.44816434489216467</v>
      </c>
      <c r="DS291" s="224">
        <v>200</v>
      </c>
      <c r="DT291" s="224"/>
      <c r="DU291" s="224">
        <v>201.6</v>
      </c>
      <c r="DV291" s="224">
        <v>0.8145</v>
      </c>
      <c r="DW291" s="224">
        <v>34394</v>
      </c>
      <c r="DX291" s="224">
        <v>0</v>
      </c>
      <c r="DY291" s="225">
        <v>0.29091664744928503</v>
      </c>
    </row>
    <row r="292" spans="1:129" ht="17.25" customHeight="1">
      <c r="A292" s="466">
        <v>288</v>
      </c>
      <c r="B292" s="489">
        <v>311000000078</v>
      </c>
      <c r="C292" s="212" t="s">
        <v>947</v>
      </c>
      <c r="D292" s="224">
        <v>0</v>
      </c>
      <c r="E292" s="224">
        <v>0</v>
      </c>
      <c r="F292" s="224">
        <v>0</v>
      </c>
      <c r="G292" s="224">
        <v>0</v>
      </c>
      <c r="H292" s="224">
        <v>0</v>
      </c>
      <c r="I292" s="224">
        <v>0</v>
      </c>
      <c r="J292" s="225"/>
      <c r="K292" s="224">
        <v>0</v>
      </c>
      <c r="L292" s="224">
        <v>0</v>
      </c>
      <c r="M292" s="224">
        <v>0</v>
      </c>
      <c r="N292" s="224">
        <v>0</v>
      </c>
      <c r="O292" s="224">
        <v>0</v>
      </c>
      <c r="P292" s="224">
        <v>0</v>
      </c>
      <c r="Q292" s="225">
        <v>0</v>
      </c>
      <c r="R292" s="224">
        <v>0</v>
      </c>
      <c r="S292" s="224">
        <v>0</v>
      </c>
      <c r="T292" s="224">
        <v>0</v>
      </c>
      <c r="U292" s="224">
        <v>0</v>
      </c>
      <c r="V292" s="224">
        <v>0</v>
      </c>
      <c r="W292" s="224">
        <v>0</v>
      </c>
      <c r="X292" s="225">
        <v>0</v>
      </c>
      <c r="Y292" s="224">
        <v>0</v>
      </c>
      <c r="Z292" s="224">
        <v>0</v>
      </c>
      <c r="AA292" s="224">
        <v>0</v>
      </c>
      <c r="AB292" s="224">
        <v>0</v>
      </c>
      <c r="AC292" s="224">
        <v>0</v>
      </c>
      <c r="AD292" s="224">
        <v>0</v>
      </c>
      <c r="AE292" s="225">
        <v>0</v>
      </c>
      <c r="AF292" s="224">
        <v>0</v>
      </c>
      <c r="AG292" s="224">
        <v>0</v>
      </c>
      <c r="AH292" s="224">
        <v>0</v>
      </c>
      <c r="AI292" s="224">
        <v>0</v>
      </c>
      <c r="AJ292" s="224">
        <v>0</v>
      </c>
      <c r="AK292" s="224">
        <v>0</v>
      </c>
      <c r="AL292" s="225">
        <v>0</v>
      </c>
      <c r="AM292" s="224">
        <v>0</v>
      </c>
      <c r="AN292" s="224">
        <v>0</v>
      </c>
      <c r="AO292" s="224">
        <v>0</v>
      </c>
      <c r="AP292" s="224">
        <v>0</v>
      </c>
      <c r="AQ292" s="224">
        <v>0</v>
      </c>
      <c r="AR292" s="224">
        <v>0</v>
      </c>
      <c r="AS292" s="225">
        <v>0</v>
      </c>
      <c r="AT292" s="224">
        <v>0</v>
      </c>
      <c r="AU292" s="224">
        <v>0</v>
      </c>
      <c r="AV292" s="224">
        <v>0</v>
      </c>
      <c r="AW292" s="224">
        <v>0</v>
      </c>
      <c r="AX292" s="224">
        <v>0</v>
      </c>
      <c r="AY292" s="224">
        <v>0</v>
      </c>
      <c r="AZ292" s="225">
        <v>0</v>
      </c>
      <c r="BA292" s="224">
        <v>0</v>
      </c>
      <c r="BB292" s="224">
        <v>0</v>
      </c>
      <c r="BC292" s="224">
        <v>0</v>
      </c>
      <c r="BD292" s="224">
        <v>0</v>
      </c>
      <c r="BE292" s="224">
        <v>0</v>
      </c>
      <c r="BF292" s="224">
        <v>0</v>
      </c>
      <c r="BG292" s="225">
        <v>0</v>
      </c>
      <c r="BH292" s="224">
        <v>0</v>
      </c>
      <c r="BI292" s="224">
        <v>0</v>
      </c>
      <c r="BJ292" s="224">
        <v>0</v>
      </c>
      <c r="BK292" s="224">
        <v>0</v>
      </c>
      <c r="BL292" s="224">
        <v>0</v>
      </c>
      <c r="BM292" s="224">
        <v>0</v>
      </c>
      <c r="BN292" s="225">
        <v>0</v>
      </c>
      <c r="BO292" s="224">
        <v>0</v>
      </c>
      <c r="BP292" s="224">
        <v>0</v>
      </c>
      <c r="BQ292" s="224">
        <v>0</v>
      </c>
      <c r="BR292" s="224">
        <v>0</v>
      </c>
      <c r="BS292" s="224">
        <v>0</v>
      </c>
      <c r="BT292" s="311">
        <v>0</v>
      </c>
      <c r="BU292" s="225">
        <v>0</v>
      </c>
      <c r="BV292" s="224">
        <v>0</v>
      </c>
      <c r="BW292" s="224">
        <v>0</v>
      </c>
      <c r="BX292" s="224">
        <v>0</v>
      </c>
      <c r="BY292" s="224">
        <v>0</v>
      </c>
      <c r="BZ292" s="224">
        <v>0</v>
      </c>
      <c r="CA292" s="311">
        <v>0</v>
      </c>
      <c r="CB292" s="225">
        <v>0</v>
      </c>
      <c r="CC292" s="224">
        <v>136</v>
      </c>
      <c r="CD292" s="224"/>
      <c r="CE292" s="224">
        <v>0</v>
      </c>
      <c r="CF292" s="224">
        <v>0</v>
      </c>
      <c r="CG292" s="224">
        <v>0</v>
      </c>
      <c r="CH292" s="224">
        <v>0</v>
      </c>
      <c r="CI292" s="225">
        <v>0</v>
      </c>
      <c r="CJ292" s="224">
        <v>0</v>
      </c>
      <c r="CK292" s="224"/>
      <c r="CL292" s="224">
        <v>0</v>
      </c>
      <c r="CM292" s="224">
        <v>0</v>
      </c>
      <c r="CN292" s="224">
        <v>0</v>
      </c>
      <c r="CO292" s="224">
        <v>0</v>
      </c>
      <c r="CP292" s="225">
        <v>0</v>
      </c>
      <c r="CQ292" s="224">
        <v>0</v>
      </c>
      <c r="CR292" s="224"/>
      <c r="CS292" s="224">
        <v>0</v>
      </c>
      <c r="CT292" s="224">
        <v>0</v>
      </c>
      <c r="CU292" s="224">
        <v>0</v>
      </c>
      <c r="CV292" s="311">
        <v>0</v>
      </c>
      <c r="CW292" s="225">
        <v>0</v>
      </c>
      <c r="CX292" s="224">
        <v>136</v>
      </c>
      <c r="CY292" s="224"/>
      <c r="CZ292" s="224">
        <v>0</v>
      </c>
      <c r="DA292" s="224">
        <v>0</v>
      </c>
      <c r="DB292" s="224">
        <v>0</v>
      </c>
      <c r="DC292" s="224">
        <v>0</v>
      </c>
      <c r="DD292" s="225">
        <v>0</v>
      </c>
      <c r="DE292" s="224">
        <v>136</v>
      </c>
      <c r="DF292" s="224"/>
      <c r="DG292" s="224">
        <v>0</v>
      </c>
      <c r="DH292" s="224">
        <v>0</v>
      </c>
      <c r="DI292" s="224">
        <v>0</v>
      </c>
      <c r="DJ292" s="224">
        <v>0</v>
      </c>
      <c r="DK292" s="225">
        <v>0</v>
      </c>
      <c r="DL292" s="224">
        <v>136</v>
      </c>
      <c r="DM292" s="224"/>
      <c r="DN292" s="224">
        <v>0</v>
      </c>
      <c r="DO292" s="224">
        <v>0</v>
      </c>
      <c r="DP292" s="224">
        <v>0</v>
      </c>
      <c r="DQ292" s="311">
        <v>0</v>
      </c>
      <c r="DR292" s="225">
        <v>0</v>
      </c>
      <c r="DS292" s="224">
        <v>136</v>
      </c>
      <c r="DT292" s="224"/>
      <c r="DU292" s="224">
        <v>108.8</v>
      </c>
      <c r="DV292" s="224">
        <v>0.2964</v>
      </c>
      <c r="DW292" s="224">
        <v>220</v>
      </c>
      <c r="DX292" s="224">
        <v>0</v>
      </c>
      <c r="DY292" s="225">
        <v>9.4750844557346114E-3</v>
      </c>
    </row>
    <row r="293" spans="1:129" ht="17.25" customHeight="1">
      <c r="A293" s="466">
        <v>289</v>
      </c>
      <c r="B293" s="489">
        <v>352000000003</v>
      </c>
      <c r="C293" s="212" t="s">
        <v>840</v>
      </c>
      <c r="D293" s="224">
        <v>0</v>
      </c>
      <c r="E293" s="224">
        <v>0</v>
      </c>
      <c r="F293" s="224">
        <v>0</v>
      </c>
      <c r="G293" s="224">
        <v>0</v>
      </c>
      <c r="H293" s="224">
        <v>0</v>
      </c>
      <c r="I293" s="224">
        <v>0</v>
      </c>
      <c r="J293" s="225"/>
      <c r="K293" s="224">
        <v>0</v>
      </c>
      <c r="L293" s="224">
        <v>0</v>
      </c>
      <c r="M293" s="224">
        <v>0</v>
      </c>
      <c r="N293" s="224">
        <v>0</v>
      </c>
      <c r="O293" s="224">
        <v>0</v>
      </c>
      <c r="P293" s="224">
        <v>0</v>
      </c>
      <c r="Q293" s="225">
        <v>0</v>
      </c>
      <c r="R293" s="224">
        <v>189</v>
      </c>
      <c r="S293" s="224">
        <v>186</v>
      </c>
      <c r="T293" s="224">
        <v>161.19999999999999</v>
      </c>
      <c r="U293" s="224">
        <v>0.82340000000000002</v>
      </c>
      <c r="V293" s="224">
        <v>9185</v>
      </c>
      <c r="W293" s="224">
        <v>0</v>
      </c>
      <c r="X293" s="225">
        <v>9.611048394965592E-2</v>
      </c>
      <c r="Y293" s="224">
        <v>189</v>
      </c>
      <c r="Z293" s="224">
        <v>173.2</v>
      </c>
      <c r="AA293" s="224">
        <v>173.2</v>
      </c>
      <c r="AB293" s="224">
        <v>0.80579999999999996</v>
      </c>
      <c r="AC293" s="224">
        <v>19005</v>
      </c>
      <c r="AD293" s="224">
        <v>0</v>
      </c>
      <c r="AE293" s="225">
        <v>0.18302894974705386</v>
      </c>
      <c r="AF293" s="224">
        <v>189</v>
      </c>
      <c r="AG293" s="224">
        <v>155.4</v>
      </c>
      <c r="AH293" s="224">
        <v>155.4</v>
      </c>
      <c r="AI293" s="224">
        <v>0.76659999999999995</v>
      </c>
      <c r="AJ293" s="224">
        <v>10250</v>
      </c>
      <c r="AK293" s="224">
        <v>0</v>
      </c>
      <c r="AL293" s="225">
        <v>0.11564612904420854</v>
      </c>
      <c r="AM293" s="224">
        <v>189</v>
      </c>
      <c r="AN293" s="224">
        <v>171.5</v>
      </c>
      <c r="AO293" s="224">
        <v>171.5</v>
      </c>
      <c r="AP293" s="224">
        <v>0.77249999999999996</v>
      </c>
      <c r="AQ293" s="224">
        <v>19970</v>
      </c>
      <c r="AR293" s="224">
        <v>0</v>
      </c>
      <c r="AS293" s="225">
        <v>0.20935481605186382</v>
      </c>
      <c r="AT293" s="224">
        <v>189</v>
      </c>
      <c r="AU293" s="224">
        <v>163</v>
      </c>
      <c r="AV293" s="224">
        <v>163</v>
      </c>
      <c r="AW293" s="224">
        <v>0.72140000000000004</v>
      </c>
      <c r="AX293" s="224">
        <v>9245</v>
      </c>
      <c r="AY293" s="224">
        <v>0</v>
      </c>
      <c r="AZ293" s="225">
        <v>0.10567450874166971</v>
      </c>
      <c r="BA293" s="224">
        <v>189</v>
      </c>
      <c r="BB293" s="224">
        <v>168</v>
      </c>
      <c r="BC293" s="224">
        <v>168</v>
      </c>
      <c r="BD293" s="224">
        <v>0.7349</v>
      </c>
      <c r="BE293" s="224">
        <v>17035</v>
      </c>
      <c r="BF293" s="224">
        <v>0</v>
      </c>
      <c r="BG293" s="225">
        <v>0.19163380037308467</v>
      </c>
      <c r="BH293" s="224">
        <v>189</v>
      </c>
      <c r="BI293" s="224">
        <v>166</v>
      </c>
      <c r="BJ293" s="224">
        <v>166</v>
      </c>
      <c r="BK293" s="224">
        <v>0.67610000000000003</v>
      </c>
      <c r="BL293" s="224">
        <v>6785</v>
      </c>
      <c r="BM293" s="224">
        <v>0</v>
      </c>
      <c r="BN293" s="225">
        <v>8.1256458960355354E-2</v>
      </c>
      <c r="BO293" s="224">
        <v>189</v>
      </c>
      <c r="BP293" s="224">
        <v>182.8</v>
      </c>
      <c r="BQ293" s="224">
        <v>182.8</v>
      </c>
      <c r="BR293" s="224">
        <v>0.73719999999999997</v>
      </c>
      <c r="BS293" s="224">
        <v>9300</v>
      </c>
      <c r="BT293" s="311">
        <v>0</v>
      </c>
      <c r="BU293" s="225">
        <v>9.2757384675114657E-2</v>
      </c>
      <c r="BV293" s="224">
        <v>189</v>
      </c>
      <c r="BW293" s="224">
        <v>185.4</v>
      </c>
      <c r="BX293" s="224">
        <v>185.4</v>
      </c>
      <c r="BY293" s="224">
        <v>0.74519999999999997</v>
      </c>
      <c r="BZ293" s="224">
        <v>17080</v>
      </c>
      <c r="CA293" s="311">
        <v>0</v>
      </c>
      <c r="CB293" s="225">
        <v>0.18396534416212459</v>
      </c>
      <c r="CC293" s="224">
        <v>189</v>
      </c>
      <c r="CD293" s="224"/>
      <c r="CE293" s="224">
        <v>200</v>
      </c>
      <c r="CF293" s="224">
        <v>0.78010000000000002</v>
      </c>
      <c r="CG293" s="224">
        <v>30353</v>
      </c>
      <c r="CH293" s="224">
        <v>0</v>
      </c>
      <c r="CI293" s="225">
        <v>0.26148598263525624</v>
      </c>
      <c r="CJ293" s="224">
        <v>189</v>
      </c>
      <c r="CK293" s="224"/>
      <c r="CL293" s="224">
        <v>186.2</v>
      </c>
      <c r="CM293" s="224">
        <v>0.76459999999999995</v>
      </c>
      <c r="CN293" s="224">
        <v>21265</v>
      </c>
      <c r="CO293" s="224">
        <v>0</v>
      </c>
      <c r="CP293" s="225">
        <v>0.20745261819271721</v>
      </c>
      <c r="CQ293" s="224">
        <v>189</v>
      </c>
      <c r="CR293" s="224"/>
      <c r="CS293" s="224">
        <v>191.4</v>
      </c>
      <c r="CT293" s="224">
        <v>0.74180000000000001</v>
      </c>
      <c r="CU293" s="224">
        <v>7450</v>
      </c>
      <c r="CV293" s="311">
        <v>0</v>
      </c>
      <c r="CW293" s="225">
        <v>7.0526864250215815E-2</v>
      </c>
      <c r="CX293" s="224">
        <v>189</v>
      </c>
      <c r="CY293" s="224"/>
      <c r="CZ293" s="224">
        <v>185.8</v>
      </c>
      <c r="DA293" s="224">
        <v>0.78169999999999995</v>
      </c>
      <c r="DB293" s="224">
        <v>17757</v>
      </c>
      <c r="DC293" s="224">
        <v>0</v>
      </c>
      <c r="DD293" s="225">
        <v>0.16980531377543329</v>
      </c>
      <c r="DE293" s="224">
        <v>189</v>
      </c>
      <c r="DF293" s="224"/>
      <c r="DG293" s="224">
        <v>175.8</v>
      </c>
      <c r="DH293" s="224">
        <v>0.76239999999999997</v>
      </c>
      <c r="DI293" s="224">
        <v>17970</v>
      </c>
      <c r="DJ293" s="224">
        <v>0</v>
      </c>
      <c r="DK293" s="225">
        <v>0.18020771635506172</v>
      </c>
      <c r="DL293" s="224">
        <v>189</v>
      </c>
      <c r="DM293" s="224"/>
      <c r="DN293" s="224">
        <v>174.4</v>
      </c>
      <c r="DO293" s="224">
        <v>0.78659999999999997</v>
      </c>
      <c r="DP293" s="224">
        <v>16908</v>
      </c>
      <c r="DQ293" s="311">
        <v>0</v>
      </c>
      <c r="DR293" s="225">
        <v>0.16566046685955421</v>
      </c>
      <c r="DS293" s="224">
        <v>189</v>
      </c>
      <c r="DT293" s="224"/>
      <c r="DU293" s="224">
        <v>175.8</v>
      </c>
      <c r="DV293" s="224">
        <v>0.77349999999999997</v>
      </c>
      <c r="DW293" s="224">
        <v>16140</v>
      </c>
      <c r="DX293" s="224">
        <v>0</v>
      </c>
      <c r="DY293" s="225">
        <v>0.16485109839857881</v>
      </c>
    </row>
    <row r="294" spans="1:129" ht="17.25" customHeight="1">
      <c r="A294" s="466">
        <v>290</v>
      </c>
      <c r="B294" s="489">
        <v>343000000033</v>
      </c>
      <c r="C294" s="212" t="s">
        <v>346</v>
      </c>
      <c r="D294" s="224">
        <v>122</v>
      </c>
      <c r="E294" s="224">
        <v>70.400000000000006</v>
      </c>
      <c r="F294" s="224">
        <v>75.400000000000006</v>
      </c>
      <c r="G294" s="224">
        <v>0.23630000000000001</v>
      </c>
      <c r="H294" s="224">
        <v>6580</v>
      </c>
      <c r="I294" s="224">
        <v>0</v>
      </c>
      <c r="J294" s="225">
        <v>0.51293027054405771</v>
      </c>
      <c r="K294" s="224">
        <v>122</v>
      </c>
      <c r="L294" s="224">
        <v>72.8</v>
      </c>
      <c r="M294" s="224">
        <v>77.8</v>
      </c>
      <c r="N294" s="224">
        <v>0.82989999999999997</v>
      </c>
      <c r="O294" s="224">
        <v>15252</v>
      </c>
      <c r="P294" s="224">
        <v>0</v>
      </c>
      <c r="Q294" s="225">
        <v>0.31750348711756704</v>
      </c>
      <c r="R294" s="224">
        <v>122</v>
      </c>
      <c r="S294" s="224">
        <v>68.400000000000006</v>
      </c>
      <c r="T294" s="224">
        <v>97.6</v>
      </c>
      <c r="U294" s="224">
        <v>0.75570000000000004</v>
      </c>
      <c r="V294" s="224">
        <v>14819</v>
      </c>
      <c r="W294" s="224">
        <v>0</v>
      </c>
      <c r="X294" s="225">
        <v>0.27905329935718654</v>
      </c>
      <c r="Y294" s="224">
        <v>122</v>
      </c>
      <c r="Z294" s="224">
        <v>65.599999999999994</v>
      </c>
      <c r="AA294" s="224">
        <v>97.6</v>
      </c>
      <c r="AB294" s="224">
        <v>0.74670000000000003</v>
      </c>
      <c r="AC294" s="224">
        <v>15654</v>
      </c>
      <c r="AD294" s="224">
        <v>0</v>
      </c>
      <c r="AE294" s="225">
        <v>0.28870640902820993</v>
      </c>
      <c r="AF294" s="224">
        <v>122</v>
      </c>
      <c r="AG294" s="224">
        <v>62.8</v>
      </c>
      <c r="AH294" s="224">
        <v>97.6</v>
      </c>
      <c r="AI294" s="224">
        <v>0.61939999999999995</v>
      </c>
      <c r="AJ294" s="224">
        <v>12929</v>
      </c>
      <c r="AK294" s="224">
        <v>0</v>
      </c>
      <c r="AL294" s="225">
        <v>0.28745573737479641</v>
      </c>
      <c r="AM294" s="224">
        <v>122</v>
      </c>
      <c r="AN294" s="224">
        <v>89.6</v>
      </c>
      <c r="AO294" s="224">
        <v>97.6</v>
      </c>
      <c r="AP294" s="224">
        <v>0.87490000000000001</v>
      </c>
      <c r="AQ294" s="224">
        <v>21369</v>
      </c>
      <c r="AR294" s="224">
        <v>0</v>
      </c>
      <c r="AS294" s="225">
        <v>0.34757094799905319</v>
      </c>
      <c r="AT294" s="224">
        <v>122</v>
      </c>
      <c r="AU294" s="224">
        <v>66</v>
      </c>
      <c r="AV294" s="224">
        <v>97.6</v>
      </c>
      <c r="AW294" s="224">
        <v>0.75860000000000005</v>
      </c>
      <c r="AX294" s="224">
        <v>18886</v>
      </c>
      <c r="AY294" s="224">
        <v>0</v>
      </c>
      <c r="AZ294" s="225">
        <v>0.34285018944181223</v>
      </c>
      <c r="BA294" s="224">
        <v>122</v>
      </c>
      <c r="BB294" s="224">
        <v>94</v>
      </c>
      <c r="BC294" s="224">
        <v>99</v>
      </c>
      <c r="BD294" s="224">
        <v>0.84140000000000004</v>
      </c>
      <c r="BE294" s="224">
        <v>16671</v>
      </c>
      <c r="BF294" s="224">
        <v>0</v>
      </c>
      <c r="BG294" s="225">
        <v>0.27796585616885117</v>
      </c>
      <c r="BH294" s="224">
        <v>122</v>
      </c>
      <c r="BI294" s="224">
        <v>82</v>
      </c>
      <c r="BJ294" s="224">
        <v>97.6</v>
      </c>
      <c r="BK294" s="224">
        <v>0.78080000000000005</v>
      </c>
      <c r="BL294" s="224">
        <v>19765</v>
      </c>
      <c r="BM294" s="224">
        <v>0</v>
      </c>
      <c r="BN294" s="225">
        <v>0.34860552091189784</v>
      </c>
      <c r="BO294" s="224">
        <v>122</v>
      </c>
      <c r="BP294" s="224">
        <v>82.4</v>
      </c>
      <c r="BQ294" s="224">
        <v>97.6</v>
      </c>
      <c r="BR294" s="224">
        <v>0.85529999999999995</v>
      </c>
      <c r="BS294" s="224">
        <v>20362</v>
      </c>
      <c r="BT294" s="311">
        <v>0</v>
      </c>
      <c r="BU294" s="225">
        <v>0.3278530346208271</v>
      </c>
      <c r="BV294" s="224">
        <v>122</v>
      </c>
      <c r="BW294" s="224">
        <v>93.6</v>
      </c>
      <c r="BX294" s="224">
        <v>97.6</v>
      </c>
      <c r="BY294" s="224">
        <v>0.69540000000000002</v>
      </c>
      <c r="BZ294" s="224">
        <v>17197</v>
      </c>
      <c r="CA294" s="311">
        <v>0</v>
      </c>
      <c r="CB294" s="225">
        <v>0.37704997314795546</v>
      </c>
      <c r="CC294" s="224">
        <v>122</v>
      </c>
      <c r="CD294" s="224"/>
      <c r="CE294" s="224">
        <v>97.97</v>
      </c>
      <c r="CF294" s="224">
        <v>0.83130000000000004</v>
      </c>
      <c r="CG294" s="224">
        <v>25312</v>
      </c>
      <c r="CH294" s="224">
        <v>0</v>
      </c>
      <c r="CI294" s="225">
        <v>0.41773670587316952</v>
      </c>
      <c r="CJ294" s="224">
        <v>122</v>
      </c>
      <c r="CK294" s="224"/>
      <c r="CL294" s="224">
        <v>97.6</v>
      </c>
      <c r="CM294" s="224">
        <v>0.82599999999999996</v>
      </c>
      <c r="CN294" s="224">
        <v>19587</v>
      </c>
      <c r="CO294" s="224">
        <v>0</v>
      </c>
      <c r="CP294" s="225">
        <v>0.33744699255084087</v>
      </c>
      <c r="CQ294" s="224">
        <v>122</v>
      </c>
      <c r="CR294" s="224"/>
      <c r="CS294" s="224">
        <v>97.6</v>
      </c>
      <c r="CT294" s="224">
        <v>0.36849999999999999</v>
      </c>
      <c r="CU294" s="224">
        <v>6300</v>
      </c>
      <c r="CV294" s="311">
        <v>0</v>
      </c>
      <c r="CW294" s="225">
        <v>0.23544002979190873</v>
      </c>
      <c r="CX294" s="224">
        <v>122</v>
      </c>
      <c r="CY294" s="224"/>
      <c r="CZ294" s="224">
        <v>97.6</v>
      </c>
      <c r="DA294" s="224">
        <v>0.37219999999999998</v>
      </c>
      <c r="DB294" s="224">
        <v>6741</v>
      </c>
      <c r="DC294" s="224">
        <v>0</v>
      </c>
      <c r="DD294" s="225">
        <v>0.25773039789994806</v>
      </c>
      <c r="DE294" s="224">
        <v>122</v>
      </c>
      <c r="DF294" s="224"/>
      <c r="DG294" s="224">
        <v>98.48</v>
      </c>
      <c r="DH294" s="224">
        <v>0.49299999999999999</v>
      </c>
      <c r="DI294" s="224">
        <v>10582</v>
      </c>
      <c r="DJ294" s="224">
        <v>0</v>
      </c>
      <c r="DK294" s="225">
        <v>0.29295429019205288</v>
      </c>
      <c r="DL294" s="224">
        <v>122</v>
      </c>
      <c r="DM294" s="224"/>
      <c r="DN294" s="224">
        <v>122.32</v>
      </c>
      <c r="DO294" s="224">
        <v>0.5645</v>
      </c>
      <c r="DP294" s="224">
        <v>16377</v>
      </c>
      <c r="DQ294" s="311">
        <v>0</v>
      </c>
      <c r="DR294" s="225">
        <v>0.31878655376325715</v>
      </c>
      <c r="DS294" s="224">
        <v>122</v>
      </c>
      <c r="DT294" s="224"/>
      <c r="DU294" s="224">
        <v>120.08</v>
      </c>
      <c r="DV294" s="224">
        <v>0.51619999999999999</v>
      </c>
      <c r="DW294" s="224">
        <v>14540</v>
      </c>
      <c r="DX294" s="224">
        <v>0</v>
      </c>
      <c r="DY294" s="225">
        <v>0.32579411163002991</v>
      </c>
    </row>
    <row r="295" spans="1:129" ht="17.25" customHeight="1">
      <c r="A295" s="466">
        <v>291</v>
      </c>
      <c r="B295" s="489">
        <v>211000000022</v>
      </c>
      <c r="C295" s="212" t="s">
        <v>675</v>
      </c>
      <c r="D295" s="224">
        <v>123</v>
      </c>
      <c r="E295" s="224">
        <v>104</v>
      </c>
      <c r="F295" s="224">
        <v>104</v>
      </c>
      <c r="G295" s="224">
        <v>0.90810000000000002</v>
      </c>
      <c r="H295" s="224">
        <v>56598</v>
      </c>
      <c r="I295" s="311">
        <v>15798.883199999997</v>
      </c>
      <c r="J295" s="225">
        <v>0.83234154715819719</v>
      </c>
      <c r="K295" s="224">
        <v>123</v>
      </c>
      <c r="L295" s="224">
        <v>114</v>
      </c>
      <c r="M295" s="224">
        <v>114</v>
      </c>
      <c r="N295" s="224">
        <v>0.9042</v>
      </c>
      <c r="O295" s="224">
        <v>54658</v>
      </c>
      <c r="P295" s="311">
        <v>8643.623679999997</v>
      </c>
      <c r="Q295" s="225">
        <v>0.71270769317687888</v>
      </c>
      <c r="R295" s="224">
        <v>123</v>
      </c>
      <c r="S295" s="224">
        <v>111.44</v>
      </c>
      <c r="T295" s="224">
        <v>111.44</v>
      </c>
      <c r="U295" s="224">
        <v>0.90259999999999996</v>
      </c>
      <c r="V295" s="224">
        <v>64194</v>
      </c>
      <c r="W295" s="311">
        <v>20740.958592000003</v>
      </c>
      <c r="X295" s="225">
        <v>0.88639134918894014</v>
      </c>
      <c r="Y295" s="224">
        <v>123</v>
      </c>
      <c r="Z295" s="224">
        <v>116</v>
      </c>
      <c r="AA295" s="224">
        <v>116</v>
      </c>
      <c r="AB295" s="224">
        <v>0.89910000000000001</v>
      </c>
      <c r="AC295" s="224">
        <v>63814</v>
      </c>
      <c r="AD295" s="311">
        <v>17256.444160000006</v>
      </c>
      <c r="AE295" s="225">
        <v>0.82238853198355533</v>
      </c>
      <c r="AF295" s="224">
        <v>123</v>
      </c>
      <c r="AG295" s="224">
        <v>118.56</v>
      </c>
      <c r="AH295" s="224">
        <v>118.56</v>
      </c>
      <c r="AI295" s="224">
        <v>0.88539999999999996</v>
      </c>
      <c r="AJ295" s="224">
        <v>53848</v>
      </c>
      <c r="AK295" s="311">
        <v>6988.0420864000116</v>
      </c>
      <c r="AL295" s="225">
        <v>0.689475651249425</v>
      </c>
      <c r="AM295" s="224">
        <v>123</v>
      </c>
      <c r="AN295" s="224">
        <v>114.64</v>
      </c>
      <c r="AO295" s="224">
        <v>114.64</v>
      </c>
      <c r="AP295" s="224">
        <v>0.89639999999999997</v>
      </c>
      <c r="AQ295" s="224">
        <v>60597</v>
      </c>
      <c r="AR295" s="311">
        <v>16203.256128000001</v>
      </c>
      <c r="AS295" s="225">
        <v>0.81899377770055171</v>
      </c>
      <c r="AT295" s="224">
        <v>278</v>
      </c>
      <c r="AU295" s="224">
        <v>224.96</v>
      </c>
      <c r="AV295" s="224">
        <v>222.4</v>
      </c>
      <c r="AW295" s="224">
        <v>0.87409999999999999</v>
      </c>
      <c r="AX295" s="224">
        <v>54438</v>
      </c>
      <c r="AY295" s="224">
        <v>0</v>
      </c>
      <c r="AZ295" s="225">
        <v>0.37638587994058881</v>
      </c>
      <c r="BA295" s="224">
        <v>278</v>
      </c>
      <c r="BB295" s="224">
        <v>142.88</v>
      </c>
      <c r="BC295" s="224">
        <v>222.4</v>
      </c>
      <c r="BD295" s="224">
        <v>0.90539999999999998</v>
      </c>
      <c r="BE295" s="224">
        <v>47978</v>
      </c>
      <c r="BF295" s="224">
        <v>0</v>
      </c>
      <c r="BG295" s="225">
        <v>0.33092865226263873</v>
      </c>
      <c r="BH295" s="224">
        <v>278</v>
      </c>
      <c r="BI295" s="224">
        <v>102.56</v>
      </c>
      <c r="BJ295" s="224">
        <v>222.4</v>
      </c>
      <c r="BK295" s="224">
        <v>0.87360000000000004</v>
      </c>
      <c r="BL295" s="224">
        <v>45318</v>
      </c>
      <c r="BM295" s="224">
        <v>0</v>
      </c>
      <c r="BN295" s="225">
        <v>0.31350927322658001</v>
      </c>
      <c r="BO295" s="224">
        <v>278</v>
      </c>
      <c r="BP295" s="224">
        <v>108.48</v>
      </c>
      <c r="BQ295" s="224">
        <v>222.4</v>
      </c>
      <c r="BR295" s="224">
        <v>0.92090000000000005</v>
      </c>
      <c r="BS295" s="224">
        <v>49420</v>
      </c>
      <c r="BT295" s="311">
        <v>0</v>
      </c>
      <c r="BU295" s="225">
        <v>0.32432658534110997</v>
      </c>
      <c r="BV295" s="224">
        <v>278</v>
      </c>
      <c r="BW295" s="224">
        <v>122.08</v>
      </c>
      <c r="BX295" s="224">
        <v>222.4</v>
      </c>
      <c r="BY295" s="224">
        <v>0.91059999999999997</v>
      </c>
      <c r="BZ295" s="224">
        <v>55012</v>
      </c>
      <c r="CA295" s="311">
        <v>0</v>
      </c>
      <c r="CB295" s="225">
        <v>0.40422738524689644</v>
      </c>
      <c r="CC295" s="224">
        <v>278</v>
      </c>
      <c r="CD295" s="224"/>
      <c r="CE295" s="224">
        <v>278</v>
      </c>
      <c r="CF295" s="224">
        <v>0.89270000000000005</v>
      </c>
      <c r="CG295" s="224">
        <v>77158</v>
      </c>
      <c r="CH295" s="224">
        <v>0</v>
      </c>
      <c r="CI295" s="225">
        <v>0.41788587869518723</v>
      </c>
      <c r="CJ295" s="224">
        <v>278</v>
      </c>
      <c r="CK295" s="224"/>
      <c r="CL295" s="224">
        <v>278</v>
      </c>
      <c r="CM295" s="224">
        <v>0.89649999999999996</v>
      </c>
      <c r="CN295" s="224">
        <v>76558</v>
      </c>
      <c r="CO295" s="224">
        <v>0</v>
      </c>
      <c r="CP295" s="225">
        <v>0.42664139742305429</v>
      </c>
      <c r="CQ295" s="224">
        <v>278</v>
      </c>
      <c r="CR295" s="224"/>
      <c r="CS295" s="224">
        <v>278</v>
      </c>
      <c r="CT295" s="224">
        <v>0.87060000000000004</v>
      </c>
      <c r="CU295" s="224">
        <v>73388</v>
      </c>
      <c r="CV295" s="311">
        <v>0</v>
      </c>
      <c r="CW295" s="225">
        <v>0.40755728269033242</v>
      </c>
      <c r="CX295" s="224">
        <v>278</v>
      </c>
      <c r="CY295" s="224"/>
      <c r="CZ295" s="224">
        <v>278</v>
      </c>
      <c r="DA295" s="224">
        <v>0.86629999999999996</v>
      </c>
      <c r="DB295" s="224">
        <v>76474</v>
      </c>
      <c r="DC295" s="224">
        <v>0</v>
      </c>
      <c r="DD295" s="225">
        <v>0.44103006870735662</v>
      </c>
      <c r="DE295" s="224">
        <v>278</v>
      </c>
      <c r="DF295" s="224"/>
      <c r="DG295" s="224">
        <v>278</v>
      </c>
      <c r="DH295" s="224">
        <v>0.89380000000000004</v>
      </c>
      <c r="DI295" s="224">
        <v>78256</v>
      </c>
      <c r="DJ295" s="224">
        <v>0</v>
      </c>
      <c r="DK295" s="225">
        <v>0.42331100941145605</v>
      </c>
      <c r="DL295" s="224">
        <v>278</v>
      </c>
      <c r="DM295" s="224"/>
      <c r="DN295" s="224">
        <v>278</v>
      </c>
      <c r="DO295" s="224">
        <v>0.8972</v>
      </c>
      <c r="DP295" s="224">
        <v>81722</v>
      </c>
      <c r="DQ295" s="311">
        <v>0</v>
      </c>
      <c r="DR295" s="225">
        <v>0.44038446489583244</v>
      </c>
      <c r="DS295" s="224">
        <v>278</v>
      </c>
      <c r="DT295" s="224"/>
      <c r="DU295" s="224">
        <v>278</v>
      </c>
      <c r="DV295" s="224">
        <v>0.88470000000000004</v>
      </c>
      <c r="DW295" s="224">
        <v>81008</v>
      </c>
      <c r="DX295" s="224">
        <v>0</v>
      </c>
      <c r="DY295" s="225">
        <v>0.45746154291667823</v>
      </c>
    </row>
    <row r="296" spans="1:129" ht="17.25" customHeight="1">
      <c r="A296" s="466">
        <v>292</v>
      </c>
      <c r="B296" s="489">
        <v>711000000046</v>
      </c>
      <c r="C296" s="212" t="s">
        <v>391</v>
      </c>
      <c r="D296" s="224">
        <v>111</v>
      </c>
      <c r="E296" s="224">
        <v>95.4</v>
      </c>
      <c r="F296" s="224">
        <v>95.4</v>
      </c>
      <c r="G296" s="224">
        <v>0.93720000000000003</v>
      </c>
      <c r="H296" s="224">
        <v>4026</v>
      </c>
      <c r="I296" s="224">
        <v>0</v>
      </c>
      <c r="J296" s="225">
        <v>6.2540394943619307E-2</v>
      </c>
      <c r="K296" s="224">
        <v>111</v>
      </c>
      <c r="L296" s="224">
        <v>112.2</v>
      </c>
      <c r="M296" s="224">
        <v>112.2</v>
      </c>
      <c r="N296" s="224">
        <v>0.94920000000000004</v>
      </c>
      <c r="O296" s="224">
        <v>4260</v>
      </c>
      <c r="P296" s="224">
        <v>0</v>
      </c>
      <c r="Q296" s="225">
        <v>5.3763319703438256E-2</v>
      </c>
      <c r="R296" s="224">
        <v>111</v>
      </c>
      <c r="S296" s="224">
        <v>108.6</v>
      </c>
      <c r="T296" s="224">
        <v>108.6</v>
      </c>
      <c r="U296" s="224">
        <v>0.93479999999999996</v>
      </c>
      <c r="V296" s="224">
        <v>4173</v>
      </c>
      <c r="W296" s="224">
        <v>0</v>
      </c>
      <c r="X296" s="225">
        <v>5.7090961769363749E-2</v>
      </c>
      <c r="Y296" s="224">
        <v>111</v>
      </c>
      <c r="Z296" s="224">
        <v>111.6</v>
      </c>
      <c r="AA296" s="224">
        <v>111.6</v>
      </c>
      <c r="AB296" s="224">
        <v>0.93530000000000002</v>
      </c>
      <c r="AC296" s="224">
        <v>4638</v>
      </c>
      <c r="AD296" s="224">
        <v>0</v>
      </c>
      <c r="AE296" s="225">
        <v>5.972314642439238E-2</v>
      </c>
      <c r="AF296" s="224">
        <v>111</v>
      </c>
      <c r="AG296" s="224">
        <v>101.4</v>
      </c>
      <c r="AH296" s="224">
        <v>101.4</v>
      </c>
      <c r="AI296" s="224">
        <v>0.90380000000000005</v>
      </c>
      <c r="AJ296" s="224">
        <v>4284</v>
      </c>
      <c r="AK296" s="224">
        <v>0</v>
      </c>
      <c r="AL296" s="225">
        <v>6.2829880632519278E-2</v>
      </c>
      <c r="AM296" s="224">
        <v>111</v>
      </c>
      <c r="AN296" s="224">
        <v>102</v>
      </c>
      <c r="AO296" s="224">
        <v>102</v>
      </c>
      <c r="AP296" s="224">
        <v>0.93469999999999998</v>
      </c>
      <c r="AQ296" s="224">
        <v>4506</v>
      </c>
      <c r="AR296" s="224">
        <v>0</v>
      </c>
      <c r="AS296" s="225">
        <v>6.5642675885660431E-2</v>
      </c>
      <c r="AT296" s="224">
        <v>111</v>
      </c>
      <c r="AU296" s="224">
        <v>123.6</v>
      </c>
      <c r="AV296" s="224">
        <v>123.6</v>
      </c>
      <c r="AW296" s="224">
        <v>0.92230000000000001</v>
      </c>
      <c r="AX296" s="224">
        <v>4737</v>
      </c>
      <c r="AY296" s="224">
        <v>0</v>
      </c>
      <c r="AZ296" s="225">
        <v>5.5852133805339682E-2</v>
      </c>
      <c r="BA296" s="224">
        <v>111</v>
      </c>
      <c r="BB296" s="224">
        <v>135</v>
      </c>
      <c r="BC296" s="224">
        <v>135</v>
      </c>
      <c r="BD296" s="224">
        <v>0.84640000000000004</v>
      </c>
      <c r="BE296" s="224">
        <v>4530</v>
      </c>
      <c r="BF296" s="224">
        <v>0</v>
      </c>
      <c r="BG296" s="225">
        <v>5.5062545216924545E-2</v>
      </c>
      <c r="BH296" s="224">
        <v>111</v>
      </c>
      <c r="BI296" s="224">
        <v>174.6</v>
      </c>
      <c r="BJ296" s="224">
        <v>174.6</v>
      </c>
      <c r="BK296" s="224">
        <v>0.84889999999999999</v>
      </c>
      <c r="BL296" s="224">
        <v>6168</v>
      </c>
      <c r="BM296" s="224">
        <v>0</v>
      </c>
      <c r="BN296" s="225">
        <v>5.5933327508432253E-2</v>
      </c>
      <c r="BO296" s="224">
        <v>111</v>
      </c>
      <c r="BP296" s="224">
        <v>116.4</v>
      </c>
      <c r="BQ296" s="224">
        <v>116.4</v>
      </c>
      <c r="BR296" s="224">
        <v>0.9637</v>
      </c>
      <c r="BS296" s="224">
        <v>6213</v>
      </c>
      <c r="BT296" s="311">
        <v>0</v>
      </c>
      <c r="BU296" s="225">
        <v>7.444466479969368E-2</v>
      </c>
      <c r="BV296" s="224">
        <v>111</v>
      </c>
      <c r="BW296" s="224">
        <v>126.6</v>
      </c>
      <c r="BX296" s="224">
        <v>126.6</v>
      </c>
      <c r="BY296" s="224">
        <v>0.89759999999999995</v>
      </c>
      <c r="BZ296" s="224">
        <v>5442</v>
      </c>
      <c r="CA296" s="311">
        <v>0</v>
      </c>
      <c r="CB296" s="225">
        <v>7.1264413420114581E-2</v>
      </c>
      <c r="CC296" s="224">
        <v>111</v>
      </c>
      <c r="CD296" s="224"/>
      <c r="CE296" s="224">
        <v>116.4</v>
      </c>
      <c r="CF296" s="224">
        <v>0.92469999999999997</v>
      </c>
      <c r="CG296" s="224">
        <v>6084</v>
      </c>
      <c r="CH296" s="224">
        <v>0</v>
      </c>
      <c r="CI296" s="225">
        <v>7.5973552069071817E-2</v>
      </c>
      <c r="CJ296" s="224">
        <v>111</v>
      </c>
      <c r="CK296" s="224"/>
      <c r="CL296" s="224">
        <v>113.4</v>
      </c>
      <c r="CM296" s="224">
        <v>0.96240000000000003</v>
      </c>
      <c r="CN296" s="224">
        <v>5154</v>
      </c>
      <c r="CO296" s="224">
        <v>0</v>
      </c>
      <c r="CP296" s="225">
        <v>6.5590848471609536E-2</v>
      </c>
      <c r="CQ296" s="224">
        <v>111</v>
      </c>
      <c r="CR296" s="224"/>
      <c r="CS296" s="224">
        <v>114</v>
      </c>
      <c r="CT296" s="224">
        <v>0.96009999999999995</v>
      </c>
      <c r="CU296" s="224">
        <v>4557</v>
      </c>
      <c r="CV296" s="311">
        <v>0</v>
      </c>
      <c r="CW296" s="225">
        <v>5.5960910504570978E-2</v>
      </c>
      <c r="CX296" s="224">
        <v>111</v>
      </c>
      <c r="CY296" s="224"/>
      <c r="CZ296" s="224">
        <v>88.8</v>
      </c>
      <c r="DA296" s="224">
        <v>0.94499999999999995</v>
      </c>
      <c r="DB296" s="224">
        <v>4488</v>
      </c>
      <c r="DC296" s="224">
        <v>0</v>
      </c>
      <c r="DD296" s="225">
        <v>7.4280629836185399E-2</v>
      </c>
      <c r="DE296" s="224">
        <v>111</v>
      </c>
      <c r="DF296" s="224"/>
      <c r="DG296" s="224">
        <v>124.2</v>
      </c>
      <c r="DH296" s="224">
        <v>0.94389999999999996</v>
      </c>
      <c r="DI296" s="224">
        <v>5151</v>
      </c>
      <c r="DJ296" s="224">
        <v>0</v>
      </c>
      <c r="DK296" s="225">
        <v>5.9056952497033618E-2</v>
      </c>
      <c r="DL296" s="224">
        <v>111</v>
      </c>
      <c r="DM296" s="224"/>
      <c r="DN296" s="224">
        <v>115.2</v>
      </c>
      <c r="DO296" s="224">
        <v>0.94840000000000002</v>
      </c>
      <c r="DP296" s="224">
        <v>4854</v>
      </c>
      <c r="DQ296" s="311">
        <v>0</v>
      </c>
      <c r="DR296" s="225">
        <v>5.971491412059398E-2</v>
      </c>
      <c r="DS296" s="224">
        <v>111</v>
      </c>
      <c r="DT296" s="224"/>
      <c r="DU296" s="224">
        <v>118.8</v>
      </c>
      <c r="DV296" s="224">
        <v>0.93469999999999998</v>
      </c>
      <c r="DW296" s="224">
        <v>4686</v>
      </c>
      <c r="DX296" s="224">
        <v>0</v>
      </c>
      <c r="DY296" s="225">
        <v>5.8611266307140211E-2</v>
      </c>
    </row>
    <row r="297" spans="1:129" ht="17.25" customHeight="1">
      <c r="A297" s="466">
        <v>293</v>
      </c>
      <c r="B297" s="489">
        <v>343000000071</v>
      </c>
      <c r="C297" s="212" t="s">
        <v>698</v>
      </c>
      <c r="D297" s="224">
        <v>733</v>
      </c>
      <c r="E297" s="224">
        <v>258</v>
      </c>
      <c r="F297" s="224">
        <v>258</v>
      </c>
      <c r="G297" s="224">
        <v>0</v>
      </c>
      <c r="H297" s="224">
        <v>104660</v>
      </c>
      <c r="I297" s="224">
        <v>0</v>
      </c>
      <c r="J297" s="225"/>
      <c r="K297" s="224">
        <v>733</v>
      </c>
      <c r="L297" s="224">
        <v>254</v>
      </c>
      <c r="M297" s="224">
        <v>254</v>
      </c>
      <c r="N297" s="224">
        <v>0.6895</v>
      </c>
      <c r="O297" s="224">
        <v>50440</v>
      </c>
      <c r="P297" s="224">
        <v>0</v>
      </c>
      <c r="Q297" s="225">
        <v>0.38710979041489141</v>
      </c>
      <c r="R297" s="224">
        <v>733</v>
      </c>
      <c r="S297" s="224">
        <v>196</v>
      </c>
      <c r="T297" s="224">
        <v>586.4</v>
      </c>
      <c r="U297" s="224">
        <v>0.70230000000000004</v>
      </c>
      <c r="V297" s="224">
        <v>40740</v>
      </c>
      <c r="W297" s="224">
        <v>0</v>
      </c>
      <c r="X297" s="225">
        <v>0.13739530679971354</v>
      </c>
      <c r="Y297" s="224">
        <v>733</v>
      </c>
      <c r="Z297" s="224">
        <v>120</v>
      </c>
      <c r="AA297" s="224">
        <v>586.4</v>
      </c>
      <c r="AB297" s="224">
        <v>0.67369999999999997</v>
      </c>
      <c r="AC297" s="224">
        <v>26100</v>
      </c>
      <c r="AD297" s="224">
        <v>0</v>
      </c>
      <c r="AE297" s="225">
        <v>8.8798793030147719E-2</v>
      </c>
      <c r="AF297" s="224">
        <v>733</v>
      </c>
      <c r="AG297" s="224">
        <v>90</v>
      </c>
      <c r="AH297" s="224">
        <v>586.4</v>
      </c>
      <c r="AI297" s="224">
        <v>0.52410000000000001</v>
      </c>
      <c r="AJ297" s="224">
        <v>11940</v>
      </c>
      <c r="AK297" s="224">
        <v>0</v>
      </c>
      <c r="AL297" s="225">
        <v>5.2218365039652825E-2</v>
      </c>
      <c r="AM297" s="224">
        <v>733</v>
      </c>
      <c r="AN297" s="224">
        <v>50</v>
      </c>
      <c r="AO297" s="224">
        <v>586.4</v>
      </c>
      <c r="AP297" s="224">
        <v>0.48949999999999999</v>
      </c>
      <c r="AQ297" s="224">
        <v>4430</v>
      </c>
      <c r="AR297" s="224">
        <v>0</v>
      </c>
      <c r="AS297" s="225">
        <v>2.1435053510409519E-2</v>
      </c>
      <c r="AT297" s="224">
        <v>733</v>
      </c>
      <c r="AU297" s="224">
        <v>90</v>
      </c>
      <c r="AV297" s="224">
        <v>586.4</v>
      </c>
      <c r="AW297" s="224">
        <v>0.50149999999999995</v>
      </c>
      <c r="AX297" s="224">
        <v>8280</v>
      </c>
      <c r="AY297" s="224">
        <v>0</v>
      </c>
      <c r="AZ297" s="225">
        <v>3.784360512617848E-2</v>
      </c>
      <c r="BA297" s="224">
        <v>733</v>
      </c>
      <c r="BB297" s="224">
        <v>150</v>
      </c>
      <c r="BC297" s="224">
        <v>586.4</v>
      </c>
      <c r="BD297" s="224">
        <v>0.60289999999999999</v>
      </c>
      <c r="BE297" s="224">
        <v>22200</v>
      </c>
      <c r="BF297" s="224">
        <v>0</v>
      </c>
      <c r="BG297" s="225">
        <v>8.7213001340873966E-2</v>
      </c>
      <c r="BH297" s="224">
        <v>733</v>
      </c>
      <c r="BI297" s="224">
        <v>190</v>
      </c>
      <c r="BJ297" s="224">
        <v>586.4</v>
      </c>
      <c r="BK297" s="224">
        <v>0.57840000000000003</v>
      </c>
      <c r="BL297" s="224">
        <v>35030</v>
      </c>
      <c r="BM297" s="224">
        <v>0</v>
      </c>
      <c r="BN297" s="225">
        <v>0.13881773558583463</v>
      </c>
      <c r="BO297" s="224">
        <v>733</v>
      </c>
      <c r="BP297" s="224">
        <v>270</v>
      </c>
      <c r="BQ297" s="224">
        <v>586.4</v>
      </c>
      <c r="BR297" s="224">
        <v>0.62229999999999996</v>
      </c>
      <c r="BS297" s="224">
        <v>48230</v>
      </c>
      <c r="BT297" s="311">
        <v>0</v>
      </c>
      <c r="BU297" s="225">
        <v>0.17764400824715382</v>
      </c>
      <c r="BV297" s="224">
        <v>733</v>
      </c>
      <c r="BW297" s="224">
        <v>290</v>
      </c>
      <c r="BX297" s="224">
        <v>586.4</v>
      </c>
      <c r="BY297" s="224">
        <v>0.65800000000000003</v>
      </c>
      <c r="BZ297" s="224">
        <v>53770</v>
      </c>
      <c r="CA297" s="311">
        <v>0</v>
      </c>
      <c r="CB297" s="225">
        <v>0.20737237814053955</v>
      </c>
      <c r="CC297" s="224">
        <v>733</v>
      </c>
      <c r="CD297" s="224"/>
      <c r="CE297" s="224">
        <v>733</v>
      </c>
      <c r="CF297" s="224">
        <v>0.74150000000000005</v>
      </c>
      <c r="CG297" s="224">
        <v>101490</v>
      </c>
      <c r="CH297" s="224">
        <v>0</v>
      </c>
      <c r="CI297" s="225">
        <v>0.25097773000339568</v>
      </c>
      <c r="CJ297" s="224">
        <v>733</v>
      </c>
      <c r="CK297" s="224"/>
      <c r="CL297" s="224">
        <v>733</v>
      </c>
      <c r="CM297" s="224">
        <v>0.78900000000000003</v>
      </c>
      <c r="CN297" s="224">
        <v>119590</v>
      </c>
      <c r="CO297" s="224">
        <v>0</v>
      </c>
      <c r="CP297" s="225">
        <v>0.28719798702525035</v>
      </c>
      <c r="CQ297" s="224">
        <v>733</v>
      </c>
      <c r="CR297" s="224"/>
      <c r="CS297" s="224">
        <v>733</v>
      </c>
      <c r="CT297" s="224">
        <v>0.755</v>
      </c>
      <c r="CU297" s="224">
        <v>76860</v>
      </c>
      <c r="CV297" s="311">
        <v>0</v>
      </c>
      <c r="CW297" s="225">
        <v>0.18667085571027753</v>
      </c>
      <c r="CX297" s="224">
        <v>733</v>
      </c>
      <c r="CY297" s="224"/>
      <c r="CZ297" s="224">
        <v>733</v>
      </c>
      <c r="DA297" s="224">
        <v>0.70030000000000003</v>
      </c>
      <c r="DB297" s="224">
        <v>41250</v>
      </c>
      <c r="DC297" s="224">
        <v>0</v>
      </c>
      <c r="DD297" s="225">
        <v>0.11161006356205293</v>
      </c>
      <c r="DE297" s="224">
        <v>733</v>
      </c>
      <c r="DF297" s="224"/>
      <c r="DG297" s="224">
        <v>733</v>
      </c>
      <c r="DH297" s="224">
        <v>0.67230000000000001</v>
      </c>
      <c r="DI297" s="224">
        <v>23660</v>
      </c>
      <c r="DJ297" s="224">
        <v>0</v>
      </c>
      <c r="DK297" s="225">
        <v>6.453193963021446E-2</v>
      </c>
      <c r="DL297" s="224">
        <v>733</v>
      </c>
      <c r="DM297" s="224"/>
      <c r="DN297" s="224">
        <v>733</v>
      </c>
      <c r="DO297" s="224">
        <v>0.69340000000000002</v>
      </c>
      <c r="DP297" s="224">
        <v>20160</v>
      </c>
      <c r="DQ297" s="311">
        <v>0</v>
      </c>
      <c r="DR297" s="225">
        <v>5.3312589827747149E-2</v>
      </c>
      <c r="DS297" s="224">
        <v>733</v>
      </c>
      <c r="DT297" s="224"/>
      <c r="DU297" s="224">
        <v>733</v>
      </c>
      <c r="DV297" s="224">
        <v>0.70350000000000001</v>
      </c>
      <c r="DW297" s="224">
        <v>26340</v>
      </c>
      <c r="DX297" s="224">
        <v>0</v>
      </c>
      <c r="DY297" s="225">
        <v>7.0943922626844985E-2</v>
      </c>
    </row>
    <row r="298" spans="1:129" ht="17.25" customHeight="1">
      <c r="A298" s="466">
        <v>294</v>
      </c>
      <c r="B298" s="489">
        <v>341000000111</v>
      </c>
      <c r="C298" s="212" t="s">
        <v>948</v>
      </c>
      <c r="D298" s="224">
        <v>0</v>
      </c>
      <c r="E298" s="224">
        <v>0</v>
      </c>
      <c r="F298" s="224">
        <v>0</v>
      </c>
      <c r="G298" s="224">
        <v>0</v>
      </c>
      <c r="H298" s="224">
        <v>0</v>
      </c>
      <c r="I298" s="224">
        <v>0</v>
      </c>
      <c r="J298" s="225"/>
      <c r="K298" s="224">
        <v>0</v>
      </c>
      <c r="L298" s="224">
        <v>0</v>
      </c>
      <c r="M298" s="224">
        <v>0</v>
      </c>
      <c r="N298" s="224">
        <v>0</v>
      </c>
      <c r="O298" s="224">
        <v>0</v>
      </c>
      <c r="P298" s="224">
        <v>0</v>
      </c>
      <c r="Q298" s="225">
        <v>0</v>
      </c>
      <c r="R298" s="224">
        <v>0</v>
      </c>
      <c r="S298" s="224">
        <v>0</v>
      </c>
      <c r="T298" s="224">
        <v>0</v>
      </c>
      <c r="U298" s="224">
        <v>0</v>
      </c>
      <c r="V298" s="224">
        <v>0</v>
      </c>
      <c r="W298" s="224">
        <v>0</v>
      </c>
      <c r="X298" s="225">
        <v>0</v>
      </c>
      <c r="Y298" s="224">
        <v>0</v>
      </c>
      <c r="Z298" s="224">
        <v>0</v>
      </c>
      <c r="AA298" s="224">
        <v>0</v>
      </c>
      <c r="AB298" s="224">
        <v>0</v>
      </c>
      <c r="AC298" s="224">
        <v>0</v>
      </c>
      <c r="AD298" s="224">
        <v>0</v>
      </c>
      <c r="AE298" s="225">
        <v>0</v>
      </c>
      <c r="AF298" s="224">
        <v>0</v>
      </c>
      <c r="AG298" s="224">
        <v>0</v>
      </c>
      <c r="AH298" s="224">
        <v>0</v>
      </c>
      <c r="AI298" s="224">
        <v>0</v>
      </c>
      <c r="AJ298" s="224">
        <v>0</v>
      </c>
      <c r="AK298" s="224">
        <v>0</v>
      </c>
      <c r="AL298" s="225">
        <v>0</v>
      </c>
      <c r="AM298" s="224">
        <v>0</v>
      </c>
      <c r="AN298" s="224">
        <v>0</v>
      </c>
      <c r="AO298" s="224">
        <v>0</v>
      </c>
      <c r="AP298" s="224">
        <v>0</v>
      </c>
      <c r="AQ298" s="224">
        <v>0</v>
      </c>
      <c r="AR298" s="224">
        <v>0</v>
      </c>
      <c r="AS298" s="225">
        <v>0</v>
      </c>
      <c r="AT298" s="224">
        <v>0</v>
      </c>
      <c r="AU298" s="224">
        <v>0</v>
      </c>
      <c r="AV298" s="224">
        <v>0</v>
      </c>
      <c r="AW298" s="224">
        <v>0</v>
      </c>
      <c r="AX298" s="224">
        <v>0</v>
      </c>
      <c r="AY298" s="224">
        <v>0</v>
      </c>
      <c r="AZ298" s="225">
        <v>0</v>
      </c>
      <c r="BA298" s="224">
        <v>0</v>
      </c>
      <c r="BB298" s="224">
        <v>0</v>
      </c>
      <c r="BC298" s="224">
        <v>0</v>
      </c>
      <c r="BD298" s="224">
        <v>0</v>
      </c>
      <c r="BE298" s="224">
        <v>0</v>
      </c>
      <c r="BF298" s="224">
        <v>0</v>
      </c>
      <c r="BG298" s="225">
        <v>0</v>
      </c>
      <c r="BH298" s="224">
        <v>0</v>
      </c>
      <c r="BI298" s="224">
        <v>0</v>
      </c>
      <c r="BJ298" s="224">
        <v>0</v>
      </c>
      <c r="BK298" s="224">
        <v>0</v>
      </c>
      <c r="BL298" s="224">
        <v>0</v>
      </c>
      <c r="BM298" s="224">
        <v>0</v>
      </c>
      <c r="BN298" s="225">
        <v>0</v>
      </c>
      <c r="BO298" s="224">
        <v>0</v>
      </c>
      <c r="BP298" s="224">
        <v>0</v>
      </c>
      <c r="BQ298" s="224">
        <v>0</v>
      </c>
      <c r="BR298" s="224">
        <v>0</v>
      </c>
      <c r="BS298" s="224">
        <v>0</v>
      </c>
      <c r="BT298" s="311">
        <v>0</v>
      </c>
      <c r="BU298" s="225">
        <v>0</v>
      </c>
      <c r="BV298" s="224">
        <v>0</v>
      </c>
      <c r="BW298" s="224">
        <v>0</v>
      </c>
      <c r="BX298" s="224">
        <v>0</v>
      </c>
      <c r="BY298" s="224">
        <v>0</v>
      </c>
      <c r="BZ298" s="224">
        <v>0</v>
      </c>
      <c r="CA298" s="311">
        <v>0</v>
      </c>
      <c r="CB298" s="225">
        <v>0</v>
      </c>
      <c r="CC298" s="224">
        <v>145</v>
      </c>
      <c r="CD298" s="224"/>
      <c r="CE298" s="224">
        <v>0</v>
      </c>
      <c r="CF298" s="224">
        <v>0</v>
      </c>
      <c r="CG298" s="224">
        <v>5800</v>
      </c>
      <c r="CH298" s="224">
        <v>0</v>
      </c>
      <c r="CI298" s="225">
        <v>0</v>
      </c>
      <c r="CJ298" s="224">
        <v>145</v>
      </c>
      <c r="CK298" s="224"/>
      <c r="CL298" s="224">
        <v>55.555999999999997</v>
      </c>
      <c r="CM298" s="224">
        <v>0.89990000000000003</v>
      </c>
      <c r="CN298" s="224">
        <v>5300</v>
      </c>
      <c r="CO298" s="224">
        <v>0</v>
      </c>
      <c r="CP298" s="225">
        <v>0.14723740416544054</v>
      </c>
      <c r="CQ298" s="224">
        <v>145</v>
      </c>
      <c r="CR298" s="224"/>
      <c r="CS298" s="224">
        <v>55.555999999999997</v>
      </c>
      <c r="CT298" s="224">
        <v>0.89990000000000003</v>
      </c>
      <c r="CU298" s="224">
        <v>7700</v>
      </c>
      <c r="CV298" s="311">
        <v>0</v>
      </c>
      <c r="CW298" s="225">
        <v>0.20701059258805093</v>
      </c>
      <c r="CX298" s="224">
        <v>145</v>
      </c>
      <c r="CY298" s="224"/>
      <c r="CZ298" s="224">
        <v>55.555999999999997</v>
      </c>
      <c r="DA298" s="224">
        <v>0.89990000000000003</v>
      </c>
      <c r="DB298" s="224">
        <v>7333</v>
      </c>
      <c r="DC298" s="224">
        <v>0</v>
      </c>
      <c r="DD298" s="225">
        <v>0.2037154499519199</v>
      </c>
      <c r="DE298" s="224">
        <v>145</v>
      </c>
      <c r="DF298" s="224"/>
      <c r="DG298" s="224">
        <v>55.555999999999997</v>
      </c>
      <c r="DH298" s="224">
        <v>0.85750000000000004</v>
      </c>
      <c r="DI298" s="224">
        <v>4358</v>
      </c>
      <c r="DJ298" s="224">
        <v>0</v>
      </c>
      <c r="DK298" s="225">
        <v>0.12295584885579544</v>
      </c>
      <c r="DL298" s="224">
        <v>145</v>
      </c>
      <c r="DM298" s="224"/>
      <c r="DN298" s="224">
        <v>55.555999999999997</v>
      </c>
      <c r="DO298" s="224">
        <v>0.89480000000000004</v>
      </c>
      <c r="DP298" s="224">
        <v>0</v>
      </c>
      <c r="DQ298" s="311">
        <v>0</v>
      </c>
      <c r="DR298" s="225">
        <v>0</v>
      </c>
      <c r="DS298" s="224">
        <v>145</v>
      </c>
      <c r="DT298" s="224"/>
      <c r="DU298" s="224">
        <v>145</v>
      </c>
      <c r="DV298" s="224">
        <v>0.85529999999999995</v>
      </c>
      <c r="DW298" s="224">
        <v>1880</v>
      </c>
      <c r="DX298" s="224">
        <v>0</v>
      </c>
      <c r="DY298" s="225">
        <v>2.1054206518471931E-2</v>
      </c>
    </row>
    <row r="299" spans="1:129" ht="17.25" customHeight="1">
      <c r="A299" s="466">
        <v>295</v>
      </c>
      <c r="B299" s="489">
        <v>353000000011</v>
      </c>
      <c r="C299" s="212" t="s">
        <v>375</v>
      </c>
      <c r="D299" s="224">
        <v>125.56</v>
      </c>
      <c r="E299" s="224">
        <v>56.96</v>
      </c>
      <c r="F299" s="224">
        <v>113</v>
      </c>
      <c r="G299" s="224">
        <v>0.85770000000000002</v>
      </c>
      <c r="H299" s="224">
        <v>8002</v>
      </c>
      <c r="I299" s="224">
        <v>0</v>
      </c>
      <c r="J299" s="225">
        <v>0.11467062961025512</v>
      </c>
      <c r="K299" s="224">
        <v>125.56</v>
      </c>
      <c r="L299" s="224">
        <v>60.32</v>
      </c>
      <c r="M299" s="224">
        <v>113</v>
      </c>
      <c r="N299" s="224">
        <v>0.88759999999999994</v>
      </c>
      <c r="O299" s="224">
        <v>6586</v>
      </c>
      <c r="P299" s="224">
        <v>0</v>
      </c>
      <c r="Q299" s="225">
        <v>8.8257791096547605E-2</v>
      </c>
      <c r="R299" s="224">
        <v>125.56</v>
      </c>
      <c r="S299" s="224">
        <v>64.959999999999994</v>
      </c>
      <c r="T299" s="224">
        <v>113</v>
      </c>
      <c r="U299" s="224">
        <v>0.89</v>
      </c>
      <c r="V299" s="224">
        <v>7026</v>
      </c>
      <c r="W299" s="224">
        <v>0</v>
      </c>
      <c r="X299" s="225">
        <v>9.7030260846508218E-2</v>
      </c>
      <c r="Y299" s="224">
        <v>125.56</v>
      </c>
      <c r="Z299" s="224">
        <v>53.28</v>
      </c>
      <c r="AA299" s="224">
        <v>113</v>
      </c>
      <c r="AB299" s="224">
        <v>0.88460000000000005</v>
      </c>
      <c r="AC299" s="224">
        <v>5396</v>
      </c>
      <c r="AD299" s="224">
        <v>0</v>
      </c>
      <c r="AE299" s="225">
        <v>7.2556049252229499E-2</v>
      </c>
      <c r="AF299" s="224">
        <v>125.56</v>
      </c>
      <c r="AG299" s="224">
        <v>55.84</v>
      </c>
      <c r="AH299" s="224">
        <v>113</v>
      </c>
      <c r="AI299" s="224">
        <v>0.87060000000000004</v>
      </c>
      <c r="AJ299" s="224">
        <v>5488</v>
      </c>
      <c r="AK299" s="224">
        <v>0</v>
      </c>
      <c r="AL299" s="225">
        <v>7.497976256860292E-2</v>
      </c>
      <c r="AM299" s="224">
        <v>125.56</v>
      </c>
      <c r="AN299" s="224">
        <v>52.96</v>
      </c>
      <c r="AO299" s="224">
        <v>113</v>
      </c>
      <c r="AP299" s="224">
        <v>0.8639</v>
      </c>
      <c r="AQ299" s="224">
        <v>5334</v>
      </c>
      <c r="AR299" s="224">
        <v>0</v>
      </c>
      <c r="AS299" s="225">
        <v>7.5888959342980886E-2</v>
      </c>
      <c r="AT299" s="224">
        <v>125.56</v>
      </c>
      <c r="AU299" s="224">
        <v>53.84</v>
      </c>
      <c r="AV299" s="224">
        <v>113</v>
      </c>
      <c r="AW299" s="224">
        <v>0.85609999999999997</v>
      </c>
      <c r="AX299" s="224">
        <v>5154</v>
      </c>
      <c r="AY299" s="224">
        <v>0</v>
      </c>
      <c r="AZ299" s="225">
        <v>7.1609153207008003E-2</v>
      </c>
      <c r="BA299" s="224">
        <v>125.56</v>
      </c>
      <c r="BB299" s="224">
        <v>56.32</v>
      </c>
      <c r="BC299" s="224">
        <v>113</v>
      </c>
      <c r="BD299" s="224">
        <v>0.82979999999999998</v>
      </c>
      <c r="BE299" s="224">
        <v>6054</v>
      </c>
      <c r="BF299" s="224">
        <v>0</v>
      </c>
      <c r="BG299" s="225">
        <v>8.9672245720083255E-2</v>
      </c>
      <c r="BH299" s="224">
        <v>113</v>
      </c>
      <c r="BI299" s="224">
        <v>56.72</v>
      </c>
      <c r="BJ299" s="224">
        <v>90.4</v>
      </c>
      <c r="BK299" s="224">
        <v>0.81530000000000002</v>
      </c>
      <c r="BL299" s="224">
        <v>6240</v>
      </c>
      <c r="BM299" s="224">
        <v>0</v>
      </c>
      <c r="BN299" s="225">
        <v>0.1137956815694308</v>
      </c>
      <c r="BO299" s="224">
        <v>113</v>
      </c>
      <c r="BP299" s="224">
        <v>56.24</v>
      </c>
      <c r="BQ299" s="224">
        <v>90.4</v>
      </c>
      <c r="BR299" s="224">
        <v>0.81940000000000002</v>
      </c>
      <c r="BS299" s="224">
        <v>5898</v>
      </c>
      <c r="BT299" s="311">
        <v>0</v>
      </c>
      <c r="BU299" s="225">
        <v>0.1070206150577304</v>
      </c>
      <c r="BV299" s="224">
        <v>113</v>
      </c>
      <c r="BW299" s="224">
        <v>58.8</v>
      </c>
      <c r="BX299" s="224">
        <v>90.4</v>
      </c>
      <c r="BY299" s="224">
        <v>0.8337</v>
      </c>
      <c r="BZ299" s="224">
        <v>5556</v>
      </c>
      <c r="CA299" s="311">
        <v>0</v>
      </c>
      <c r="CB299" s="225">
        <v>0.10970204715487764</v>
      </c>
      <c r="CC299" s="224">
        <v>113</v>
      </c>
      <c r="CD299" s="224"/>
      <c r="CE299" s="224">
        <v>90.4</v>
      </c>
      <c r="CF299" s="224">
        <v>0.88260000000000005</v>
      </c>
      <c r="CG299" s="224">
        <v>7804</v>
      </c>
      <c r="CH299" s="224">
        <v>0</v>
      </c>
      <c r="CI299" s="225">
        <v>0.13146555269913454</v>
      </c>
      <c r="CJ299" s="224">
        <v>113</v>
      </c>
      <c r="CK299" s="224"/>
      <c r="CL299" s="224">
        <v>90.4</v>
      </c>
      <c r="CM299" s="224">
        <v>0.87690000000000001</v>
      </c>
      <c r="CN299" s="224">
        <v>6882</v>
      </c>
      <c r="CO299" s="224">
        <v>0</v>
      </c>
      <c r="CP299" s="225">
        <v>0.12057677706831957</v>
      </c>
      <c r="CQ299" s="224">
        <v>113</v>
      </c>
      <c r="CR299" s="224"/>
      <c r="CS299" s="224">
        <v>90.4</v>
      </c>
      <c r="CT299" s="224">
        <v>0.89419999999999999</v>
      </c>
      <c r="CU299" s="224">
        <v>7050</v>
      </c>
      <c r="CV299" s="311">
        <v>0</v>
      </c>
      <c r="CW299" s="225">
        <v>0.11722306847190378</v>
      </c>
      <c r="CX299" s="224">
        <v>113</v>
      </c>
      <c r="CY299" s="224"/>
      <c r="CZ299" s="224">
        <v>90.4</v>
      </c>
      <c r="DA299" s="224">
        <v>0.90169999999999995</v>
      </c>
      <c r="DB299" s="224">
        <v>7983</v>
      </c>
      <c r="DC299" s="224">
        <v>0</v>
      </c>
      <c r="DD299" s="225">
        <v>0.13602011343372059</v>
      </c>
      <c r="DE299" s="224">
        <v>113</v>
      </c>
      <c r="DF299" s="224"/>
      <c r="DG299" s="224">
        <v>90.4</v>
      </c>
      <c r="DH299" s="224">
        <v>0.88629999999999998</v>
      </c>
      <c r="DI299" s="224">
        <v>7029</v>
      </c>
      <c r="DJ299" s="224">
        <v>0</v>
      </c>
      <c r="DK299" s="225">
        <v>0.11791564420097485</v>
      </c>
      <c r="DL299" s="224">
        <v>113</v>
      </c>
      <c r="DM299" s="224"/>
      <c r="DN299" s="224">
        <v>90.4</v>
      </c>
      <c r="DO299" s="224">
        <v>0.88629999999999998</v>
      </c>
      <c r="DP299" s="224">
        <v>6989</v>
      </c>
      <c r="DQ299" s="311">
        <v>0</v>
      </c>
      <c r="DR299" s="225">
        <v>0.11724462047526152</v>
      </c>
      <c r="DS299" s="224">
        <v>113</v>
      </c>
      <c r="DT299" s="224"/>
      <c r="DU299" s="224">
        <v>90.4</v>
      </c>
      <c r="DV299" s="224">
        <v>0.85319999999999996</v>
      </c>
      <c r="DW299" s="224">
        <v>5765</v>
      </c>
      <c r="DX299" s="224">
        <v>0</v>
      </c>
      <c r="DY299" s="225">
        <v>0.10381199519098901</v>
      </c>
    </row>
    <row r="300" spans="1:129" ht="17.25" customHeight="1">
      <c r="A300" s="466">
        <v>296</v>
      </c>
      <c r="B300" s="489">
        <v>311000000049</v>
      </c>
      <c r="C300" s="212" t="s">
        <v>725</v>
      </c>
      <c r="D300" s="224">
        <v>160</v>
      </c>
      <c r="E300" s="224">
        <v>284</v>
      </c>
      <c r="F300" s="224">
        <v>284</v>
      </c>
      <c r="G300" s="224">
        <v>0.67420000000000002</v>
      </c>
      <c r="H300" s="224">
        <v>49764</v>
      </c>
      <c r="I300" s="224">
        <v>0</v>
      </c>
      <c r="J300" s="225">
        <v>0.36097381281658109</v>
      </c>
      <c r="K300" s="224">
        <v>160</v>
      </c>
      <c r="L300" s="224">
        <v>268</v>
      </c>
      <c r="M300" s="224">
        <v>268</v>
      </c>
      <c r="N300" s="224">
        <v>0.67700000000000005</v>
      </c>
      <c r="O300" s="224">
        <v>45416</v>
      </c>
      <c r="P300" s="224">
        <v>0</v>
      </c>
      <c r="Q300" s="225">
        <v>0.33644376393156911</v>
      </c>
      <c r="R300" s="224">
        <v>160</v>
      </c>
      <c r="S300" s="224">
        <v>268</v>
      </c>
      <c r="T300" s="224">
        <v>268</v>
      </c>
      <c r="U300" s="224">
        <v>0.77700000000000002</v>
      </c>
      <c r="V300" s="224">
        <v>71984</v>
      </c>
      <c r="W300" s="224">
        <v>0</v>
      </c>
      <c r="X300" s="225">
        <v>0.48011764429674875</v>
      </c>
      <c r="Y300" s="224">
        <v>160</v>
      </c>
      <c r="Z300" s="224">
        <v>252</v>
      </c>
      <c r="AA300" s="224">
        <v>252</v>
      </c>
      <c r="AB300" s="224">
        <v>0.73899999999999999</v>
      </c>
      <c r="AC300" s="224">
        <v>50620</v>
      </c>
      <c r="AD300" s="224">
        <v>0</v>
      </c>
      <c r="AE300" s="225">
        <v>0.36534589003051182</v>
      </c>
      <c r="AF300" s="224">
        <v>160</v>
      </c>
      <c r="AG300" s="224">
        <v>144</v>
      </c>
      <c r="AH300" s="224">
        <v>144</v>
      </c>
      <c r="AI300" s="224">
        <v>0.39029999999999998</v>
      </c>
      <c r="AJ300" s="224">
        <v>14244</v>
      </c>
      <c r="AK300" s="224">
        <v>0</v>
      </c>
      <c r="AL300" s="225">
        <v>0.34064183694740835</v>
      </c>
      <c r="AM300" s="224">
        <v>160</v>
      </c>
      <c r="AN300" s="224">
        <v>28</v>
      </c>
      <c r="AO300" s="224">
        <v>128</v>
      </c>
      <c r="AP300" s="224">
        <v>6.6299999999999998E-2</v>
      </c>
      <c r="AQ300" s="224">
        <v>928</v>
      </c>
      <c r="AR300" s="224">
        <v>0</v>
      </c>
      <c r="AS300" s="225">
        <v>0.15187699011228423</v>
      </c>
      <c r="AT300" s="224">
        <v>160</v>
      </c>
      <c r="AU300" s="224">
        <v>28</v>
      </c>
      <c r="AV300" s="224">
        <v>128</v>
      </c>
      <c r="AW300" s="224">
        <v>8.3400000000000002E-2</v>
      </c>
      <c r="AX300" s="224">
        <v>1644</v>
      </c>
      <c r="AY300" s="224">
        <v>0</v>
      </c>
      <c r="AZ300" s="225">
        <v>0.20699166473272995</v>
      </c>
      <c r="BA300" s="224">
        <v>160</v>
      </c>
      <c r="BB300" s="224">
        <v>28</v>
      </c>
      <c r="BC300" s="224">
        <v>128</v>
      </c>
      <c r="BD300" s="224">
        <v>0.1234</v>
      </c>
      <c r="BE300" s="224">
        <v>1908</v>
      </c>
      <c r="BF300" s="224">
        <v>0</v>
      </c>
      <c r="BG300" s="225">
        <v>0.16777248784440843</v>
      </c>
      <c r="BH300" s="224">
        <v>160</v>
      </c>
      <c r="BI300" s="224">
        <v>92</v>
      </c>
      <c r="BJ300" s="224">
        <v>128</v>
      </c>
      <c r="BK300" s="224">
        <v>0.20230000000000001</v>
      </c>
      <c r="BL300" s="224">
        <v>3476</v>
      </c>
      <c r="BM300" s="224">
        <v>0</v>
      </c>
      <c r="BN300" s="225">
        <v>0.18042677222691733</v>
      </c>
      <c r="BO300" s="224">
        <v>160</v>
      </c>
      <c r="BP300" s="224">
        <v>316</v>
      </c>
      <c r="BQ300" s="224">
        <v>316</v>
      </c>
      <c r="BR300" s="224">
        <v>0.58279999999999998</v>
      </c>
      <c r="BS300" s="224">
        <v>50748</v>
      </c>
      <c r="BT300" s="311">
        <v>0</v>
      </c>
      <c r="BU300" s="225">
        <v>0.37037304316218328</v>
      </c>
      <c r="BV300" s="224">
        <v>160</v>
      </c>
      <c r="BW300" s="224">
        <v>308</v>
      </c>
      <c r="BX300" s="224">
        <v>308</v>
      </c>
      <c r="BY300" s="224">
        <v>0.65500000000000003</v>
      </c>
      <c r="BZ300" s="224">
        <v>53696</v>
      </c>
      <c r="CA300" s="311">
        <v>0</v>
      </c>
      <c r="CB300" s="225">
        <v>0.39607793151958909</v>
      </c>
      <c r="CC300" s="224">
        <v>160</v>
      </c>
      <c r="CD300" s="224"/>
      <c r="CE300" s="224">
        <v>212.96</v>
      </c>
      <c r="CF300" s="224">
        <v>3.3399999999999999E-2</v>
      </c>
      <c r="CG300" s="224">
        <v>78738</v>
      </c>
      <c r="CH300" s="311">
        <v>75562.817510399997</v>
      </c>
      <c r="CI300" s="225">
        <v>14.878766859775517</v>
      </c>
      <c r="CJ300" s="224">
        <v>160</v>
      </c>
      <c r="CK300" s="224"/>
      <c r="CL300" s="224">
        <v>228.32</v>
      </c>
      <c r="CM300" s="224">
        <v>0.85560000000000003</v>
      </c>
      <c r="CN300" s="224">
        <v>63450</v>
      </c>
      <c r="CO300" s="224">
        <v>0</v>
      </c>
      <c r="CP300" s="225">
        <v>0.45111201915374793</v>
      </c>
      <c r="CQ300" s="224">
        <v>160</v>
      </c>
      <c r="CR300" s="224"/>
      <c r="CS300" s="224">
        <v>243.52</v>
      </c>
      <c r="CT300" s="224">
        <v>0.51929999999999998</v>
      </c>
      <c r="CU300" s="224">
        <v>23000</v>
      </c>
      <c r="CV300" s="311">
        <v>0</v>
      </c>
      <c r="CW300" s="225">
        <v>0.24445669887594798</v>
      </c>
      <c r="CX300" s="224">
        <v>160</v>
      </c>
      <c r="CY300" s="224"/>
      <c r="CZ300" s="224">
        <v>128</v>
      </c>
      <c r="DA300" s="224">
        <v>0.1152</v>
      </c>
      <c r="DB300" s="224">
        <v>1936</v>
      </c>
      <c r="DC300" s="224">
        <v>0</v>
      </c>
      <c r="DD300" s="225">
        <v>0.18235194830246912</v>
      </c>
      <c r="DE300" s="224">
        <v>160</v>
      </c>
      <c r="DF300" s="224"/>
      <c r="DG300" s="224">
        <v>128</v>
      </c>
      <c r="DH300" s="224">
        <v>0.11119999999999999</v>
      </c>
      <c r="DI300" s="224">
        <v>1976</v>
      </c>
      <c r="DJ300" s="224">
        <v>0</v>
      </c>
      <c r="DK300" s="225">
        <v>0.18659467587220546</v>
      </c>
      <c r="DL300" s="224">
        <v>160</v>
      </c>
      <c r="DM300" s="224"/>
      <c r="DN300" s="224">
        <v>128</v>
      </c>
      <c r="DO300" s="224">
        <v>9.8900000000000002E-2</v>
      </c>
      <c r="DP300" s="224">
        <v>1808</v>
      </c>
      <c r="DQ300" s="311">
        <v>0</v>
      </c>
      <c r="DR300" s="225">
        <v>0.19196375180751707</v>
      </c>
      <c r="DS300" s="224">
        <v>160</v>
      </c>
      <c r="DT300" s="224"/>
      <c r="DU300" s="224">
        <v>128</v>
      </c>
      <c r="DV300" s="224">
        <v>0.99990000000000001</v>
      </c>
      <c r="DW300" s="224">
        <v>1902</v>
      </c>
      <c r="DX300" s="224">
        <v>0</v>
      </c>
      <c r="DY300" s="225">
        <v>2.0640084841817515E-2</v>
      </c>
    </row>
    <row r="301" spans="1:129" ht="17.25" customHeight="1">
      <c r="A301" s="466">
        <v>297</v>
      </c>
      <c r="B301" s="489">
        <v>211000000056</v>
      </c>
      <c r="C301" s="212" t="s">
        <v>949</v>
      </c>
      <c r="D301" s="224">
        <v>0</v>
      </c>
      <c r="E301" s="224">
        <v>0</v>
      </c>
      <c r="F301" s="224">
        <v>0</v>
      </c>
      <c r="G301" s="224">
        <v>0</v>
      </c>
      <c r="H301" s="224">
        <v>0</v>
      </c>
      <c r="I301" s="224">
        <v>0</v>
      </c>
      <c r="J301" s="225"/>
      <c r="K301" s="224">
        <v>0</v>
      </c>
      <c r="L301" s="224">
        <v>0</v>
      </c>
      <c r="M301" s="224">
        <v>0</v>
      </c>
      <c r="N301" s="224">
        <v>0</v>
      </c>
      <c r="O301" s="224">
        <v>0</v>
      </c>
      <c r="P301" s="224">
        <v>0</v>
      </c>
      <c r="Q301" s="225">
        <v>0</v>
      </c>
      <c r="R301" s="224">
        <v>0</v>
      </c>
      <c r="S301" s="224">
        <v>0</v>
      </c>
      <c r="T301" s="224">
        <v>0</v>
      </c>
      <c r="U301" s="224">
        <v>0</v>
      </c>
      <c r="V301" s="224">
        <v>0</v>
      </c>
      <c r="W301" s="224">
        <v>0</v>
      </c>
      <c r="X301" s="225">
        <v>0</v>
      </c>
      <c r="Y301" s="224">
        <v>0</v>
      </c>
      <c r="Z301" s="224">
        <v>0</v>
      </c>
      <c r="AA301" s="224">
        <v>0</v>
      </c>
      <c r="AB301" s="224">
        <v>0</v>
      </c>
      <c r="AC301" s="224">
        <v>0</v>
      </c>
      <c r="AD301" s="224">
        <v>0</v>
      </c>
      <c r="AE301" s="225">
        <v>0</v>
      </c>
      <c r="AF301" s="224">
        <v>0</v>
      </c>
      <c r="AG301" s="224">
        <v>0</v>
      </c>
      <c r="AH301" s="224">
        <v>0</v>
      </c>
      <c r="AI301" s="224">
        <v>0</v>
      </c>
      <c r="AJ301" s="224">
        <v>0</v>
      </c>
      <c r="AK301" s="224">
        <v>0</v>
      </c>
      <c r="AL301" s="225">
        <v>0</v>
      </c>
      <c r="AM301" s="224">
        <v>0</v>
      </c>
      <c r="AN301" s="224">
        <v>0</v>
      </c>
      <c r="AO301" s="224">
        <v>0</v>
      </c>
      <c r="AP301" s="224">
        <v>0</v>
      </c>
      <c r="AQ301" s="224">
        <v>0</v>
      </c>
      <c r="AR301" s="224">
        <v>0</v>
      </c>
      <c r="AS301" s="225">
        <v>0</v>
      </c>
      <c r="AT301" s="224">
        <v>0</v>
      </c>
      <c r="AU301" s="224">
        <v>0</v>
      </c>
      <c r="AV301" s="224">
        <v>0</v>
      </c>
      <c r="AW301" s="224">
        <v>0</v>
      </c>
      <c r="AX301" s="224">
        <v>0</v>
      </c>
      <c r="AY301" s="224">
        <v>0</v>
      </c>
      <c r="AZ301" s="225">
        <v>0</v>
      </c>
      <c r="BA301" s="224">
        <v>0</v>
      </c>
      <c r="BB301" s="224">
        <v>0</v>
      </c>
      <c r="BC301" s="224">
        <v>0</v>
      </c>
      <c r="BD301" s="224">
        <v>0</v>
      </c>
      <c r="BE301" s="224">
        <v>0</v>
      </c>
      <c r="BF301" s="224">
        <v>0</v>
      </c>
      <c r="BG301" s="225">
        <v>0</v>
      </c>
      <c r="BH301" s="224">
        <v>0</v>
      </c>
      <c r="BI301" s="224">
        <v>0</v>
      </c>
      <c r="BJ301" s="224">
        <v>0</v>
      </c>
      <c r="BK301" s="224">
        <v>0</v>
      </c>
      <c r="BL301" s="224">
        <v>0</v>
      </c>
      <c r="BM301" s="224">
        <v>0</v>
      </c>
      <c r="BN301" s="225">
        <v>0</v>
      </c>
      <c r="BO301" s="224">
        <v>0</v>
      </c>
      <c r="BP301" s="224">
        <v>0</v>
      </c>
      <c r="BQ301" s="224">
        <v>0</v>
      </c>
      <c r="BR301" s="224">
        <v>0</v>
      </c>
      <c r="BS301" s="224">
        <v>0</v>
      </c>
      <c r="BT301" s="311">
        <v>0</v>
      </c>
      <c r="BU301" s="225">
        <v>0</v>
      </c>
      <c r="BV301" s="224">
        <v>0</v>
      </c>
      <c r="BW301" s="224">
        <v>0</v>
      </c>
      <c r="BX301" s="224">
        <v>0</v>
      </c>
      <c r="BY301" s="224">
        <v>0</v>
      </c>
      <c r="BZ301" s="224">
        <v>0</v>
      </c>
      <c r="CA301" s="311">
        <v>0</v>
      </c>
      <c r="CB301" s="225">
        <v>0</v>
      </c>
      <c r="CC301" s="224">
        <v>112</v>
      </c>
      <c r="CD301" s="224"/>
      <c r="CE301" s="224">
        <v>0</v>
      </c>
      <c r="CF301" s="224">
        <v>0</v>
      </c>
      <c r="CG301" s="224">
        <v>0</v>
      </c>
      <c r="CH301" s="224">
        <v>0</v>
      </c>
      <c r="CI301" s="225">
        <v>0</v>
      </c>
      <c r="CJ301" s="224">
        <v>0</v>
      </c>
      <c r="CK301" s="224"/>
      <c r="CL301" s="224">
        <v>0</v>
      </c>
      <c r="CM301" s="224">
        <v>0</v>
      </c>
      <c r="CN301" s="224">
        <v>0</v>
      </c>
      <c r="CO301" s="224">
        <v>0</v>
      </c>
      <c r="CP301" s="225">
        <v>0</v>
      </c>
      <c r="CQ301" s="224">
        <v>0</v>
      </c>
      <c r="CR301" s="224"/>
      <c r="CS301" s="224">
        <v>0</v>
      </c>
      <c r="CT301" s="224">
        <v>0</v>
      </c>
      <c r="CU301" s="224">
        <v>0</v>
      </c>
      <c r="CV301" s="311">
        <v>0</v>
      </c>
      <c r="CW301" s="225">
        <v>0</v>
      </c>
      <c r="CX301" s="224">
        <v>112</v>
      </c>
      <c r="CY301" s="224"/>
      <c r="CZ301" s="224">
        <v>0</v>
      </c>
      <c r="DA301" s="224">
        <v>0</v>
      </c>
      <c r="DB301" s="224">
        <v>0</v>
      </c>
      <c r="DC301" s="224">
        <v>0</v>
      </c>
      <c r="DD301" s="225">
        <v>0</v>
      </c>
      <c r="DE301" s="224">
        <v>112</v>
      </c>
      <c r="DF301" s="224"/>
      <c r="DG301" s="224">
        <v>0</v>
      </c>
      <c r="DH301" s="224">
        <v>0</v>
      </c>
      <c r="DI301" s="224">
        <v>0</v>
      </c>
      <c r="DJ301" s="224">
        <v>0</v>
      </c>
      <c r="DK301" s="225">
        <v>0</v>
      </c>
      <c r="DL301" s="224">
        <v>112</v>
      </c>
      <c r="DM301" s="224"/>
      <c r="DN301" s="224">
        <v>0</v>
      </c>
      <c r="DO301" s="224">
        <v>0</v>
      </c>
      <c r="DP301" s="224">
        <v>0</v>
      </c>
      <c r="DQ301" s="311">
        <v>0</v>
      </c>
      <c r="DR301" s="225">
        <v>0</v>
      </c>
      <c r="DS301" s="224">
        <v>112</v>
      </c>
      <c r="DT301" s="224"/>
      <c r="DU301" s="224">
        <v>90.24</v>
      </c>
      <c r="DV301" s="224">
        <v>0.73429999999999995</v>
      </c>
      <c r="DW301" s="224">
        <v>12570</v>
      </c>
      <c r="DX301" s="224">
        <v>0</v>
      </c>
      <c r="DY301" s="225">
        <v>0.26346939028469568</v>
      </c>
    </row>
    <row r="302" spans="1:129" ht="17.25" customHeight="1">
      <c r="A302" s="466">
        <v>298</v>
      </c>
      <c r="B302" s="489">
        <v>293000000008</v>
      </c>
      <c r="C302" s="212" t="s">
        <v>240</v>
      </c>
      <c r="D302" s="224">
        <v>900</v>
      </c>
      <c r="E302" s="224">
        <v>822</v>
      </c>
      <c r="F302" s="224">
        <v>822</v>
      </c>
      <c r="G302" s="224">
        <v>0.99370000000000003</v>
      </c>
      <c r="H302" s="224">
        <v>347616</v>
      </c>
      <c r="I302" s="224">
        <v>0</v>
      </c>
      <c r="J302" s="225">
        <v>0.59107168347939953</v>
      </c>
      <c r="K302" s="224">
        <v>900</v>
      </c>
      <c r="L302" s="224">
        <v>741.6</v>
      </c>
      <c r="M302" s="224">
        <v>741.6</v>
      </c>
      <c r="N302" s="224">
        <v>0.99660000000000004</v>
      </c>
      <c r="O302" s="224">
        <v>377004</v>
      </c>
      <c r="P302" s="311">
        <v>47079.330815999943</v>
      </c>
      <c r="Q302" s="225">
        <v>0.68561832784273002</v>
      </c>
      <c r="R302" s="224">
        <v>900</v>
      </c>
      <c r="S302" s="224">
        <v>724.8</v>
      </c>
      <c r="T302" s="224">
        <v>724.8</v>
      </c>
      <c r="U302" s="224">
        <v>0.99680000000000002</v>
      </c>
      <c r="V302" s="224">
        <v>344376</v>
      </c>
      <c r="W302" s="311">
        <v>32264.363520000014</v>
      </c>
      <c r="X302" s="225">
        <v>0.66202465992721959</v>
      </c>
      <c r="Y302" s="224">
        <v>900</v>
      </c>
      <c r="Z302" s="224">
        <v>780</v>
      </c>
      <c r="AA302" s="224">
        <v>780</v>
      </c>
      <c r="AB302" s="224">
        <v>1</v>
      </c>
      <c r="AC302" s="224">
        <v>345300</v>
      </c>
      <c r="AD302" s="224">
        <v>0</v>
      </c>
      <c r="AE302" s="225">
        <v>0.59501654259718773</v>
      </c>
      <c r="AF302" s="224">
        <v>900</v>
      </c>
      <c r="AG302" s="224">
        <v>746.4</v>
      </c>
      <c r="AH302" s="224">
        <v>746.4</v>
      </c>
      <c r="AI302" s="224">
        <v>0.99399999999999999</v>
      </c>
      <c r="AJ302" s="224">
        <v>364224</v>
      </c>
      <c r="AK302" s="311">
        <v>33030.197760000068</v>
      </c>
      <c r="AL302" s="225">
        <v>0.65983843454183599</v>
      </c>
      <c r="AM302" s="224">
        <v>900</v>
      </c>
      <c r="AN302" s="224">
        <v>704.4</v>
      </c>
      <c r="AO302" s="224">
        <v>720</v>
      </c>
      <c r="AP302" s="224">
        <v>0.99850000000000005</v>
      </c>
      <c r="AQ302" s="224">
        <v>316320</v>
      </c>
      <c r="AR302" s="311">
        <v>5746.5599999999977</v>
      </c>
      <c r="AS302" s="225">
        <v>0.61110183794209827</v>
      </c>
      <c r="AT302" s="224">
        <v>900</v>
      </c>
      <c r="AU302" s="224">
        <v>728.4</v>
      </c>
      <c r="AV302" s="224">
        <v>728.4</v>
      </c>
      <c r="AW302" s="224">
        <v>0.99350000000000005</v>
      </c>
      <c r="AX302" s="224">
        <v>281424</v>
      </c>
      <c r="AY302" s="224">
        <v>0</v>
      </c>
      <c r="AZ302" s="225">
        <v>0.52269745730019568</v>
      </c>
      <c r="BA302" s="224">
        <v>900</v>
      </c>
      <c r="BB302" s="224">
        <v>681.6</v>
      </c>
      <c r="BC302" s="224">
        <v>720</v>
      </c>
      <c r="BD302" s="224">
        <v>0.996</v>
      </c>
      <c r="BE302" s="224">
        <v>192228</v>
      </c>
      <c r="BF302" s="224">
        <v>0</v>
      </c>
      <c r="BG302" s="225">
        <v>0.37229938271604934</v>
      </c>
      <c r="BH302" s="224">
        <v>900</v>
      </c>
      <c r="BI302" s="224">
        <v>780</v>
      </c>
      <c r="BJ302" s="224">
        <v>780</v>
      </c>
      <c r="BK302" s="224">
        <v>0.99829999999999997</v>
      </c>
      <c r="BL302" s="224">
        <v>311292</v>
      </c>
      <c r="BM302" s="224">
        <v>0</v>
      </c>
      <c r="BN302" s="225">
        <v>0.53732784940353939</v>
      </c>
      <c r="BO302" s="224">
        <v>900</v>
      </c>
      <c r="BP302" s="224">
        <v>939.6</v>
      </c>
      <c r="BQ302" s="224">
        <v>939.6</v>
      </c>
      <c r="BR302" s="224">
        <v>0.99739999999999995</v>
      </c>
      <c r="BS302" s="224">
        <v>421152</v>
      </c>
      <c r="BT302" s="311">
        <v>2805.0973440000671</v>
      </c>
      <c r="BU302" s="225">
        <v>0.60402311669027464</v>
      </c>
      <c r="BV302" s="224">
        <v>900</v>
      </c>
      <c r="BW302" s="224">
        <v>966</v>
      </c>
      <c r="BX302" s="224">
        <v>966</v>
      </c>
      <c r="BY302" s="224">
        <v>0.99709999999999999</v>
      </c>
      <c r="BZ302" s="224">
        <v>416364</v>
      </c>
      <c r="CA302" s="311">
        <v>28002.32448000001</v>
      </c>
      <c r="CB302" s="225">
        <v>0.64326223658784976</v>
      </c>
      <c r="CC302" s="224">
        <v>900</v>
      </c>
      <c r="CD302" s="224"/>
      <c r="CE302" s="224">
        <v>933.6</v>
      </c>
      <c r="CF302" s="224">
        <v>0.99980000000000002</v>
      </c>
      <c r="CG302" s="224">
        <v>438684</v>
      </c>
      <c r="CH302" s="311">
        <v>22008.311807999969</v>
      </c>
      <c r="CI302" s="225">
        <v>0.63169128283461362</v>
      </c>
      <c r="CJ302" s="224">
        <v>900</v>
      </c>
      <c r="CK302" s="224"/>
      <c r="CL302" s="224">
        <v>974.4</v>
      </c>
      <c r="CM302" s="224">
        <v>0.99870000000000003</v>
      </c>
      <c r="CN302" s="224">
        <v>493152</v>
      </c>
      <c r="CO302" s="311">
        <v>72758.423039999965</v>
      </c>
      <c r="CP302" s="225">
        <v>0.7038432940381335</v>
      </c>
      <c r="CQ302" s="224">
        <v>900</v>
      </c>
      <c r="CR302" s="224"/>
      <c r="CS302" s="224">
        <v>1083.5999999999999</v>
      </c>
      <c r="CT302" s="224">
        <v>0.99829999999999997</v>
      </c>
      <c r="CU302" s="224">
        <v>405552</v>
      </c>
      <c r="CV302" s="311">
        <v>0</v>
      </c>
      <c r="CW302" s="225">
        <v>0.50389905566812088</v>
      </c>
      <c r="CX302" s="224">
        <v>900</v>
      </c>
      <c r="CY302" s="224"/>
      <c r="CZ302" s="224">
        <v>1026</v>
      </c>
      <c r="DA302" s="224">
        <v>0.99590000000000001</v>
      </c>
      <c r="DB302" s="224">
        <v>443880</v>
      </c>
      <c r="DC302" s="311">
        <v>2465.2511999999988</v>
      </c>
      <c r="DD302" s="225">
        <v>0.60335093180284782</v>
      </c>
      <c r="DE302" s="224">
        <v>900</v>
      </c>
      <c r="DF302" s="224"/>
      <c r="DG302" s="224">
        <v>925.2</v>
      </c>
      <c r="DH302" s="224">
        <v>0.99909999999999999</v>
      </c>
      <c r="DI302" s="224">
        <v>359724</v>
      </c>
      <c r="DJ302" s="224">
        <v>0</v>
      </c>
      <c r="DK302" s="225">
        <v>0.52306046475117707</v>
      </c>
      <c r="DL302" s="224">
        <v>900</v>
      </c>
      <c r="DM302" s="224"/>
      <c r="DN302" s="224">
        <v>1087.2</v>
      </c>
      <c r="DO302" s="224">
        <v>0.99860000000000004</v>
      </c>
      <c r="DP302" s="224">
        <v>463488</v>
      </c>
      <c r="DQ302" s="311">
        <v>0</v>
      </c>
      <c r="DR302" s="225">
        <v>0.57380529755591225</v>
      </c>
      <c r="DS302" s="224">
        <v>900</v>
      </c>
      <c r="DT302" s="224"/>
      <c r="DU302" s="224">
        <v>1052.4000000000001</v>
      </c>
      <c r="DV302" s="224">
        <v>0.99919999999999998</v>
      </c>
      <c r="DW302" s="224">
        <v>444108</v>
      </c>
      <c r="DX302" s="224">
        <v>0</v>
      </c>
      <c r="DY302" s="225">
        <v>0.58657403561262789</v>
      </c>
    </row>
    <row r="303" spans="1:129" ht="17.25" customHeight="1">
      <c r="A303" s="466">
        <v>299</v>
      </c>
      <c r="B303" s="489">
        <v>311000000045</v>
      </c>
      <c r="C303" s="212" t="s">
        <v>268</v>
      </c>
      <c r="D303" s="224">
        <v>316</v>
      </c>
      <c r="E303" s="224">
        <v>175</v>
      </c>
      <c r="F303" s="224">
        <v>175</v>
      </c>
      <c r="G303" s="224">
        <v>0.67649999999999999</v>
      </c>
      <c r="H303" s="224">
        <v>5405</v>
      </c>
      <c r="I303" s="224">
        <v>0</v>
      </c>
      <c r="J303" s="225">
        <v>6.3409941458721947E-2</v>
      </c>
      <c r="K303" s="224">
        <v>316</v>
      </c>
      <c r="L303" s="224">
        <v>185</v>
      </c>
      <c r="M303" s="224">
        <v>185</v>
      </c>
      <c r="N303" s="224">
        <v>0.62629999999999997</v>
      </c>
      <c r="O303" s="224">
        <v>8245</v>
      </c>
      <c r="P303" s="224">
        <v>0</v>
      </c>
      <c r="Q303" s="225">
        <v>9.5645289126718713E-2</v>
      </c>
      <c r="R303" s="224">
        <v>316</v>
      </c>
      <c r="S303" s="224">
        <v>200</v>
      </c>
      <c r="T303" s="224">
        <v>252.8</v>
      </c>
      <c r="U303" s="224">
        <v>0.58179999999999998</v>
      </c>
      <c r="V303" s="224">
        <v>12230</v>
      </c>
      <c r="W303" s="224">
        <v>0</v>
      </c>
      <c r="X303" s="225">
        <v>0.11548967895840978</v>
      </c>
      <c r="Y303" s="224">
        <v>316</v>
      </c>
      <c r="Z303" s="224">
        <v>185</v>
      </c>
      <c r="AA303" s="224">
        <v>252.8</v>
      </c>
      <c r="AB303" s="224">
        <v>0.57569999999999999</v>
      </c>
      <c r="AC303" s="224">
        <v>8895</v>
      </c>
      <c r="AD303" s="224">
        <v>0</v>
      </c>
      <c r="AE303" s="225">
        <v>8.2148515135195374E-2</v>
      </c>
      <c r="AF303" s="224">
        <v>316</v>
      </c>
      <c r="AG303" s="224">
        <v>205</v>
      </c>
      <c r="AH303" s="224">
        <v>252.8</v>
      </c>
      <c r="AI303" s="224">
        <v>0.56140000000000001</v>
      </c>
      <c r="AJ303" s="224">
        <v>9790</v>
      </c>
      <c r="AK303" s="224">
        <v>0</v>
      </c>
      <c r="AL303" s="225">
        <v>9.2717193725519176E-2</v>
      </c>
      <c r="AM303" s="224">
        <v>316</v>
      </c>
      <c r="AN303" s="224">
        <v>190</v>
      </c>
      <c r="AO303" s="224">
        <v>252.8</v>
      </c>
      <c r="AP303" s="224">
        <v>0.57609999999999995</v>
      </c>
      <c r="AQ303" s="224">
        <v>9770</v>
      </c>
      <c r="AR303" s="224">
        <v>0</v>
      </c>
      <c r="AS303" s="225">
        <v>9.3172365664560011E-2</v>
      </c>
      <c r="AT303" s="224">
        <v>316</v>
      </c>
      <c r="AU303" s="224">
        <v>195</v>
      </c>
      <c r="AV303" s="224">
        <v>252.8</v>
      </c>
      <c r="AW303" s="224">
        <v>0.55769999999999997</v>
      </c>
      <c r="AX303" s="224">
        <v>10460</v>
      </c>
      <c r="AY303" s="224">
        <v>0</v>
      </c>
      <c r="AZ303" s="225">
        <v>9.9719716439256603E-2</v>
      </c>
      <c r="BA303" s="224">
        <v>316</v>
      </c>
      <c r="BB303" s="224">
        <v>225</v>
      </c>
      <c r="BC303" s="224">
        <v>252.8</v>
      </c>
      <c r="BD303" s="224">
        <v>0.52729999999999999</v>
      </c>
      <c r="BE303" s="224">
        <v>17040</v>
      </c>
      <c r="BF303" s="224">
        <v>0</v>
      </c>
      <c r="BG303" s="225">
        <v>0.17754246815838345</v>
      </c>
      <c r="BH303" s="224">
        <v>316</v>
      </c>
      <c r="BI303" s="224">
        <v>220</v>
      </c>
      <c r="BJ303" s="224">
        <v>252.8</v>
      </c>
      <c r="BK303" s="224">
        <v>0.64259999999999995</v>
      </c>
      <c r="BL303" s="224">
        <v>22645</v>
      </c>
      <c r="BM303" s="224">
        <v>0</v>
      </c>
      <c r="BN303" s="225">
        <v>0.18736203667378057</v>
      </c>
      <c r="BO303" s="224">
        <v>316</v>
      </c>
      <c r="BP303" s="224">
        <v>230</v>
      </c>
      <c r="BQ303" s="224">
        <v>252.8</v>
      </c>
      <c r="BR303" s="224">
        <v>0.69620000000000004</v>
      </c>
      <c r="BS303" s="224">
        <v>26990</v>
      </c>
      <c r="BT303" s="311">
        <v>0</v>
      </c>
      <c r="BU303" s="225">
        <v>0.20611939566388254</v>
      </c>
      <c r="BV303" s="224">
        <v>316</v>
      </c>
      <c r="BW303" s="224">
        <v>220</v>
      </c>
      <c r="BX303" s="224">
        <v>252.8</v>
      </c>
      <c r="BY303" s="224">
        <v>0.65410000000000001</v>
      </c>
      <c r="BZ303" s="224">
        <v>21595</v>
      </c>
      <c r="CA303" s="311">
        <v>0</v>
      </c>
      <c r="CB303" s="225">
        <v>0.19434023188366534</v>
      </c>
      <c r="CC303" s="224">
        <v>316</v>
      </c>
      <c r="CD303" s="224"/>
      <c r="CE303" s="224">
        <v>252.8</v>
      </c>
      <c r="CF303" s="224">
        <v>0.68899999999999995</v>
      </c>
      <c r="CG303" s="224">
        <v>28830</v>
      </c>
      <c r="CH303" s="224">
        <v>0</v>
      </c>
      <c r="CI303" s="225">
        <v>0.22247202880711364</v>
      </c>
      <c r="CJ303" s="224">
        <v>316</v>
      </c>
      <c r="CK303" s="224"/>
      <c r="CL303" s="224">
        <v>252.8</v>
      </c>
      <c r="CM303" s="224">
        <v>0.755</v>
      </c>
      <c r="CN303" s="224">
        <v>22835</v>
      </c>
      <c r="CO303" s="224">
        <v>0</v>
      </c>
      <c r="CP303" s="225">
        <v>0.16616689254012165</v>
      </c>
      <c r="CQ303" s="224">
        <v>316</v>
      </c>
      <c r="CR303" s="224"/>
      <c r="CS303" s="224">
        <v>252.8</v>
      </c>
      <c r="CT303" s="224">
        <v>0.67149999999999999</v>
      </c>
      <c r="CU303" s="224">
        <v>18660</v>
      </c>
      <c r="CV303" s="311">
        <v>0</v>
      </c>
      <c r="CW303" s="225">
        <v>0.14774596101498111</v>
      </c>
      <c r="CX303" s="224">
        <v>316</v>
      </c>
      <c r="CY303" s="224"/>
      <c r="CZ303" s="224">
        <v>252.8</v>
      </c>
      <c r="DA303" s="224">
        <v>0.64139999999999997</v>
      </c>
      <c r="DB303" s="224">
        <v>26285</v>
      </c>
      <c r="DC303" s="224">
        <v>0</v>
      </c>
      <c r="DD303" s="225">
        <v>0.22514870830203096</v>
      </c>
      <c r="DE303" s="224">
        <v>316</v>
      </c>
      <c r="DF303" s="224"/>
      <c r="DG303" s="224">
        <v>252.8</v>
      </c>
      <c r="DH303" s="224">
        <v>0.59940000000000004</v>
      </c>
      <c r="DI303" s="224">
        <v>18000</v>
      </c>
      <c r="DJ303" s="224">
        <v>0</v>
      </c>
      <c r="DK303" s="225">
        <v>0.15966354267701754</v>
      </c>
      <c r="DL303" s="224">
        <v>316</v>
      </c>
      <c r="DM303" s="224"/>
      <c r="DN303" s="224">
        <v>252.8</v>
      </c>
      <c r="DO303" s="224">
        <v>0.58540000000000003</v>
      </c>
      <c r="DP303" s="224">
        <v>8715</v>
      </c>
      <c r="DQ303" s="311">
        <v>0</v>
      </c>
      <c r="DR303" s="225">
        <v>7.915250578839414E-2</v>
      </c>
      <c r="DS303" s="224">
        <v>316</v>
      </c>
      <c r="DT303" s="224"/>
      <c r="DU303" s="224">
        <v>252.8</v>
      </c>
      <c r="DV303" s="224">
        <v>0.62380000000000002</v>
      </c>
      <c r="DW303" s="224">
        <v>12690</v>
      </c>
      <c r="DX303" s="224">
        <v>0</v>
      </c>
      <c r="DY303" s="225">
        <v>0.11176522213789718</v>
      </c>
    </row>
    <row r="304" spans="1:129" ht="17.25" customHeight="1">
      <c r="A304" s="466">
        <v>300</v>
      </c>
      <c r="B304" s="489">
        <v>711000000023</v>
      </c>
      <c r="C304" s="212" t="s">
        <v>380</v>
      </c>
      <c r="D304" s="224">
        <v>360</v>
      </c>
      <c r="E304" s="224">
        <v>402.3</v>
      </c>
      <c r="F304" s="224">
        <v>402.3</v>
      </c>
      <c r="G304" s="224">
        <v>0.87509999999999999</v>
      </c>
      <c r="H304" s="224">
        <v>61578</v>
      </c>
      <c r="I304" s="224">
        <v>0</v>
      </c>
      <c r="J304" s="225">
        <v>0.24293235845664368</v>
      </c>
      <c r="K304" s="224">
        <v>360</v>
      </c>
      <c r="L304" s="224">
        <v>397.2</v>
      </c>
      <c r="M304" s="224">
        <v>397.2</v>
      </c>
      <c r="N304" s="224">
        <v>0.89729999999999999</v>
      </c>
      <c r="O304" s="224">
        <v>63453</v>
      </c>
      <c r="P304" s="224">
        <v>0</v>
      </c>
      <c r="Q304" s="225">
        <v>0.2392942796235317</v>
      </c>
      <c r="R304" s="224">
        <v>360</v>
      </c>
      <c r="S304" s="224">
        <v>425.7</v>
      </c>
      <c r="T304" s="224">
        <v>425.7</v>
      </c>
      <c r="U304" s="224">
        <v>0.89970000000000006</v>
      </c>
      <c r="V304" s="224">
        <v>70815</v>
      </c>
      <c r="W304" s="224">
        <v>0</v>
      </c>
      <c r="X304" s="225">
        <v>0.25679785535137833</v>
      </c>
      <c r="Y304" s="224">
        <v>360</v>
      </c>
      <c r="Z304" s="224">
        <v>416.7</v>
      </c>
      <c r="AA304" s="224">
        <v>416.7</v>
      </c>
      <c r="AB304" s="224">
        <v>0.89280000000000004</v>
      </c>
      <c r="AC304" s="224">
        <v>77853</v>
      </c>
      <c r="AD304" s="224">
        <v>0</v>
      </c>
      <c r="AE304" s="225">
        <v>0.2812708559451213</v>
      </c>
      <c r="AF304" s="224">
        <v>360</v>
      </c>
      <c r="AG304" s="224">
        <v>207</v>
      </c>
      <c r="AH304" s="224">
        <v>288</v>
      </c>
      <c r="AI304" s="224">
        <v>0.90490000000000004</v>
      </c>
      <c r="AJ304" s="224">
        <v>76860</v>
      </c>
      <c r="AK304" s="224">
        <v>0</v>
      </c>
      <c r="AL304" s="225">
        <v>0.39640065972952515</v>
      </c>
      <c r="AM304" s="224">
        <v>360</v>
      </c>
      <c r="AN304" s="224">
        <v>219</v>
      </c>
      <c r="AO304" s="224">
        <v>288</v>
      </c>
      <c r="AP304" s="224">
        <v>0.90049999999999997</v>
      </c>
      <c r="AQ304" s="224">
        <v>80102</v>
      </c>
      <c r="AR304" s="224">
        <v>0</v>
      </c>
      <c r="AS304" s="225">
        <v>0.42897764273620281</v>
      </c>
      <c r="AT304" s="224">
        <v>360</v>
      </c>
      <c r="AU304" s="224">
        <v>122.4</v>
      </c>
      <c r="AV304" s="224">
        <v>288</v>
      </c>
      <c r="AW304" s="224">
        <v>0.89470000000000005</v>
      </c>
      <c r="AX304" s="224">
        <v>86407</v>
      </c>
      <c r="AY304" s="224">
        <v>0</v>
      </c>
      <c r="AZ304" s="225">
        <v>0.45071920778929253</v>
      </c>
      <c r="BA304" s="224">
        <v>360</v>
      </c>
      <c r="BB304" s="224">
        <v>210.6</v>
      </c>
      <c r="BC304" s="224">
        <v>288</v>
      </c>
      <c r="BD304" s="224">
        <v>1</v>
      </c>
      <c r="BE304" s="224">
        <v>111173</v>
      </c>
      <c r="BF304" s="224">
        <v>0</v>
      </c>
      <c r="BG304" s="225">
        <v>0.5361352237654321</v>
      </c>
      <c r="BH304" s="224">
        <v>360</v>
      </c>
      <c r="BI304" s="224">
        <v>185.4</v>
      </c>
      <c r="BJ304" s="224">
        <v>288</v>
      </c>
      <c r="BK304" s="224">
        <v>0.91900000000000004</v>
      </c>
      <c r="BL304" s="224">
        <v>65627</v>
      </c>
      <c r="BM304" s="224">
        <v>0</v>
      </c>
      <c r="BN304" s="225">
        <v>0.33327414057147459</v>
      </c>
      <c r="BO304" s="224">
        <v>360</v>
      </c>
      <c r="BP304" s="224">
        <v>181.2</v>
      </c>
      <c r="BQ304" s="224">
        <v>288</v>
      </c>
      <c r="BR304" s="224">
        <v>0.95389999999999997</v>
      </c>
      <c r="BS304" s="224">
        <v>68604</v>
      </c>
      <c r="BT304" s="311">
        <v>0</v>
      </c>
      <c r="BU304" s="225">
        <v>0.3356457606032357</v>
      </c>
      <c r="BV304" s="224">
        <v>360</v>
      </c>
      <c r="BW304" s="224">
        <v>189.6</v>
      </c>
      <c r="BX304" s="224">
        <v>288</v>
      </c>
      <c r="BY304" s="224">
        <v>0.92059999999999997</v>
      </c>
      <c r="BZ304" s="224">
        <v>57320</v>
      </c>
      <c r="CA304" s="311">
        <v>0</v>
      </c>
      <c r="CB304" s="225">
        <v>0.32171658522679597</v>
      </c>
      <c r="CC304" s="224">
        <v>360</v>
      </c>
      <c r="CD304" s="224"/>
      <c r="CE304" s="224">
        <v>288</v>
      </c>
      <c r="CF304" s="224">
        <v>0.92530000000000001</v>
      </c>
      <c r="CG304" s="224">
        <v>61016</v>
      </c>
      <c r="CH304" s="224">
        <v>0</v>
      </c>
      <c r="CI304" s="225">
        <v>0.30774836047232446</v>
      </c>
      <c r="CJ304" s="224">
        <v>360</v>
      </c>
      <c r="CK304" s="224"/>
      <c r="CL304" s="224">
        <v>288</v>
      </c>
      <c r="CM304" s="224">
        <v>0.92259999999999998</v>
      </c>
      <c r="CN304" s="224">
        <v>70735</v>
      </c>
      <c r="CO304" s="224">
        <v>0</v>
      </c>
      <c r="CP304" s="225">
        <v>0.36973956284306558</v>
      </c>
      <c r="CQ304" s="224">
        <v>360</v>
      </c>
      <c r="CR304" s="224"/>
      <c r="CS304" s="224">
        <v>288</v>
      </c>
      <c r="CT304" s="224">
        <v>0.92179999999999995</v>
      </c>
      <c r="CU304" s="224">
        <v>68870</v>
      </c>
      <c r="CV304" s="311">
        <v>0</v>
      </c>
      <c r="CW304" s="225">
        <v>0.34868073749531142</v>
      </c>
      <c r="CX304" s="224">
        <v>360</v>
      </c>
      <c r="CY304" s="224"/>
      <c r="CZ304" s="224">
        <v>288</v>
      </c>
      <c r="DA304" s="224">
        <v>0.9194</v>
      </c>
      <c r="DB304" s="224">
        <v>66547</v>
      </c>
      <c r="DC304" s="224">
        <v>0</v>
      </c>
      <c r="DD304" s="225">
        <v>0.34905912706085829</v>
      </c>
      <c r="DE304" s="224">
        <v>360</v>
      </c>
      <c r="DF304" s="224"/>
      <c r="DG304" s="224">
        <v>288</v>
      </c>
      <c r="DH304" s="224">
        <v>0.92100000000000004</v>
      </c>
      <c r="DI304" s="224">
        <v>71749</v>
      </c>
      <c r="DJ304" s="224">
        <v>0</v>
      </c>
      <c r="DK304" s="225">
        <v>0.36357230952538477</v>
      </c>
      <c r="DL304" s="224">
        <v>360</v>
      </c>
      <c r="DM304" s="224"/>
      <c r="DN304" s="224">
        <v>288</v>
      </c>
      <c r="DO304" s="224">
        <v>0.95709999999999995</v>
      </c>
      <c r="DP304" s="224">
        <v>76784</v>
      </c>
      <c r="DQ304" s="311">
        <v>0</v>
      </c>
      <c r="DR304" s="225">
        <v>0.37441047708960529</v>
      </c>
      <c r="DS304" s="224">
        <v>360</v>
      </c>
      <c r="DT304" s="224"/>
      <c r="DU304" s="224">
        <v>288</v>
      </c>
      <c r="DV304" s="224">
        <v>0.93589999999999995</v>
      </c>
      <c r="DW304" s="224">
        <v>73310</v>
      </c>
      <c r="DX304" s="224">
        <v>0</v>
      </c>
      <c r="DY304" s="225">
        <v>0.37775375323679988</v>
      </c>
    </row>
    <row r="305" spans="1:129" ht="17.25" customHeight="1">
      <c r="A305" s="466">
        <v>301</v>
      </c>
      <c r="B305" s="489">
        <v>311000000074</v>
      </c>
      <c r="C305" s="212" t="s">
        <v>950</v>
      </c>
      <c r="D305" s="224">
        <v>0</v>
      </c>
      <c r="E305" s="224">
        <v>0</v>
      </c>
      <c r="F305" s="224">
        <v>0</v>
      </c>
      <c r="G305" s="224">
        <v>0</v>
      </c>
      <c r="H305" s="224">
        <v>0</v>
      </c>
      <c r="I305" s="224">
        <v>0</v>
      </c>
      <c r="J305" s="225"/>
      <c r="K305" s="224">
        <v>0</v>
      </c>
      <c r="L305" s="224">
        <v>0</v>
      </c>
      <c r="M305" s="224">
        <v>0</v>
      </c>
      <c r="N305" s="224">
        <v>0</v>
      </c>
      <c r="O305" s="224">
        <v>0</v>
      </c>
      <c r="P305" s="224">
        <v>0</v>
      </c>
      <c r="Q305" s="225">
        <v>0</v>
      </c>
      <c r="R305" s="224">
        <v>0</v>
      </c>
      <c r="S305" s="224">
        <v>0</v>
      </c>
      <c r="T305" s="224">
        <v>0</v>
      </c>
      <c r="U305" s="224">
        <v>0</v>
      </c>
      <c r="V305" s="224">
        <v>0</v>
      </c>
      <c r="W305" s="224">
        <v>0</v>
      </c>
      <c r="X305" s="225">
        <v>0</v>
      </c>
      <c r="Y305" s="224">
        <v>0</v>
      </c>
      <c r="Z305" s="224">
        <v>0</v>
      </c>
      <c r="AA305" s="224">
        <v>0</v>
      </c>
      <c r="AB305" s="224">
        <v>0</v>
      </c>
      <c r="AC305" s="224">
        <v>0</v>
      </c>
      <c r="AD305" s="224">
        <v>0</v>
      </c>
      <c r="AE305" s="225">
        <v>0</v>
      </c>
      <c r="AF305" s="224">
        <v>0</v>
      </c>
      <c r="AG305" s="224">
        <v>0</v>
      </c>
      <c r="AH305" s="224">
        <v>0</v>
      </c>
      <c r="AI305" s="224">
        <v>0</v>
      </c>
      <c r="AJ305" s="224">
        <v>0</v>
      </c>
      <c r="AK305" s="224">
        <v>0</v>
      </c>
      <c r="AL305" s="225">
        <v>0</v>
      </c>
      <c r="AM305" s="224">
        <v>0</v>
      </c>
      <c r="AN305" s="224">
        <v>0</v>
      </c>
      <c r="AO305" s="224">
        <v>0</v>
      </c>
      <c r="AP305" s="224">
        <v>0</v>
      </c>
      <c r="AQ305" s="224">
        <v>0</v>
      </c>
      <c r="AR305" s="224">
        <v>0</v>
      </c>
      <c r="AS305" s="225">
        <v>0</v>
      </c>
      <c r="AT305" s="224">
        <v>0</v>
      </c>
      <c r="AU305" s="224">
        <v>0</v>
      </c>
      <c r="AV305" s="224">
        <v>0</v>
      </c>
      <c r="AW305" s="224">
        <v>0</v>
      </c>
      <c r="AX305" s="224">
        <v>0</v>
      </c>
      <c r="AY305" s="224">
        <v>0</v>
      </c>
      <c r="AZ305" s="225">
        <v>0</v>
      </c>
      <c r="BA305" s="224">
        <v>0</v>
      </c>
      <c r="BB305" s="224">
        <v>0</v>
      </c>
      <c r="BC305" s="224">
        <v>0</v>
      </c>
      <c r="BD305" s="224">
        <v>0</v>
      </c>
      <c r="BE305" s="224">
        <v>0</v>
      </c>
      <c r="BF305" s="224">
        <v>0</v>
      </c>
      <c r="BG305" s="225">
        <v>0</v>
      </c>
      <c r="BH305" s="224">
        <v>0</v>
      </c>
      <c r="BI305" s="224">
        <v>0</v>
      </c>
      <c r="BJ305" s="224">
        <v>0</v>
      </c>
      <c r="BK305" s="224">
        <v>0</v>
      </c>
      <c r="BL305" s="224">
        <v>0</v>
      </c>
      <c r="BM305" s="224">
        <v>0</v>
      </c>
      <c r="BN305" s="225">
        <v>0</v>
      </c>
      <c r="BO305" s="224">
        <v>0</v>
      </c>
      <c r="BP305" s="224">
        <v>0</v>
      </c>
      <c r="BQ305" s="224">
        <v>0</v>
      </c>
      <c r="BR305" s="224">
        <v>0</v>
      </c>
      <c r="BS305" s="224">
        <v>0</v>
      </c>
      <c r="BT305" s="311">
        <v>0</v>
      </c>
      <c r="BU305" s="225">
        <v>0</v>
      </c>
      <c r="BV305" s="224">
        <v>0</v>
      </c>
      <c r="BW305" s="224">
        <v>0</v>
      </c>
      <c r="BX305" s="224">
        <v>0</v>
      </c>
      <c r="BY305" s="224">
        <v>0</v>
      </c>
      <c r="BZ305" s="224">
        <v>0</v>
      </c>
      <c r="CA305" s="311">
        <v>0</v>
      </c>
      <c r="CB305" s="225">
        <v>0</v>
      </c>
      <c r="CC305" s="224">
        <v>361</v>
      </c>
      <c r="CD305" s="224"/>
      <c r="CE305" s="224">
        <v>0</v>
      </c>
      <c r="CF305" s="224">
        <v>0</v>
      </c>
      <c r="CG305" s="224">
        <v>0</v>
      </c>
      <c r="CH305" s="224">
        <v>0</v>
      </c>
      <c r="CI305" s="225">
        <v>0</v>
      </c>
      <c r="CJ305" s="224">
        <v>361</v>
      </c>
      <c r="CK305" s="224"/>
      <c r="CL305" s="224">
        <v>288.8</v>
      </c>
      <c r="CM305" s="224">
        <v>0.97</v>
      </c>
      <c r="CN305" s="224">
        <v>23135</v>
      </c>
      <c r="CO305" s="224">
        <v>0</v>
      </c>
      <c r="CP305" s="225">
        <v>0.11470123241727032</v>
      </c>
      <c r="CQ305" s="224">
        <v>361</v>
      </c>
      <c r="CR305" s="224"/>
      <c r="CS305" s="224">
        <v>288.8</v>
      </c>
      <c r="CT305" s="224">
        <v>0.97219999999999995</v>
      </c>
      <c r="CU305" s="224">
        <v>30695</v>
      </c>
      <c r="CV305" s="311">
        <v>0</v>
      </c>
      <c r="CW305" s="225">
        <v>0.14694062966432017</v>
      </c>
      <c r="CX305" s="224">
        <v>361</v>
      </c>
      <c r="CY305" s="224"/>
      <c r="CZ305" s="224">
        <v>288.8</v>
      </c>
      <c r="DA305" s="224">
        <v>0.96960000000000002</v>
      </c>
      <c r="DB305" s="224">
        <v>43633</v>
      </c>
      <c r="DC305" s="224">
        <v>0</v>
      </c>
      <c r="DD305" s="225">
        <v>0.21641770233694652</v>
      </c>
      <c r="DE305" s="224">
        <v>361</v>
      </c>
      <c r="DF305" s="224"/>
      <c r="DG305" s="224">
        <v>288.8</v>
      </c>
      <c r="DH305" s="224">
        <v>0.9768</v>
      </c>
      <c r="DI305" s="224">
        <v>48510</v>
      </c>
      <c r="DJ305" s="224">
        <v>0</v>
      </c>
      <c r="DK305" s="225">
        <v>0.23112956357304493</v>
      </c>
      <c r="DL305" s="224">
        <v>361</v>
      </c>
      <c r="DM305" s="224"/>
      <c r="DN305" s="224">
        <v>288.8</v>
      </c>
      <c r="DO305" s="224">
        <v>1.0004</v>
      </c>
      <c r="DP305" s="224">
        <v>51410</v>
      </c>
      <c r="DQ305" s="311">
        <v>0</v>
      </c>
      <c r="DR305" s="225">
        <v>0.23916839900324979</v>
      </c>
      <c r="DS305" s="224">
        <v>361</v>
      </c>
      <c r="DT305" s="224"/>
      <c r="DU305" s="224">
        <v>288.8</v>
      </c>
      <c r="DV305" s="224">
        <v>0.99819999999999998</v>
      </c>
      <c r="DW305" s="224">
        <v>52743</v>
      </c>
      <c r="DX305" s="224">
        <v>0</v>
      </c>
      <c r="DY305" s="225">
        <v>0.25410755518751849</v>
      </c>
    </row>
    <row r="306" spans="1:129" ht="17.25" customHeight="1">
      <c r="A306" s="466">
        <v>302</v>
      </c>
      <c r="B306" s="489">
        <v>712000000023</v>
      </c>
      <c r="C306" s="212" t="s">
        <v>750</v>
      </c>
      <c r="D306" s="224">
        <v>120</v>
      </c>
      <c r="E306" s="224">
        <v>109.8</v>
      </c>
      <c r="F306" s="224">
        <v>109.8</v>
      </c>
      <c r="G306" s="224">
        <v>0.95850000000000002</v>
      </c>
      <c r="H306" s="224">
        <v>23047</v>
      </c>
      <c r="I306" s="224">
        <v>0</v>
      </c>
      <c r="J306" s="225">
        <v>0.30414973895936576</v>
      </c>
      <c r="K306" s="224">
        <v>120</v>
      </c>
      <c r="L306" s="224">
        <v>72.599999999999994</v>
      </c>
      <c r="M306" s="224">
        <v>72.599999999999994</v>
      </c>
      <c r="N306" s="224">
        <v>0.9758</v>
      </c>
      <c r="O306" s="224">
        <v>17886</v>
      </c>
      <c r="P306" s="224">
        <v>0</v>
      </c>
      <c r="Q306" s="225">
        <v>0.33934609535109372</v>
      </c>
      <c r="R306" s="224">
        <v>120</v>
      </c>
      <c r="S306" s="224">
        <v>106.8</v>
      </c>
      <c r="T306" s="224">
        <v>106.8</v>
      </c>
      <c r="U306" s="224">
        <v>0.97640000000000005</v>
      </c>
      <c r="V306" s="224">
        <v>16495</v>
      </c>
      <c r="W306" s="224">
        <v>0</v>
      </c>
      <c r="X306" s="225">
        <v>0.21969531718425844</v>
      </c>
      <c r="Y306" s="224">
        <v>120</v>
      </c>
      <c r="Z306" s="224">
        <v>115.2</v>
      </c>
      <c r="AA306" s="224">
        <v>115.2</v>
      </c>
      <c r="AB306" s="224">
        <v>0.97529999999999994</v>
      </c>
      <c r="AC306" s="224">
        <v>19531</v>
      </c>
      <c r="AD306" s="224">
        <v>0</v>
      </c>
      <c r="AE306" s="225">
        <v>0.23364734004584686</v>
      </c>
      <c r="AF306" s="224">
        <v>120</v>
      </c>
      <c r="AG306" s="224">
        <v>109.8</v>
      </c>
      <c r="AH306" s="224">
        <v>109.8</v>
      </c>
      <c r="AI306" s="224">
        <v>0.97150000000000003</v>
      </c>
      <c r="AJ306" s="224">
        <v>17609</v>
      </c>
      <c r="AK306" s="224">
        <v>0</v>
      </c>
      <c r="AL306" s="225">
        <v>0.22187921099878574</v>
      </c>
      <c r="AM306" s="224">
        <v>120</v>
      </c>
      <c r="AN306" s="224">
        <v>97.8</v>
      </c>
      <c r="AO306" s="224">
        <v>97.8</v>
      </c>
      <c r="AP306" s="224">
        <v>0.95660000000000001</v>
      </c>
      <c r="AQ306" s="224">
        <v>14736</v>
      </c>
      <c r="AR306" s="224">
        <v>0</v>
      </c>
      <c r="AS306" s="225">
        <v>0.21876502228054054</v>
      </c>
      <c r="AT306" s="224">
        <v>120</v>
      </c>
      <c r="AU306" s="224">
        <v>108.6</v>
      </c>
      <c r="AV306" s="224">
        <v>108.6</v>
      </c>
      <c r="AW306" s="224">
        <v>0.90539999999999998</v>
      </c>
      <c r="AX306" s="224">
        <v>5715</v>
      </c>
      <c r="AY306" s="224">
        <v>0</v>
      </c>
      <c r="AZ306" s="225">
        <v>7.812193356032443E-2</v>
      </c>
      <c r="BA306" s="224">
        <v>120</v>
      </c>
      <c r="BB306" s="224">
        <v>97.2</v>
      </c>
      <c r="BC306" s="224">
        <v>97.2</v>
      </c>
      <c r="BD306" s="224">
        <v>0.87439999999999996</v>
      </c>
      <c r="BE306" s="224">
        <v>5290</v>
      </c>
      <c r="BF306" s="224">
        <v>0</v>
      </c>
      <c r="BG306" s="225">
        <v>8.6446370070837775E-2</v>
      </c>
      <c r="BH306" s="224">
        <v>120</v>
      </c>
      <c r="BI306" s="224">
        <v>105.6</v>
      </c>
      <c r="BJ306" s="224">
        <v>105.6</v>
      </c>
      <c r="BK306" s="224">
        <v>0.95179999999999998</v>
      </c>
      <c r="BL306" s="224">
        <v>13888</v>
      </c>
      <c r="BM306" s="224">
        <v>0</v>
      </c>
      <c r="BN306" s="225">
        <v>0.18571934940920026</v>
      </c>
      <c r="BO306" s="224">
        <v>120</v>
      </c>
      <c r="BP306" s="224">
        <v>130.19999999999999</v>
      </c>
      <c r="BQ306" s="224">
        <v>130.19999999999999</v>
      </c>
      <c r="BR306" s="224">
        <v>0.96940000000000004</v>
      </c>
      <c r="BS306" s="224">
        <v>21328</v>
      </c>
      <c r="BT306" s="311">
        <v>0</v>
      </c>
      <c r="BU306" s="225">
        <v>0.22712408824203945</v>
      </c>
      <c r="BV306" s="224">
        <v>120</v>
      </c>
      <c r="BW306" s="224">
        <v>168</v>
      </c>
      <c r="BX306" s="224">
        <v>168</v>
      </c>
      <c r="BY306" s="224">
        <v>0.97309999999999997</v>
      </c>
      <c r="BZ306" s="224">
        <v>31667</v>
      </c>
      <c r="CA306" s="311">
        <v>0</v>
      </c>
      <c r="CB306" s="225">
        <v>0.28825104785859812</v>
      </c>
      <c r="CC306" s="224">
        <v>120</v>
      </c>
      <c r="CD306" s="224"/>
      <c r="CE306" s="224">
        <v>96</v>
      </c>
      <c r="CF306" s="224">
        <v>0.97009999999999996</v>
      </c>
      <c r="CG306" s="224">
        <v>19105</v>
      </c>
      <c r="CH306" s="224">
        <v>0</v>
      </c>
      <c r="CI306" s="225">
        <v>0.27573149074902303</v>
      </c>
      <c r="CJ306" s="224">
        <v>120</v>
      </c>
      <c r="CK306" s="224"/>
      <c r="CL306" s="224">
        <v>150</v>
      </c>
      <c r="CM306" s="224">
        <v>0.96199999999999997</v>
      </c>
      <c r="CN306" s="224">
        <v>14034</v>
      </c>
      <c r="CO306" s="224">
        <v>0</v>
      </c>
      <c r="CP306" s="225">
        <v>0.13507738507738506</v>
      </c>
      <c r="CQ306" s="224">
        <v>120</v>
      </c>
      <c r="CR306" s="224"/>
      <c r="CS306" s="224">
        <v>170.4</v>
      </c>
      <c r="CT306" s="224">
        <v>0.95050000000000001</v>
      </c>
      <c r="CU306" s="224">
        <v>17069</v>
      </c>
      <c r="CV306" s="311">
        <v>0</v>
      </c>
      <c r="CW306" s="225">
        <v>0.14164897336634824</v>
      </c>
      <c r="CX306" s="224">
        <v>120</v>
      </c>
      <c r="CY306" s="224"/>
      <c r="CZ306" s="224">
        <v>115.8</v>
      </c>
      <c r="DA306" s="224">
        <v>0.95020000000000004</v>
      </c>
      <c r="DB306" s="224">
        <v>11087</v>
      </c>
      <c r="DC306" s="224">
        <v>0</v>
      </c>
      <c r="DD306" s="225">
        <v>0.13994518662475119</v>
      </c>
      <c r="DE306" s="224">
        <v>120</v>
      </c>
      <c r="DF306" s="224"/>
      <c r="DG306" s="224">
        <v>166.2</v>
      </c>
      <c r="DH306" s="224">
        <v>0.97850000000000004</v>
      </c>
      <c r="DI306" s="224">
        <v>24124</v>
      </c>
      <c r="DJ306" s="224">
        <v>0</v>
      </c>
      <c r="DK306" s="225">
        <v>0.19938135117293596</v>
      </c>
      <c r="DL306" s="224">
        <v>120</v>
      </c>
      <c r="DM306" s="224"/>
      <c r="DN306" s="224">
        <v>145.19999999999999</v>
      </c>
      <c r="DO306" s="224">
        <v>0.99180000000000001</v>
      </c>
      <c r="DP306" s="224">
        <v>23730</v>
      </c>
      <c r="DQ306" s="311">
        <v>0</v>
      </c>
      <c r="DR306" s="225">
        <v>0.22147977944157649</v>
      </c>
      <c r="DS306" s="224">
        <v>120</v>
      </c>
      <c r="DT306" s="224"/>
      <c r="DU306" s="224">
        <v>108</v>
      </c>
      <c r="DV306" s="224">
        <v>0.99519999999999997</v>
      </c>
      <c r="DW306" s="224">
        <v>11670</v>
      </c>
      <c r="DX306" s="224">
        <v>0</v>
      </c>
      <c r="DY306" s="225">
        <v>0.15080100531936011</v>
      </c>
    </row>
    <row r="307" spans="1:129" ht="17.25" customHeight="1">
      <c r="A307" s="466">
        <v>303</v>
      </c>
      <c r="B307" s="489">
        <v>311000000076</v>
      </c>
      <c r="C307" s="212" t="s">
        <v>951</v>
      </c>
      <c r="D307" s="224">
        <v>0</v>
      </c>
      <c r="E307" s="224">
        <v>0</v>
      </c>
      <c r="F307" s="224">
        <v>0</v>
      </c>
      <c r="G307" s="224">
        <v>0</v>
      </c>
      <c r="H307" s="224">
        <v>0</v>
      </c>
      <c r="I307" s="224">
        <v>0</v>
      </c>
      <c r="J307" s="225"/>
      <c r="K307" s="224">
        <v>0</v>
      </c>
      <c r="L307" s="224">
        <v>0</v>
      </c>
      <c r="M307" s="224">
        <v>0</v>
      </c>
      <c r="N307" s="224">
        <v>0</v>
      </c>
      <c r="O307" s="224">
        <v>0</v>
      </c>
      <c r="P307" s="224">
        <v>0</v>
      </c>
      <c r="Q307" s="225">
        <v>0</v>
      </c>
      <c r="R307" s="224">
        <v>0</v>
      </c>
      <c r="S307" s="224">
        <v>0</v>
      </c>
      <c r="T307" s="224">
        <v>0</v>
      </c>
      <c r="U307" s="224">
        <v>0</v>
      </c>
      <c r="V307" s="224">
        <v>0</v>
      </c>
      <c r="W307" s="224">
        <v>0</v>
      </c>
      <c r="X307" s="225">
        <v>0</v>
      </c>
      <c r="Y307" s="224">
        <v>0</v>
      </c>
      <c r="Z307" s="224">
        <v>0</v>
      </c>
      <c r="AA307" s="224">
        <v>0</v>
      </c>
      <c r="AB307" s="224">
        <v>0</v>
      </c>
      <c r="AC307" s="224">
        <v>0</v>
      </c>
      <c r="AD307" s="224">
        <v>0</v>
      </c>
      <c r="AE307" s="225">
        <v>0</v>
      </c>
      <c r="AF307" s="224">
        <v>0</v>
      </c>
      <c r="AG307" s="224">
        <v>0</v>
      </c>
      <c r="AH307" s="224">
        <v>0</v>
      </c>
      <c r="AI307" s="224">
        <v>0</v>
      </c>
      <c r="AJ307" s="224">
        <v>0</v>
      </c>
      <c r="AK307" s="224">
        <v>0</v>
      </c>
      <c r="AL307" s="225">
        <v>0</v>
      </c>
      <c r="AM307" s="224">
        <v>0</v>
      </c>
      <c r="AN307" s="224">
        <v>0</v>
      </c>
      <c r="AO307" s="224">
        <v>0</v>
      </c>
      <c r="AP307" s="224">
        <v>0</v>
      </c>
      <c r="AQ307" s="224">
        <v>0</v>
      </c>
      <c r="AR307" s="224">
        <v>0</v>
      </c>
      <c r="AS307" s="225">
        <v>0</v>
      </c>
      <c r="AT307" s="224">
        <v>0</v>
      </c>
      <c r="AU307" s="224">
        <v>0</v>
      </c>
      <c r="AV307" s="224">
        <v>0</v>
      </c>
      <c r="AW307" s="224">
        <v>0</v>
      </c>
      <c r="AX307" s="224">
        <v>0</v>
      </c>
      <c r="AY307" s="224">
        <v>0</v>
      </c>
      <c r="AZ307" s="225">
        <v>0</v>
      </c>
      <c r="BA307" s="224">
        <v>0</v>
      </c>
      <c r="BB307" s="224">
        <v>0</v>
      </c>
      <c r="BC307" s="224">
        <v>0</v>
      </c>
      <c r="BD307" s="224">
        <v>0</v>
      </c>
      <c r="BE307" s="224">
        <v>0</v>
      </c>
      <c r="BF307" s="224">
        <v>0</v>
      </c>
      <c r="BG307" s="225">
        <v>0</v>
      </c>
      <c r="BH307" s="224">
        <v>0</v>
      </c>
      <c r="BI307" s="224">
        <v>0</v>
      </c>
      <c r="BJ307" s="224">
        <v>0</v>
      </c>
      <c r="BK307" s="224">
        <v>0</v>
      </c>
      <c r="BL307" s="224">
        <v>0</v>
      </c>
      <c r="BM307" s="224">
        <v>0</v>
      </c>
      <c r="BN307" s="225">
        <v>0</v>
      </c>
      <c r="BO307" s="224">
        <v>0</v>
      </c>
      <c r="BP307" s="224">
        <v>0</v>
      </c>
      <c r="BQ307" s="224">
        <v>0</v>
      </c>
      <c r="BR307" s="224">
        <v>0</v>
      </c>
      <c r="BS307" s="224">
        <v>0</v>
      </c>
      <c r="BT307" s="311">
        <v>0</v>
      </c>
      <c r="BU307" s="225">
        <v>0</v>
      </c>
      <c r="BV307" s="224">
        <v>0</v>
      </c>
      <c r="BW307" s="224">
        <v>0</v>
      </c>
      <c r="BX307" s="224">
        <v>0</v>
      </c>
      <c r="BY307" s="224">
        <v>0</v>
      </c>
      <c r="BZ307" s="224">
        <v>0</v>
      </c>
      <c r="CA307" s="311">
        <v>0</v>
      </c>
      <c r="CB307" s="225">
        <v>0</v>
      </c>
      <c r="CC307" s="224">
        <v>206</v>
      </c>
      <c r="CD307" s="224"/>
      <c r="CE307" s="224">
        <v>44</v>
      </c>
      <c r="CF307" s="224">
        <v>0</v>
      </c>
      <c r="CG307" s="224">
        <v>7900</v>
      </c>
      <c r="CH307" s="224">
        <v>0</v>
      </c>
      <c r="CI307" s="225">
        <v>0</v>
      </c>
      <c r="CJ307" s="224">
        <v>206</v>
      </c>
      <c r="CK307" s="224"/>
      <c r="CL307" s="224">
        <v>44.444000000000003</v>
      </c>
      <c r="CM307" s="224">
        <v>0.89990000000000003</v>
      </c>
      <c r="CN307" s="224">
        <v>9556</v>
      </c>
      <c r="CO307" s="224">
        <v>0</v>
      </c>
      <c r="CP307" s="225">
        <v>0.33184574539378014</v>
      </c>
      <c r="CQ307" s="224">
        <v>206</v>
      </c>
      <c r="CR307" s="224"/>
      <c r="CS307" s="224">
        <v>44.444000000000003</v>
      </c>
      <c r="CT307" s="224">
        <v>0.9375</v>
      </c>
      <c r="CU307" s="224">
        <v>3093</v>
      </c>
      <c r="CV307" s="311">
        <v>0</v>
      </c>
      <c r="CW307" s="225">
        <v>9.977519130030009E-2</v>
      </c>
      <c r="CX307" s="224">
        <v>206</v>
      </c>
      <c r="CY307" s="224"/>
      <c r="CZ307" s="224">
        <v>44.444000000000003</v>
      </c>
      <c r="DA307" s="224">
        <v>0.93569999999999998</v>
      </c>
      <c r="DB307" s="224">
        <v>0</v>
      </c>
      <c r="DC307" s="224">
        <v>0</v>
      </c>
      <c r="DD307" s="225">
        <v>0</v>
      </c>
      <c r="DE307" s="224">
        <v>206</v>
      </c>
      <c r="DF307" s="224"/>
      <c r="DG307" s="224">
        <v>164.8</v>
      </c>
      <c r="DH307" s="224">
        <v>0.93479999999999996</v>
      </c>
      <c r="DI307" s="224">
        <v>3816</v>
      </c>
      <c r="DJ307" s="224">
        <v>0</v>
      </c>
      <c r="DK307" s="225">
        <v>3.329350508795114E-2</v>
      </c>
      <c r="DL307" s="224">
        <v>206</v>
      </c>
      <c r="DM307" s="224"/>
      <c r="DN307" s="224">
        <v>164.8</v>
      </c>
      <c r="DO307" s="224">
        <v>0.94489999999999996</v>
      </c>
      <c r="DP307" s="224">
        <v>5532</v>
      </c>
      <c r="DQ307" s="311">
        <v>0</v>
      </c>
      <c r="DR307" s="225">
        <v>4.7749208775930856E-2</v>
      </c>
      <c r="DS307" s="224">
        <v>206</v>
      </c>
      <c r="DT307" s="224"/>
      <c r="DU307" s="224">
        <v>164.8</v>
      </c>
      <c r="DV307" s="224">
        <v>0.95789999999999997</v>
      </c>
      <c r="DW307" s="224">
        <v>7054</v>
      </c>
      <c r="DX307" s="224">
        <v>0</v>
      </c>
      <c r="DY307" s="225">
        <v>6.2061973034549578E-2</v>
      </c>
    </row>
    <row r="308" spans="1:129" ht="17.25" customHeight="1">
      <c r="A308" s="466">
        <v>304</v>
      </c>
      <c r="B308" s="489">
        <v>341000000057</v>
      </c>
      <c r="C308" s="212" t="s">
        <v>288</v>
      </c>
      <c r="D308" s="224">
        <v>123.46</v>
      </c>
      <c r="E308" s="224">
        <v>24.3</v>
      </c>
      <c r="F308" s="224">
        <v>111.11</v>
      </c>
      <c r="G308" s="224">
        <v>0.89359999999999995</v>
      </c>
      <c r="H308" s="224">
        <v>1773</v>
      </c>
      <c r="I308" s="224">
        <v>0</v>
      </c>
      <c r="J308" s="225">
        <v>2.4801613280233076E-2</v>
      </c>
      <c r="K308" s="224">
        <v>123.46</v>
      </c>
      <c r="L308" s="224">
        <v>18.899999999999999</v>
      </c>
      <c r="M308" s="224">
        <v>111.11</v>
      </c>
      <c r="N308" s="224">
        <v>0.90290000000000004</v>
      </c>
      <c r="O308" s="224">
        <v>2595</v>
      </c>
      <c r="P308" s="224">
        <v>0</v>
      </c>
      <c r="Q308" s="225">
        <v>3.4767352914705431E-2</v>
      </c>
      <c r="R308" s="224">
        <v>123.46</v>
      </c>
      <c r="S308" s="224">
        <v>19</v>
      </c>
      <c r="T308" s="224">
        <v>111.11</v>
      </c>
      <c r="U308" s="224">
        <v>0.9194</v>
      </c>
      <c r="V308" s="224">
        <v>2155</v>
      </c>
      <c r="W308" s="224">
        <v>0</v>
      </c>
      <c r="X308" s="225">
        <v>2.9299292340323881E-2</v>
      </c>
      <c r="Y308" s="224">
        <v>123.46</v>
      </c>
      <c r="Z308" s="224">
        <v>14.7</v>
      </c>
      <c r="AA308" s="224">
        <v>111.11</v>
      </c>
      <c r="AB308" s="224">
        <v>0.94130000000000003</v>
      </c>
      <c r="AC308" s="224">
        <v>2214</v>
      </c>
      <c r="AD308" s="224">
        <v>0</v>
      </c>
      <c r="AE308" s="225">
        <v>2.8452699341097447E-2</v>
      </c>
      <c r="AF308" s="224">
        <v>123.46</v>
      </c>
      <c r="AG308" s="224">
        <v>176</v>
      </c>
      <c r="AH308" s="224">
        <v>111.11</v>
      </c>
      <c r="AI308" s="224">
        <v>0.94210000000000005</v>
      </c>
      <c r="AJ308" s="224">
        <v>1905</v>
      </c>
      <c r="AK308" s="224">
        <v>0</v>
      </c>
      <c r="AL308" s="225">
        <v>2.4460869636516849E-2</v>
      </c>
      <c r="AM308" s="224">
        <v>123.46</v>
      </c>
      <c r="AN308" s="224">
        <v>14.3</v>
      </c>
      <c r="AO308" s="224">
        <v>111.11</v>
      </c>
      <c r="AP308" s="224">
        <v>0.95379999999999998</v>
      </c>
      <c r="AQ308" s="224">
        <v>2352</v>
      </c>
      <c r="AR308" s="224">
        <v>0</v>
      </c>
      <c r="AS308" s="225">
        <v>3.0824380376326305E-2</v>
      </c>
      <c r="AT308" s="224">
        <v>123.46</v>
      </c>
      <c r="AU308" s="224">
        <v>13.5</v>
      </c>
      <c r="AV308" s="224">
        <v>111.11</v>
      </c>
      <c r="AW308" s="224">
        <v>0.96399999999999997</v>
      </c>
      <c r="AX308" s="224">
        <v>1795</v>
      </c>
      <c r="AY308" s="224">
        <v>0</v>
      </c>
      <c r="AZ308" s="225">
        <v>2.252482034926092E-2</v>
      </c>
      <c r="BA308" s="224">
        <v>123.46</v>
      </c>
      <c r="BB308" s="224">
        <v>11.6</v>
      </c>
      <c r="BC308" s="224">
        <v>111.11</v>
      </c>
      <c r="BD308" s="224">
        <v>0.95779999999999998</v>
      </c>
      <c r="BE308" s="224">
        <v>1431</v>
      </c>
      <c r="BF308" s="224">
        <v>0</v>
      </c>
      <c r="BG308" s="225">
        <v>1.8675797532667331E-2</v>
      </c>
      <c r="BH308" s="224">
        <v>123.46</v>
      </c>
      <c r="BI308" s="224">
        <v>7.9</v>
      </c>
      <c r="BJ308" s="224">
        <v>111.11</v>
      </c>
      <c r="BK308" s="224">
        <v>0.95509999999999995</v>
      </c>
      <c r="BL308" s="224">
        <v>1275</v>
      </c>
      <c r="BM308" s="224">
        <v>0</v>
      </c>
      <c r="BN308" s="225">
        <v>1.6148614105525615E-2</v>
      </c>
      <c r="BO308" s="224">
        <v>123.46</v>
      </c>
      <c r="BP308" s="224">
        <v>9.5</v>
      </c>
      <c r="BQ308" s="224">
        <v>111.11</v>
      </c>
      <c r="BR308" s="224">
        <v>0.96230000000000004</v>
      </c>
      <c r="BS308" s="224">
        <v>1431</v>
      </c>
      <c r="BT308" s="311">
        <v>0</v>
      </c>
      <c r="BU308" s="225">
        <v>1.7988836098449045E-2</v>
      </c>
      <c r="BV308" s="224">
        <v>123.46</v>
      </c>
      <c r="BW308" s="224">
        <v>7.5</v>
      </c>
      <c r="BX308" s="224">
        <v>111.11</v>
      </c>
      <c r="BY308" s="224">
        <v>0.95089999999999997</v>
      </c>
      <c r="BZ308" s="224">
        <v>1124</v>
      </c>
      <c r="CA308" s="311">
        <v>0</v>
      </c>
      <c r="CB308" s="225">
        <v>1.5831025308435259E-2</v>
      </c>
      <c r="CC308" s="224">
        <v>111.11</v>
      </c>
      <c r="CD308" s="224"/>
      <c r="CE308" s="224">
        <v>100</v>
      </c>
      <c r="CF308" s="224">
        <v>0.95030000000000003</v>
      </c>
      <c r="CG308" s="224">
        <v>2143</v>
      </c>
      <c r="CH308" s="224">
        <v>0</v>
      </c>
      <c r="CI308" s="225">
        <v>3.0310179354793448E-2</v>
      </c>
      <c r="CJ308" s="224">
        <v>111.11</v>
      </c>
      <c r="CK308" s="224"/>
      <c r="CL308" s="224">
        <v>100</v>
      </c>
      <c r="CM308" s="224">
        <v>0.95469999999999999</v>
      </c>
      <c r="CN308" s="224">
        <v>2933</v>
      </c>
      <c r="CO308" s="224">
        <v>0</v>
      </c>
      <c r="CP308" s="225">
        <v>4.2669017608789266E-2</v>
      </c>
      <c r="CQ308" s="224">
        <v>111.11</v>
      </c>
      <c r="CR308" s="224"/>
      <c r="CS308" s="224">
        <v>100</v>
      </c>
      <c r="CT308" s="224">
        <v>0.95120000000000005</v>
      </c>
      <c r="CU308" s="224">
        <v>2277.1999999999998</v>
      </c>
      <c r="CV308" s="311">
        <v>0</v>
      </c>
      <c r="CW308" s="225">
        <v>3.2177803702397423E-2</v>
      </c>
      <c r="CX308" s="224">
        <v>111.11</v>
      </c>
      <c r="CY308" s="224"/>
      <c r="CZ308" s="224">
        <v>100</v>
      </c>
      <c r="DA308" s="224">
        <v>0.95089999999999997</v>
      </c>
      <c r="DB308" s="224">
        <v>1995</v>
      </c>
      <c r="DC308" s="224">
        <v>0</v>
      </c>
      <c r="DD308" s="225">
        <v>2.913906124022856E-2</v>
      </c>
      <c r="DE308" s="224">
        <v>111.11</v>
      </c>
      <c r="DF308" s="224"/>
      <c r="DG308" s="224">
        <v>100</v>
      </c>
      <c r="DH308" s="224">
        <v>0.94399999999999995</v>
      </c>
      <c r="DI308" s="224">
        <v>2212</v>
      </c>
      <c r="DJ308" s="224">
        <v>0</v>
      </c>
      <c r="DK308" s="225">
        <v>3.1494897029342085E-2</v>
      </c>
      <c r="DL308" s="224">
        <v>111.11</v>
      </c>
      <c r="DM308" s="224"/>
      <c r="DN308" s="224">
        <v>100</v>
      </c>
      <c r="DO308" s="224">
        <v>0.94169999999999998</v>
      </c>
      <c r="DP308" s="224">
        <v>2844</v>
      </c>
      <c r="DQ308" s="311">
        <v>0</v>
      </c>
      <c r="DR308" s="225">
        <v>4.059233986578837E-2</v>
      </c>
      <c r="DS308" s="224">
        <v>111.11</v>
      </c>
      <c r="DT308" s="224"/>
      <c r="DU308" s="224">
        <v>100</v>
      </c>
      <c r="DV308" s="224">
        <v>0.95389999999999997</v>
      </c>
      <c r="DW308" s="224">
        <v>2297</v>
      </c>
      <c r="DX308" s="224">
        <v>0</v>
      </c>
      <c r="DY308" s="225">
        <v>3.3444572573412074E-2</v>
      </c>
    </row>
    <row r="309" spans="1:129" ht="17.25" customHeight="1">
      <c r="A309" s="466">
        <v>305</v>
      </c>
      <c r="B309" s="489">
        <v>341000000045</v>
      </c>
      <c r="C309" s="212" t="s">
        <v>300</v>
      </c>
      <c r="D309" s="224">
        <v>220</v>
      </c>
      <c r="E309" s="224">
        <v>0</v>
      </c>
      <c r="F309" s="224">
        <v>58</v>
      </c>
      <c r="G309" s="224">
        <v>0.79049999999999998</v>
      </c>
      <c r="H309" s="224">
        <v>8642</v>
      </c>
      <c r="I309" s="224">
        <v>0</v>
      </c>
      <c r="J309" s="225">
        <v>0.2617893035350341</v>
      </c>
      <c r="K309" s="224">
        <v>220</v>
      </c>
      <c r="L309" s="224">
        <v>0</v>
      </c>
      <c r="M309" s="224">
        <v>58</v>
      </c>
      <c r="N309" s="224">
        <v>0.79049999999999998</v>
      </c>
      <c r="O309" s="224">
        <v>8642</v>
      </c>
      <c r="P309" s="224">
        <v>0</v>
      </c>
      <c r="Q309" s="225">
        <v>0.25334448729196846</v>
      </c>
      <c r="R309" s="224">
        <v>220</v>
      </c>
      <c r="S309" s="224">
        <v>0</v>
      </c>
      <c r="T309" s="224">
        <v>176</v>
      </c>
      <c r="U309" s="224">
        <v>0.79049999999999998</v>
      </c>
      <c r="V309" s="224">
        <v>8642</v>
      </c>
      <c r="W309" s="224">
        <v>0</v>
      </c>
      <c r="X309" s="225">
        <v>8.6271475028590783E-2</v>
      </c>
      <c r="Y309" s="224">
        <v>220</v>
      </c>
      <c r="Z309" s="224">
        <v>0</v>
      </c>
      <c r="AA309" s="224">
        <v>176</v>
      </c>
      <c r="AB309" s="224">
        <v>0.79049999999999998</v>
      </c>
      <c r="AC309" s="224">
        <v>8642</v>
      </c>
      <c r="AD309" s="224">
        <v>0</v>
      </c>
      <c r="AE309" s="225">
        <v>8.3488524221216887E-2</v>
      </c>
      <c r="AF309" s="224">
        <v>220</v>
      </c>
      <c r="AG309" s="224">
        <v>0</v>
      </c>
      <c r="AH309" s="224">
        <v>176</v>
      </c>
      <c r="AI309" s="224">
        <v>0.79049999999999998</v>
      </c>
      <c r="AJ309" s="224">
        <v>8642</v>
      </c>
      <c r="AK309" s="224">
        <v>0</v>
      </c>
      <c r="AL309" s="225">
        <v>8.3488524221216887E-2</v>
      </c>
      <c r="AM309" s="224">
        <v>220</v>
      </c>
      <c r="AN309" s="224">
        <v>74.400000000000006</v>
      </c>
      <c r="AO309" s="224">
        <v>176</v>
      </c>
      <c r="AP309" s="224">
        <v>0.89300000000000002</v>
      </c>
      <c r="AQ309" s="224">
        <v>11837</v>
      </c>
      <c r="AR309" s="224">
        <v>0</v>
      </c>
      <c r="AS309" s="225">
        <v>0.10460321298087255</v>
      </c>
      <c r="AT309" s="224">
        <v>220</v>
      </c>
      <c r="AU309" s="224">
        <v>99</v>
      </c>
      <c r="AV309" s="224">
        <v>176</v>
      </c>
      <c r="AW309" s="224">
        <v>0.85560000000000003</v>
      </c>
      <c r="AX309" s="224">
        <v>18294</v>
      </c>
      <c r="AY309" s="224">
        <v>0</v>
      </c>
      <c r="AZ309" s="225">
        <v>0.16328725772862315</v>
      </c>
      <c r="BA309" s="224">
        <v>220</v>
      </c>
      <c r="BB309" s="224">
        <v>100.2</v>
      </c>
      <c r="BC309" s="224">
        <v>176</v>
      </c>
      <c r="BD309" s="224">
        <v>0.83689999999999998</v>
      </c>
      <c r="BE309" s="224">
        <v>15457</v>
      </c>
      <c r="BF309" s="224">
        <v>0</v>
      </c>
      <c r="BG309" s="225">
        <v>0.14574929906062659</v>
      </c>
      <c r="BH309" s="224">
        <v>220</v>
      </c>
      <c r="BI309" s="224">
        <v>79.8</v>
      </c>
      <c r="BJ309" s="224">
        <v>176</v>
      </c>
      <c r="BK309" s="224">
        <v>0.82640000000000002</v>
      </c>
      <c r="BL309" s="224">
        <v>13283</v>
      </c>
      <c r="BM309" s="224">
        <v>0</v>
      </c>
      <c r="BN309" s="225">
        <v>0.12274964951800742</v>
      </c>
      <c r="BO309" s="224">
        <v>220</v>
      </c>
      <c r="BP309" s="224">
        <v>90</v>
      </c>
      <c r="BQ309" s="224">
        <v>176</v>
      </c>
      <c r="BR309" s="224">
        <v>0.84970000000000001</v>
      </c>
      <c r="BS309" s="224">
        <v>16734</v>
      </c>
      <c r="BT309" s="311">
        <v>0</v>
      </c>
      <c r="BU309" s="225">
        <v>0.1504002447646694</v>
      </c>
      <c r="BV309" s="224">
        <v>220</v>
      </c>
      <c r="BW309" s="224">
        <v>90.6</v>
      </c>
      <c r="BX309" s="224">
        <v>176</v>
      </c>
      <c r="BY309" s="224">
        <v>0.85340000000000005</v>
      </c>
      <c r="BZ309" s="224">
        <v>16098</v>
      </c>
      <c r="CA309" s="311">
        <v>0</v>
      </c>
      <c r="CB309" s="225">
        <v>0.15949142695832405</v>
      </c>
      <c r="CC309" s="224">
        <v>220</v>
      </c>
      <c r="CD309" s="224"/>
      <c r="CE309" s="224">
        <v>176</v>
      </c>
      <c r="CF309" s="224">
        <v>0.87919999999999998</v>
      </c>
      <c r="CG309" s="224">
        <v>25436</v>
      </c>
      <c r="CH309" s="224">
        <v>0</v>
      </c>
      <c r="CI309" s="225">
        <v>0.22094060227150428</v>
      </c>
      <c r="CJ309" s="224">
        <v>220</v>
      </c>
      <c r="CK309" s="224"/>
      <c r="CL309" s="224">
        <v>176</v>
      </c>
      <c r="CM309" s="224">
        <v>0.89939999999999998</v>
      </c>
      <c r="CN309" s="224">
        <v>25586</v>
      </c>
      <c r="CO309" s="224">
        <v>0</v>
      </c>
      <c r="CP309" s="225">
        <v>0.22449379833469227</v>
      </c>
      <c r="CQ309" s="224">
        <v>220</v>
      </c>
      <c r="CR309" s="224"/>
      <c r="CS309" s="224">
        <v>176</v>
      </c>
      <c r="CT309" s="224">
        <v>0.872</v>
      </c>
      <c r="CU309" s="224">
        <v>20666</v>
      </c>
      <c r="CV309" s="311">
        <v>0</v>
      </c>
      <c r="CW309" s="225">
        <v>0.18098989861623033</v>
      </c>
      <c r="CX309" s="224">
        <v>220</v>
      </c>
      <c r="CY309" s="224"/>
      <c r="CZ309" s="224">
        <v>176</v>
      </c>
      <c r="DA309" s="224">
        <v>0.8649</v>
      </c>
      <c r="DB309" s="224">
        <v>25383</v>
      </c>
      <c r="DC309" s="224">
        <v>0</v>
      </c>
      <c r="DD309" s="225">
        <v>0.23159644485086733</v>
      </c>
      <c r="DE309" s="224">
        <v>220</v>
      </c>
      <c r="DF309" s="224"/>
      <c r="DG309" s="224">
        <v>176</v>
      </c>
      <c r="DH309" s="224">
        <v>0.86460000000000004</v>
      </c>
      <c r="DI309" s="224">
        <v>26498</v>
      </c>
      <c r="DJ309" s="224">
        <v>0</v>
      </c>
      <c r="DK309" s="225">
        <v>0.23405194860109682</v>
      </c>
      <c r="DL309" s="224">
        <v>220</v>
      </c>
      <c r="DM309" s="224"/>
      <c r="DN309" s="224">
        <v>176</v>
      </c>
      <c r="DO309" s="224">
        <v>0.86580000000000001</v>
      </c>
      <c r="DP309" s="224">
        <v>25115</v>
      </c>
      <c r="DQ309" s="311">
        <v>0</v>
      </c>
      <c r="DR309" s="225">
        <v>0.22152869935128003</v>
      </c>
      <c r="DS309" s="224">
        <v>220</v>
      </c>
      <c r="DT309" s="224"/>
      <c r="DU309" s="224">
        <v>176</v>
      </c>
      <c r="DV309" s="224">
        <v>0.87009999999999998</v>
      </c>
      <c r="DW309" s="224">
        <v>23100</v>
      </c>
      <c r="DX309" s="224">
        <v>0</v>
      </c>
      <c r="DY309" s="225">
        <v>0.20950657012603915</v>
      </c>
    </row>
    <row r="310" spans="1:129" ht="17.25" customHeight="1">
      <c r="A310" s="466">
        <v>306</v>
      </c>
      <c r="B310" s="489">
        <v>293000000017</v>
      </c>
      <c r="C310" s="212" t="s">
        <v>248</v>
      </c>
      <c r="D310" s="224">
        <v>110</v>
      </c>
      <c r="E310" s="224">
        <v>21.8</v>
      </c>
      <c r="F310" s="224">
        <v>110</v>
      </c>
      <c r="G310" s="224">
        <v>0.99270000000000003</v>
      </c>
      <c r="H310" s="224">
        <v>8971</v>
      </c>
      <c r="I310" s="224">
        <v>0</v>
      </c>
      <c r="J310" s="225">
        <v>0.11410315505208223</v>
      </c>
      <c r="K310" s="224">
        <v>110</v>
      </c>
      <c r="L310" s="224">
        <v>22.6</v>
      </c>
      <c r="M310" s="224">
        <v>110</v>
      </c>
      <c r="N310" s="224">
        <v>0.98670000000000002</v>
      </c>
      <c r="O310" s="224">
        <v>8451</v>
      </c>
      <c r="P310" s="224">
        <v>0</v>
      </c>
      <c r="Q310" s="225">
        <v>0.10465436641644726</v>
      </c>
      <c r="R310" s="224">
        <v>110</v>
      </c>
      <c r="S310" s="224">
        <v>17.3</v>
      </c>
      <c r="T310" s="224">
        <v>110</v>
      </c>
      <c r="U310" s="224">
        <v>0.98699999999999999</v>
      </c>
      <c r="V310" s="224">
        <v>6874</v>
      </c>
      <c r="W310" s="224">
        <v>0</v>
      </c>
      <c r="X310" s="225">
        <v>8.7936098574396451E-2</v>
      </c>
      <c r="Y310" s="224">
        <v>110</v>
      </c>
      <c r="Z310" s="224">
        <v>21.1</v>
      </c>
      <c r="AA310" s="224">
        <v>110</v>
      </c>
      <c r="AB310" s="224">
        <v>0.98809999999999998</v>
      </c>
      <c r="AC310" s="224">
        <v>7792</v>
      </c>
      <c r="AD310" s="224">
        <v>0</v>
      </c>
      <c r="AE310" s="225">
        <v>9.6356812243607051E-2</v>
      </c>
      <c r="AF310" s="224">
        <v>110</v>
      </c>
      <c r="AG310" s="224">
        <v>14.6</v>
      </c>
      <c r="AH310" s="224">
        <v>110</v>
      </c>
      <c r="AI310" s="224">
        <v>0.98580000000000001</v>
      </c>
      <c r="AJ310" s="224">
        <v>8505</v>
      </c>
      <c r="AK310" s="224">
        <v>0</v>
      </c>
      <c r="AL310" s="225">
        <v>0.10541924060664366</v>
      </c>
      <c r="AM310" s="224">
        <v>110</v>
      </c>
      <c r="AN310" s="224">
        <v>25.1</v>
      </c>
      <c r="AO310" s="224">
        <v>110</v>
      </c>
      <c r="AP310" s="224">
        <v>0.98960000000000004</v>
      </c>
      <c r="AQ310" s="224">
        <v>7797</v>
      </c>
      <c r="AR310" s="224">
        <v>0</v>
      </c>
      <c r="AS310" s="225">
        <v>9.9481578109306482E-2</v>
      </c>
      <c r="AT310" s="224">
        <v>110</v>
      </c>
      <c r="AU310" s="224">
        <v>18.399999999999999</v>
      </c>
      <c r="AV310" s="224">
        <v>110</v>
      </c>
      <c r="AW310" s="224">
        <v>0.96919999999999995</v>
      </c>
      <c r="AX310" s="224">
        <v>6703</v>
      </c>
      <c r="AY310" s="224">
        <v>0</v>
      </c>
      <c r="AZ310" s="225">
        <v>8.4506515234218815E-2</v>
      </c>
      <c r="BA310" s="224">
        <v>110</v>
      </c>
      <c r="BB310" s="224">
        <v>22.8</v>
      </c>
      <c r="BC310" s="224">
        <v>110</v>
      </c>
      <c r="BD310" s="224">
        <v>0.93759999999999999</v>
      </c>
      <c r="BE310" s="224">
        <v>6479</v>
      </c>
      <c r="BF310" s="224">
        <v>0</v>
      </c>
      <c r="BG310" s="225">
        <v>8.7249952597648839E-2</v>
      </c>
      <c r="BH310" s="224">
        <v>110</v>
      </c>
      <c r="BI310" s="224">
        <v>23.4</v>
      </c>
      <c r="BJ310" s="224">
        <v>110</v>
      </c>
      <c r="BK310" s="224">
        <v>0.94379999999999997</v>
      </c>
      <c r="BL310" s="224">
        <v>6030</v>
      </c>
      <c r="BM310" s="224">
        <v>0</v>
      </c>
      <c r="BN310" s="225">
        <v>7.8067760019239624E-2</v>
      </c>
      <c r="BO310" s="224">
        <v>110</v>
      </c>
      <c r="BP310" s="224">
        <v>25.8</v>
      </c>
      <c r="BQ310" s="224">
        <v>110</v>
      </c>
      <c r="BR310" s="224">
        <v>0.95509999999999995</v>
      </c>
      <c r="BS310" s="224">
        <v>6050</v>
      </c>
      <c r="BT310" s="311">
        <v>0</v>
      </c>
      <c r="BU310" s="225">
        <v>7.7399990768292015E-2</v>
      </c>
      <c r="BV310" s="224">
        <v>110</v>
      </c>
      <c r="BW310" s="224">
        <v>25.2</v>
      </c>
      <c r="BX310" s="224">
        <v>110</v>
      </c>
      <c r="BY310" s="224">
        <v>0.96879999999999999</v>
      </c>
      <c r="BZ310" s="224">
        <v>6355</v>
      </c>
      <c r="CA310" s="311">
        <v>0</v>
      </c>
      <c r="CB310" s="225">
        <v>8.8740008615111846E-2</v>
      </c>
      <c r="CC310" s="224">
        <v>110</v>
      </c>
      <c r="CD310" s="224"/>
      <c r="CE310" s="224">
        <v>88</v>
      </c>
      <c r="CF310" s="224">
        <v>0.98450000000000004</v>
      </c>
      <c r="CG310" s="224">
        <v>15530</v>
      </c>
      <c r="CH310" s="224">
        <v>0</v>
      </c>
      <c r="CI310" s="225">
        <v>0.24093512989956248</v>
      </c>
      <c r="CJ310" s="224">
        <v>110</v>
      </c>
      <c r="CK310" s="224"/>
      <c r="CL310" s="224">
        <v>88</v>
      </c>
      <c r="CM310" s="224">
        <v>0.98560000000000003</v>
      </c>
      <c r="CN310" s="224">
        <v>14348</v>
      </c>
      <c r="CO310" s="224">
        <v>0</v>
      </c>
      <c r="CP310" s="225">
        <v>0.22976057244523157</v>
      </c>
      <c r="CQ310" s="224">
        <v>110</v>
      </c>
      <c r="CR310" s="224"/>
      <c r="CS310" s="224">
        <v>88</v>
      </c>
      <c r="CT310" s="224">
        <v>0.97209999999999996</v>
      </c>
      <c r="CU310" s="224">
        <v>7158</v>
      </c>
      <c r="CV310" s="311">
        <v>0</v>
      </c>
      <c r="CW310" s="225">
        <v>0.11246700842056426</v>
      </c>
      <c r="CX310" s="224">
        <v>110</v>
      </c>
      <c r="CY310" s="224"/>
      <c r="CZ310" s="224">
        <v>88</v>
      </c>
      <c r="DA310" s="224">
        <v>0.97589999999999999</v>
      </c>
      <c r="DB310" s="224">
        <v>9203</v>
      </c>
      <c r="DC310" s="224">
        <v>0</v>
      </c>
      <c r="DD310" s="225">
        <v>0.14883632409762135</v>
      </c>
      <c r="DE310" s="224">
        <v>110</v>
      </c>
      <c r="DF310" s="224"/>
      <c r="DG310" s="224">
        <v>88</v>
      </c>
      <c r="DH310" s="224">
        <v>0.97799999999999998</v>
      </c>
      <c r="DI310" s="224">
        <v>10611</v>
      </c>
      <c r="DJ310" s="224">
        <v>0</v>
      </c>
      <c r="DK310" s="225">
        <v>0.16571501178417861</v>
      </c>
      <c r="DL310" s="224">
        <v>110</v>
      </c>
      <c r="DM310" s="224"/>
      <c r="DN310" s="224">
        <v>88</v>
      </c>
      <c r="DO310" s="224">
        <v>0.98280000000000001</v>
      </c>
      <c r="DP310" s="224">
        <v>10371</v>
      </c>
      <c r="DQ310" s="311">
        <v>0</v>
      </c>
      <c r="DR310" s="225">
        <v>0.16117581641775189</v>
      </c>
      <c r="DS310" s="224">
        <v>110</v>
      </c>
      <c r="DT310" s="224"/>
      <c r="DU310" s="224">
        <v>88</v>
      </c>
      <c r="DV310" s="224">
        <v>0.98419999999999996</v>
      </c>
      <c r="DW310" s="224">
        <v>11051</v>
      </c>
      <c r="DX310" s="224">
        <v>0</v>
      </c>
      <c r="DY310" s="225">
        <v>0.17721604892657525</v>
      </c>
    </row>
    <row r="311" spans="1:129" ht="17.25" customHeight="1">
      <c r="A311" s="466">
        <v>307</v>
      </c>
      <c r="B311" s="489">
        <v>351000000014</v>
      </c>
      <c r="C311" s="212" t="s">
        <v>295</v>
      </c>
      <c r="D311" s="224">
        <v>712</v>
      </c>
      <c r="E311" s="224">
        <v>9</v>
      </c>
      <c r="F311" s="224">
        <v>9</v>
      </c>
      <c r="G311" s="224">
        <v>0.33329999999999999</v>
      </c>
      <c r="H311" s="224">
        <v>225</v>
      </c>
      <c r="I311" s="224">
        <v>0</v>
      </c>
      <c r="J311" s="225">
        <v>0.1041770843751042</v>
      </c>
      <c r="K311" s="224">
        <v>712</v>
      </c>
      <c r="L311" s="224">
        <v>9</v>
      </c>
      <c r="M311" s="224">
        <v>9</v>
      </c>
      <c r="N311" s="224">
        <v>0</v>
      </c>
      <c r="O311" s="224">
        <v>0</v>
      </c>
      <c r="P311" s="224">
        <v>0</v>
      </c>
      <c r="Q311" s="225">
        <v>0</v>
      </c>
      <c r="R311" s="224">
        <v>712</v>
      </c>
      <c r="S311" s="224">
        <v>0</v>
      </c>
      <c r="T311" s="224">
        <v>569.6</v>
      </c>
      <c r="U311" s="224">
        <v>0</v>
      </c>
      <c r="V311" s="224">
        <v>0</v>
      </c>
      <c r="W311" s="224">
        <v>0</v>
      </c>
      <c r="X311" s="225">
        <v>0</v>
      </c>
      <c r="Y311" s="224">
        <v>712</v>
      </c>
      <c r="Z311" s="224">
        <v>27</v>
      </c>
      <c r="AA311" s="224">
        <v>569.6</v>
      </c>
      <c r="AB311" s="224">
        <v>0.3</v>
      </c>
      <c r="AC311" s="224">
        <v>675</v>
      </c>
      <c r="AD311" s="224">
        <v>0</v>
      </c>
      <c r="AE311" s="225">
        <v>5.3093285610728526E-3</v>
      </c>
      <c r="AF311" s="224">
        <v>712</v>
      </c>
      <c r="AG311" s="224">
        <v>315</v>
      </c>
      <c r="AH311" s="224">
        <v>569.6</v>
      </c>
      <c r="AI311" s="224">
        <v>0.52500000000000002</v>
      </c>
      <c r="AJ311" s="224">
        <v>9450</v>
      </c>
      <c r="AK311" s="224">
        <v>0</v>
      </c>
      <c r="AL311" s="225">
        <v>4.2474628488582813E-2</v>
      </c>
      <c r="AM311" s="224">
        <v>712</v>
      </c>
      <c r="AN311" s="224">
        <v>135</v>
      </c>
      <c r="AO311" s="224">
        <v>569.6</v>
      </c>
      <c r="AP311" s="224">
        <v>0.45119999999999999</v>
      </c>
      <c r="AQ311" s="224">
        <v>8325</v>
      </c>
      <c r="AR311" s="224">
        <v>0</v>
      </c>
      <c r="AS311" s="225">
        <v>4.4989656172802622E-2</v>
      </c>
      <c r="AT311" s="224">
        <v>712</v>
      </c>
      <c r="AU311" s="224">
        <v>90</v>
      </c>
      <c r="AV311" s="224">
        <v>569.6</v>
      </c>
      <c r="AW311" s="224">
        <v>0.27029999999999998</v>
      </c>
      <c r="AX311" s="224">
        <v>4500</v>
      </c>
      <c r="AY311" s="224">
        <v>0</v>
      </c>
      <c r="AZ311" s="225">
        <v>3.9284710033835386E-2</v>
      </c>
      <c r="BA311" s="224">
        <v>712</v>
      </c>
      <c r="BB311" s="224">
        <v>180</v>
      </c>
      <c r="BC311" s="224">
        <v>569.6</v>
      </c>
      <c r="BD311" s="224">
        <v>0.2571</v>
      </c>
      <c r="BE311" s="224">
        <v>4050</v>
      </c>
      <c r="BF311" s="224">
        <v>0</v>
      </c>
      <c r="BG311" s="225">
        <v>3.8410545015929616E-2</v>
      </c>
      <c r="BH311" s="224">
        <v>712</v>
      </c>
      <c r="BI311" s="224">
        <v>45</v>
      </c>
      <c r="BJ311" s="224">
        <v>569.6</v>
      </c>
      <c r="BK311" s="224">
        <v>0.24679999999999999</v>
      </c>
      <c r="BL311" s="224">
        <v>4275</v>
      </c>
      <c r="BM311" s="224">
        <v>0</v>
      </c>
      <c r="BN311" s="225">
        <v>4.0874085356719686E-2</v>
      </c>
      <c r="BO311" s="224">
        <v>712</v>
      </c>
      <c r="BP311" s="224">
        <v>36</v>
      </c>
      <c r="BQ311" s="224">
        <v>569.6</v>
      </c>
      <c r="BR311" s="224">
        <v>0.2903</v>
      </c>
      <c r="BS311" s="224">
        <v>4050</v>
      </c>
      <c r="BT311" s="311">
        <v>0</v>
      </c>
      <c r="BU311" s="225">
        <v>3.2920397554016996E-2</v>
      </c>
      <c r="BV311" s="224">
        <v>712</v>
      </c>
      <c r="BW311" s="224">
        <v>36</v>
      </c>
      <c r="BX311" s="224">
        <v>569.6</v>
      </c>
      <c r="BY311" s="224">
        <v>0.26790000000000003</v>
      </c>
      <c r="BZ311" s="224">
        <v>3375</v>
      </c>
      <c r="CA311" s="311">
        <v>0</v>
      </c>
      <c r="CB311" s="225">
        <v>3.2912571067280919E-2</v>
      </c>
      <c r="CC311" s="224">
        <v>712</v>
      </c>
      <c r="CD311" s="224"/>
      <c r="CE311" s="224">
        <v>712</v>
      </c>
      <c r="CF311" s="224">
        <v>0.3392</v>
      </c>
      <c r="CG311" s="224">
        <v>4275</v>
      </c>
      <c r="CH311" s="224">
        <v>0</v>
      </c>
      <c r="CI311" s="225">
        <v>2.3791802514241556E-2</v>
      </c>
      <c r="CJ311" s="224">
        <v>712</v>
      </c>
      <c r="CK311" s="224"/>
      <c r="CL311" s="224">
        <v>712</v>
      </c>
      <c r="CM311" s="224">
        <v>0.36049999999999999</v>
      </c>
      <c r="CN311" s="224">
        <v>3488</v>
      </c>
      <c r="CO311" s="224">
        <v>0</v>
      </c>
      <c r="CP311" s="225">
        <v>1.8873772555456858E-2</v>
      </c>
      <c r="CQ311" s="224">
        <v>712</v>
      </c>
      <c r="CR311" s="224"/>
      <c r="CS311" s="224">
        <v>712</v>
      </c>
      <c r="CT311" s="224">
        <v>0.34139999999999998</v>
      </c>
      <c r="CU311" s="224">
        <v>3150</v>
      </c>
      <c r="CV311" s="311">
        <v>0</v>
      </c>
      <c r="CW311" s="225">
        <v>1.7417832420625647E-2</v>
      </c>
      <c r="CX311" s="224">
        <v>712</v>
      </c>
      <c r="CY311" s="224"/>
      <c r="CZ311" s="224">
        <v>712</v>
      </c>
      <c r="DA311" s="224">
        <v>0.34089999999999998</v>
      </c>
      <c r="DB311" s="224">
        <v>3375</v>
      </c>
      <c r="DC311" s="224">
        <v>0</v>
      </c>
      <c r="DD311" s="225">
        <v>1.9312312747815599E-2</v>
      </c>
      <c r="DE311" s="224">
        <v>712</v>
      </c>
      <c r="DF311" s="224"/>
      <c r="DG311" s="224">
        <v>712</v>
      </c>
      <c r="DH311" s="224">
        <v>0.3402</v>
      </c>
      <c r="DI311" s="224">
        <v>3713</v>
      </c>
      <c r="DJ311" s="224">
        <v>0</v>
      </c>
      <c r="DK311" s="225">
        <v>2.0603343860227059E-2</v>
      </c>
      <c r="DL311" s="224">
        <v>712</v>
      </c>
      <c r="DM311" s="224"/>
      <c r="DN311" s="224">
        <v>712</v>
      </c>
      <c r="DO311" s="224">
        <v>0.32929999999999998</v>
      </c>
      <c r="DP311" s="224">
        <v>3150</v>
      </c>
      <c r="DQ311" s="311">
        <v>0</v>
      </c>
      <c r="DR311" s="225">
        <v>1.8057843876105664E-2</v>
      </c>
      <c r="DS311" s="224">
        <v>712</v>
      </c>
      <c r="DT311" s="224"/>
      <c r="DU311" s="224">
        <v>712</v>
      </c>
      <c r="DV311" s="224">
        <v>0.48080000000000001</v>
      </c>
      <c r="DW311" s="224">
        <v>3825</v>
      </c>
      <c r="DX311" s="224">
        <v>0</v>
      </c>
      <c r="DY311" s="225">
        <v>1.5518669726485817E-2</v>
      </c>
    </row>
    <row r="312" spans="1:129" ht="17.25" customHeight="1">
      <c r="A312" s="466">
        <v>308</v>
      </c>
      <c r="B312" s="489">
        <v>311000000009</v>
      </c>
      <c r="C312" s="212" t="s">
        <v>249</v>
      </c>
      <c r="D312" s="224">
        <v>320</v>
      </c>
      <c r="E312" s="224">
        <v>200</v>
      </c>
      <c r="F312" s="224">
        <v>320</v>
      </c>
      <c r="G312" s="224">
        <v>0.98909999999999998</v>
      </c>
      <c r="H312" s="224">
        <v>86960</v>
      </c>
      <c r="I312" s="224">
        <v>0</v>
      </c>
      <c r="J312" s="225">
        <v>0.38158988530538424</v>
      </c>
      <c r="K312" s="224">
        <v>320</v>
      </c>
      <c r="L312" s="224">
        <v>200</v>
      </c>
      <c r="M312" s="224">
        <v>320</v>
      </c>
      <c r="N312" s="224">
        <v>0.99439999999999995</v>
      </c>
      <c r="O312" s="224">
        <v>56920</v>
      </c>
      <c r="P312" s="224">
        <v>0</v>
      </c>
      <c r="Q312" s="225">
        <v>0.24042568491076916</v>
      </c>
      <c r="R312" s="224">
        <v>320</v>
      </c>
      <c r="S312" s="224">
        <v>0</v>
      </c>
      <c r="T312" s="224">
        <v>320</v>
      </c>
      <c r="U312" s="224">
        <v>0.99439999999999995</v>
      </c>
      <c r="V312" s="224">
        <v>56920</v>
      </c>
      <c r="W312" s="224">
        <v>0</v>
      </c>
      <c r="X312" s="225">
        <v>0.24843987440779478</v>
      </c>
      <c r="Y312" s="224">
        <v>320</v>
      </c>
      <c r="Z312" s="224">
        <v>0</v>
      </c>
      <c r="AA312" s="224">
        <v>320</v>
      </c>
      <c r="AB312" s="224">
        <v>0.99439999999999995</v>
      </c>
      <c r="AC312" s="224">
        <v>56920</v>
      </c>
      <c r="AD312" s="224">
        <v>0</v>
      </c>
      <c r="AE312" s="225">
        <v>0.24042568491076916</v>
      </c>
      <c r="AF312" s="224">
        <v>320</v>
      </c>
      <c r="AG312" s="224">
        <v>204</v>
      </c>
      <c r="AH312" s="224">
        <v>320</v>
      </c>
      <c r="AI312" s="224">
        <v>0.97970000000000002</v>
      </c>
      <c r="AJ312" s="224">
        <v>89288</v>
      </c>
      <c r="AK312" s="224">
        <v>0</v>
      </c>
      <c r="AL312" s="225">
        <v>0.38280453419468979</v>
      </c>
      <c r="AM312" s="224">
        <v>320</v>
      </c>
      <c r="AN312" s="224">
        <v>192</v>
      </c>
      <c r="AO312" s="224">
        <v>320</v>
      </c>
      <c r="AP312" s="224">
        <v>0.99239999999999995</v>
      </c>
      <c r="AQ312" s="224">
        <v>96156</v>
      </c>
      <c r="AR312" s="224">
        <v>0</v>
      </c>
      <c r="AS312" s="225">
        <v>0.42053985288190249</v>
      </c>
      <c r="AT312" s="224">
        <v>320</v>
      </c>
      <c r="AU312" s="224">
        <v>198</v>
      </c>
      <c r="AV312" s="224">
        <v>320</v>
      </c>
      <c r="AW312" s="224">
        <v>0.97009999999999996</v>
      </c>
      <c r="AX312" s="224">
        <v>62988</v>
      </c>
      <c r="AY312" s="224">
        <v>0</v>
      </c>
      <c r="AZ312" s="225">
        <v>0.27272088677256417</v>
      </c>
      <c r="BA312" s="224">
        <v>320</v>
      </c>
      <c r="BB312" s="224">
        <v>174</v>
      </c>
      <c r="BC312" s="224">
        <v>320</v>
      </c>
      <c r="BD312" s="224">
        <v>0.9516</v>
      </c>
      <c r="BE312" s="224">
        <v>97590</v>
      </c>
      <c r="BF312" s="224">
        <v>0</v>
      </c>
      <c r="BG312" s="225">
        <v>0.4451110848395684</v>
      </c>
      <c r="BH312" s="224">
        <v>320</v>
      </c>
      <c r="BI312" s="224">
        <v>180</v>
      </c>
      <c r="BJ312" s="224">
        <v>320</v>
      </c>
      <c r="BK312" s="224">
        <v>0.88139999999999996</v>
      </c>
      <c r="BL312" s="224">
        <v>51066</v>
      </c>
      <c r="BM312" s="224">
        <v>0</v>
      </c>
      <c r="BN312" s="225">
        <v>0.24335253848349767</v>
      </c>
      <c r="BO312" s="224">
        <v>320</v>
      </c>
      <c r="BP312" s="224">
        <v>192</v>
      </c>
      <c r="BQ312" s="224">
        <v>320</v>
      </c>
      <c r="BR312" s="224">
        <v>0.87019999999999997</v>
      </c>
      <c r="BS312" s="224">
        <v>78456</v>
      </c>
      <c r="BT312" s="311">
        <v>0</v>
      </c>
      <c r="BU312" s="225">
        <v>0.37869028995929743</v>
      </c>
      <c r="BV312" s="224">
        <v>320</v>
      </c>
      <c r="BW312" s="224">
        <v>180</v>
      </c>
      <c r="BX312" s="224">
        <v>320</v>
      </c>
      <c r="BY312" s="224">
        <v>0.88600000000000001</v>
      </c>
      <c r="BZ312" s="224">
        <v>54612</v>
      </c>
      <c r="CA312" s="311">
        <v>0</v>
      </c>
      <c r="CB312" s="225">
        <v>0.28663888664946791</v>
      </c>
      <c r="CC312" s="224">
        <v>320</v>
      </c>
      <c r="CD312" s="224"/>
      <c r="CE312" s="224">
        <v>320</v>
      </c>
      <c r="CF312" s="224">
        <v>0.92300000000000004</v>
      </c>
      <c r="CG312" s="224">
        <v>101598</v>
      </c>
      <c r="CH312" s="224">
        <v>0</v>
      </c>
      <c r="CI312" s="225">
        <v>0.46233901548247303</v>
      </c>
      <c r="CJ312" s="224">
        <v>320</v>
      </c>
      <c r="CK312" s="224"/>
      <c r="CL312" s="224">
        <v>320</v>
      </c>
      <c r="CM312" s="224">
        <v>0.93610000000000004</v>
      </c>
      <c r="CN312" s="224">
        <v>92970</v>
      </c>
      <c r="CO312" s="224">
        <v>0</v>
      </c>
      <c r="CP312" s="225">
        <v>0.43106038350603565</v>
      </c>
      <c r="CQ312" s="224">
        <v>320</v>
      </c>
      <c r="CR312" s="224"/>
      <c r="CS312" s="224">
        <v>320</v>
      </c>
      <c r="CT312" s="224">
        <v>0.94679999999999997</v>
      </c>
      <c r="CU312" s="224">
        <v>98424</v>
      </c>
      <c r="CV312" s="311">
        <v>0</v>
      </c>
      <c r="CW312" s="225">
        <v>0.43663630974283496</v>
      </c>
      <c r="CX312" s="224">
        <v>320</v>
      </c>
      <c r="CY312" s="224"/>
      <c r="CZ312" s="224">
        <v>320</v>
      </c>
      <c r="DA312" s="224">
        <v>0.93169999999999997</v>
      </c>
      <c r="DB312" s="224">
        <v>96450</v>
      </c>
      <c r="DC312" s="224">
        <v>0</v>
      </c>
      <c r="DD312" s="225">
        <v>0.44930749347071663</v>
      </c>
      <c r="DE312" s="224">
        <v>320</v>
      </c>
      <c r="DF312" s="224"/>
      <c r="DG312" s="224">
        <v>320</v>
      </c>
      <c r="DH312" s="224">
        <v>0.9556</v>
      </c>
      <c r="DI312" s="224">
        <v>99612</v>
      </c>
      <c r="DJ312" s="224">
        <v>0</v>
      </c>
      <c r="DK312" s="225">
        <v>0.43783714673436042</v>
      </c>
      <c r="DL312" s="224">
        <v>320</v>
      </c>
      <c r="DM312" s="224"/>
      <c r="DN312" s="224">
        <v>320</v>
      </c>
      <c r="DO312" s="224">
        <v>0.94420000000000004</v>
      </c>
      <c r="DP312" s="224">
        <v>94344</v>
      </c>
      <c r="DQ312" s="311">
        <v>0</v>
      </c>
      <c r="DR312" s="225">
        <v>0.41968879611345328</v>
      </c>
      <c r="DS312" s="224">
        <v>320</v>
      </c>
      <c r="DT312" s="224"/>
      <c r="DU312" s="224">
        <v>320</v>
      </c>
      <c r="DV312" s="224">
        <v>0.93169999999999997</v>
      </c>
      <c r="DW312" s="224">
        <v>90396</v>
      </c>
      <c r="DX312" s="224">
        <v>0</v>
      </c>
      <c r="DY312" s="225">
        <v>0.42110523773746916</v>
      </c>
    </row>
    <row r="313" spans="1:129" ht="17.25" customHeight="1">
      <c r="A313" s="466">
        <v>309</v>
      </c>
      <c r="B313" s="489">
        <v>343000000074</v>
      </c>
      <c r="C313" s="212" t="s">
        <v>741</v>
      </c>
      <c r="D313" s="224">
        <v>211</v>
      </c>
      <c r="E313" s="224">
        <v>54</v>
      </c>
      <c r="F313" s="224">
        <v>54</v>
      </c>
      <c r="G313" s="224">
        <v>0.95679999999999998</v>
      </c>
      <c r="H313" s="224">
        <v>4522</v>
      </c>
      <c r="I313" s="224">
        <v>0</v>
      </c>
      <c r="J313" s="225">
        <v>0.12155788499387533</v>
      </c>
      <c r="K313" s="224">
        <v>211</v>
      </c>
      <c r="L313" s="224">
        <v>76</v>
      </c>
      <c r="M313" s="224">
        <v>76</v>
      </c>
      <c r="N313" s="224">
        <v>0.97219999999999995</v>
      </c>
      <c r="O313" s="224">
        <v>6860</v>
      </c>
      <c r="P313" s="224">
        <v>0</v>
      </c>
      <c r="Q313" s="225">
        <v>0.1247906282485584</v>
      </c>
      <c r="R313" s="224">
        <v>211</v>
      </c>
      <c r="S313" s="224">
        <v>132</v>
      </c>
      <c r="T313" s="224">
        <v>168.8</v>
      </c>
      <c r="U313" s="224">
        <v>0.98260000000000003</v>
      </c>
      <c r="V313" s="224">
        <v>14650</v>
      </c>
      <c r="W313" s="224">
        <v>0</v>
      </c>
      <c r="X313" s="225">
        <v>0.12267496031795794</v>
      </c>
      <c r="Y313" s="224">
        <v>211</v>
      </c>
      <c r="Z313" s="224">
        <v>112</v>
      </c>
      <c r="AA313" s="224">
        <v>168.8</v>
      </c>
      <c r="AB313" s="224">
        <v>0.9758</v>
      </c>
      <c r="AC313" s="224">
        <v>15478</v>
      </c>
      <c r="AD313" s="224">
        <v>0</v>
      </c>
      <c r="AE313" s="225">
        <v>0.12630154138237901</v>
      </c>
      <c r="AF313" s="224">
        <v>211</v>
      </c>
      <c r="AG313" s="224">
        <v>112</v>
      </c>
      <c r="AH313" s="224">
        <v>168.8</v>
      </c>
      <c r="AI313" s="224">
        <v>0.96699999999999997</v>
      </c>
      <c r="AJ313" s="224">
        <v>11026</v>
      </c>
      <c r="AK313" s="224">
        <v>0</v>
      </c>
      <c r="AL313" s="225">
        <v>9.0791697542101923E-2</v>
      </c>
      <c r="AM313" s="224">
        <v>211</v>
      </c>
      <c r="AN313" s="224">
        <v>142</v>
      </c>
      <c r="AO313" s="224">
        <v>168.8</v>
      </c>
      <c r="AP313" s="224">
        <v>0.98460000000000003</v>
      </c>
      <c r="AQ313" s="224">
        <v>23956</v>
      </c>
      <c r="AR313" s="224">
        <v>0</v>
      </c>
      <c r="AS313" s="225">
        <v>0.20019329801106603</v>
      </c>
      <c r="AT313" s="224">
        <v>211</v>
      </c>
      <c r="AU313" s="224">
        <v>152</v>
      </c>
      <c r="AV313" s="224">
        <v>168.8</v>
      </c>
      <c r="AW313" s="224">
        <v>0.98440000000000005</v>
      </c>
      <c r="AX313" s="224">
        <v>19328</v>
      </c>
      <c r="AY313" s="224">
        <v>0</v>
      </c>
      <c r="AZ313" s="225">
        <v>0.15633993752573266</v>
      </c>
      <c r="BA313" s="224">
        <v>211</v>
      </c>
      <c r="BB313" s="224">
        <v>86</v>
      </c>
      <c r="BC313" s="224">
        <v>168.8</v>
      </c>
      <c r="BD313" s="224">
        <v>0.9778</v>
      </c>
      <c r="BE313" s="224">
        <v>11630</v>
      </c>
      <c r="BF313" s="224">
        <v>0</v>
      </c>
      <c r="BG313" s="225">
        <v>9.7864401186056604E-2</v>
      </c>
      <c r="BH313" s="224">
        <v>211</v>
      </c>
      <c r="BI313" s="224">
        <v>132</v>
      </c>
      <c r="BJ313" s="224">
        <v>168.8</v>
      </c>
      <c r="BK313" s="224">
        <v>0.73619999999999997</v>
      </c>
      <c r="BL313" s="224">
        <v>2986</v>
      </c>
      <c r="BM313" s="224">
        <v>0</v>
      </c>
      <c r="BN313" s="225">
        <v>3.2295990781847715E-2</v>
      </c>
      <c r="BO313" s="224">
        <v>211</v>
      </c>
      <c r="BP313" s="224">
        <v>160</v>
      </c>
      <c r="BQ313" s="224">
        <v>168.8</v>
      </c>
      <c r="BR313" s="224">
        <v>0.9244</v>
      </c>
      <c r="BS313" s="224">
        <v>22508</v>
      </c>
      <c r="BT313" s="311">
        <v>0</v>
      </c>
      <c r="BU313" s="225">
        <v>0.19387936642932604</v>
      </c>
      <c r="BV313" s="224">
        <v>211</v>
      </c>
      <c r="BW313" s="224">
        <v>162</v>
      </c>
      <c r="BX313" s="224">
        <v>168.8</v>
      </c>
      <c r="BY313" s="224">
        <v>0.98580000000000001</v>
      </c>
      <c r="BZ313" s="224">
        <v>21484</v>
      </c>
      <c r="CA313" s="311">
        <v>0</v>
      </c>
      <c r="CB313" s="225">
        <v>0.19212532472506569</v>
      </c>
      <c r="CC313" s="224">
        <v>211</v>
      </c>
      <c r="CD313" s="224"/>
      <c r="CE313" s="224">
        <v>212.64</v>
      </c>
      <c r="CF313" s="224">
        <v>0.98499999999999999</v>
      </c>
      <c r="CG313" s="224">
        <v>29264</v>
      </c>
      <c r="CH313" s="224">
        <v>0</v>
      </c>
      <c r="CI313" s="225">
        <v>0.18779306858966771</v>
      </c>
      <c r="CJ313" s="224">
        <v>211</v>
      </c>
      <c r="CK313" s="224"/>
      <c r="CL313" s="224">
        <v>168.8</v>
      </c>
      <c r="CM313" s="224">
        <v>0.94820000000000004</v>
      </c>
      <c r="CN313" s="224">
        <v>4034</v>
      </c>
      <c r="CO313" s="224">
        <v>0</v>
      </c>
      <c r="CP313" s="225">
        <v>3.5005074330021271E-2</v>
      </c>
      <c r="CQ313" s="224">
        <v>211</v>
      </c>
      <c r="CR313" s="224"/>
      <c r="CS313" s="224">
        <v>186.24</v>
      </c>
      <c r="CT313" s="224">
        <v>0.97670000000000001</v>
      </c>
      <c r="CU313" s="224">
        <v>14890</v>
      </c>
      <c r="CV313" s="311">
        <v>0</v>
      </c>
      <c r="CW313" s="225">
        <v>0.11002404599007747</v>
      </c>
      <c r="CX313" s="224">
        <v>211</v>
      </c>
      <c r="CY313" s="224"/>
      <c r="CZ313" s="224">
        <v>175.92</v>
      </c>
      <c r="DA313" s="224">
        <v>0.9859</v>
      </c>
      <c r="DB313" s="224">
        <v>24146</v>
      </c>
      <c r="DC313" s="224">
        <v>0</v>
      </c>
      <c r="DD313" s="225">
        <v>0.19335910041862608</v>
      </c>
      <c r="DE313" s="224">
        <v>211</v>
      </c>
      <c r="DF313" s="224"/>
      <c r="DG313" s="224">
        <v>178.8</v>
      </c>
      <c r="DH313" s="224">
        <v>0.98550000000000004</v>
      </c>
      <c r="DI313" s="224">
        <v>23792</v>
      </c>
      <c r="DJ313" s="224">
        <v>0</v>
      </c>
      <c r="DK313" s="225">
        <v>0.18148213198569366</v>
      </c>
      <c r="DL313" s="224">
        <v>211</v>
      </c>
      <c r="DM313" s="224"/>
      <c r="DN313" s="224">
        <v>189.84</v>
      </c>
      <c r="DO313" s="224">
        <v>0.99909999999999999</v>
      </c>
      <c r="DP313" s="224">
        <v>14740</v>
      </c>
      <c r="DQ313" s="311">
        <v>0</v>
      </c>
      <c r="DR313" s="225">
        <v>0.10445467058674154</v>
      </c>
      <c r="DS313" s="224">
        <v>211</v>
      </c>
      <c r="DT313" s="224"/>
      <c r="DU313" s="224">
        <v>214.4</v>
      </c>
      <c r="DV313" s="224">
        <v>0.95269999999999999</v>
      </c>
      <c r="DW313" s="224">
        <v>19399</v>
      </c>
      <c r="DX313" s="224">
        <v>0</v>
      </c>
      <c r="DY313" s="225">
        <v>0.13190640992232774</v>
      </c>
    </row>
    <row r="314" spans="1:129" ht="17.25" customHeight="1">
      <c r="A314" s="466">
        <v>310</v>
      </c>
      <c r="B314" s="489">
        <v>343000000067</v>
      </c>
      <c r="C314" s="212" t="s">
        <v>633</v>
      </c>
      <c r="D314" s="224">
        <v>200</v>
      </c>
      <c r="E314" s="224">
        <v>126</v>
      </c>
      <c r="F314" s="224">
        <v>126</v>
      </c>
      <c r="G314" s="224">
        <v>0</v>
      </c>
      <c r="H314" s="224">
        <v>72500</v>
      </c>
      <c r="I314" s="224">
        <v>0</v>
      </c>
      <c r="J314" s="225"/>
      <c r="K314" s="224">
        <v>200</v>
      </c>
      <c r="L314" s="224">
        <v>132</v>
      </c>
      <c r="M314" s="224">
        <v>132</v>
      </c>
      <c r="N314" s="224">
        <v>0.93579999999999997</v>
      </c>
      <c r="O314" s="224">
        <v>21820</v>
      </c>
      <c r="P314" s="224">
        <v>0</v>
      </c>
      <c r="Q314" s="225">
        <v>0.23742412090487572</v>
      </c>
      <c r="R314" s="224">
        <v>200</v>
      </c>
      <c r="S314" s="224">
        <v>136</v>
      </c>
      <c r="T314" s="224">
        <v>160</v>
      </c>
      <c r="U314" s="224">
        <v>0.93189999999999995</v>
      </c>
      <c r="V314" s="224">
        <v>33626</v>
      </c>
      <c r="W314" s="224">
        <v>0</v>
      </c>
      <c r="X314" s="225">
        <v>0.31322283626044761</v>
      </c>
      <c r="Y314" s="224">
        <v>200</v>
      </c>
      <c r="Z314" s="224">
        <v>132</v>
      </c>
      <c r="AA314" s="224">
        <v>160</v>
      </c>
      <c r="AB314" s="224">
        <v>0.95309999999999995</v>
      </c>
      <c r="AC314" s="224">
        <v>47220</v>
      </c>
      <c r="AD314" s="224">
        <v>0</v>
      </c>
      <c r="AE314" s="225">
        <v>0.41619283086431036</v>
      </c>
      <c r="AF314" s="224">
        <v>200</v>
      </c>
      <c r="AG314" s="224">
        <v>136</v>
      </c>
      <c r="AH314" s="224">
        <v>160</v>
      </c>
      <c r="AI314" s="224">
        <v>0.92779999999999996</v>
      </c>
      <c r="AJ314" s="224">
        <v>40248</v>
      </c>
      <c r="AK314" s="224">
        <v>0</v>
      </c>
      <c r="AL314" s="225">
        <v>0.36441564853381919</v>
      </c>
      <c r="AM314" s="224">
        <v>200</v>
      </c>
      <c r="AN314" s="224">
        <v>124</v>
      </c>
      <c r="AO314" s="224">
        <v>160</v>
      </c>
      <c r="AP314" s="224">
        <v>0.95669999999999999</v>
      </c>
      <c r="AQ314" s="224">
        <v>49396</v>
      </c>
      <c r="AR314" s="224">
        <v>0</v>
      </c>
      <c r="AS314" s="225">
        <v>0.44819141028767873</v>
      </c>
      <c r="AT314" s="224">
        <v>200</v>
      </c>
      <c r="AU314" s="224">
        <v>122</v>
      </c>
      <c r="AV314" s="224">
        <v>160</v>
      </c>
      <c r="AW314" s="224">
        <v>0.94579999999999997</v>
      </c>
      <c r="AX314" s="224">
        <v>40236</v>
      </c>
      <c r="AY314" s="224">
        <v>0</v>
      </c>
      <c r="AZ314" s="225">
        <v>0.35737368604151459</v>
      </c>
      <c r="BA314" s="224">
        <v>200</v>
      </c>
      <c r="BB314" s="224">
        <v>132</v>
      </c>
      <c r="BC314" s="224">
        <v>160</v>
      </c>
      <c r="BD314" s="224">
        <v>0.93489999999999995</v>
      </c>
      <c r="BE314" s="224">
        <v>42662</v>
      </c>
      <c r="BF314" s="224">
        <v>0</v>
      </c>
      <c r="BG314" s="225">
        <v>0.39611708322934125</v>
      </c>
      <c r="BH314" s="224">
        <v>200</v>
      </c>
      <c r="BI314" s="224">
        <v>132</v>
      </c>
      <c r="BJ314" s="224">
        <v>160</v>
      </c>
      <c r="BK314" s="224">
        <v>0.93640000000000001</v>
      </c>
      <c r="BL314" s="224">
        <v>49766</v>
      </c>
      <c r="BM314" s="224">
        <v>0</v>
      </c>
      <c r="BN314" s="225">
        <v>0.44645574104440244</v>
      </c>
      <c r="BO314" s="224">
        <v>200</v>
      </c>
      <c r="BP314" s="224">
        <v>136</v>
      </c>
      <c r="BQ314" s="224">
        <v>160</v>
      </c>
      <c r="BR314" s="224">
        <v>0.20569999999999999</v>
      </c>
      <c r="BS314" s="224">
        <v>52610</v>
      </c>
      <c r="BT314" s="311">
        <v>37918.083200000001</v>
      </c>
      <c r="BU314" s="225">
        <v>2.1485283662918646</v>
      </c>
      <c r="BV314" s="224">
        <v>200</v>
      </c>
      <c r="BW314" s="224">
        <v>132</v>
      </c>
      <c r="BX314" s="224">
        <v>160</v>
      </c>
      <c r="BY314" s="224">
        <v>0.94599999999999995</v>
      </c>
      <c r="BZ314" s="224">
        <v>57492</v>
      </c>
      <c r="CA314" s="311">
        <v>0</v>
      </c>
      <c r="CB314" s="225">
        <v>0.56523236937481136</v>
      </c>
      <c r="CC314" s="224">
        <v>200</v>
      </c>
      <c r="CD314" s="224"/>
      <c r="CE314" s="224">
        <v>160</v>
      </c>
      <c r="CF314" s="224">
        <v>0.95779999999999998</v>
      </c>
      <c r="CG314" s="224">
        <v>74413</v>
      </c>
      <c r="CH314" s="311">
        <v>6003.0928000000131</v>
      </c>
      <c r="CI314" s="225">
        <v>0.65265108267827043</v>
      </c>
      <c r="CJ314" s="224">
        <v>200</v>
      </c>
      <c r="CK314" s="224"/>
      <c r="CL314" s="224">
        <v>160</v>
      </c>
      <c r="CM314" s="224">
        <v>0.95369999999999999</v>
      </c>
      <c r="CN314" s="224">
        <v>53411</v>
      </c>
      <c r="CO314" s="224">
        <v>0</v>
      </c>
      <c r="CP314" s="225">
        <v>0.48614569862407236</v>
      </c>
      <c r="CQ314" s="224">
        <v>200</v>
      </c>
      <c r="CR314" s="224"/>
      <c r="CS314" s="224">
        <v>160</v>
      </c>
      <c r="CT314" s="224">
        <v>0.94410000000000005</v>
      </c>
      <c r="CU314" s="224">
        <v>44536</v>
      </c>
      <c r="CV314" s="311">
        <v>0</v>
      </c>
      <c r="CW314" s="225">
        <v>0.39627830111854834</v>
      </c>
      <c r="CX314" s="224">
        <v>200</v>
      </c>
      <c r="CY314" s="224"/>
      <c r="CZ314" s="224">
        <v>160</v>
      </c>
      <c r="DA314" s="224">
        <v>0.92300000000000004</v>
      </c>
      <c r="DB314" s="224">
        <v>46929</v>
      </c>
      <c r="DC314" s="224">
        <v>0</v>
      </c>
      <c r="DD314" s="225">
        <v>0.44135405381003973</v>
      </c>
      <c r="DE314" s="224">
        <v>200</v>
      </c>
      <c r="DF314" s="224"/>
      <c r="DG314" s="224">
        <v>160</v>
      </c>
      <c r="DH314" s="224">
        <v>0.93310000000000004</v>
      </c>
      <c r="DI314" s="224">
        <v>46970</v>
      </c>
      <c r="DJ314" s="224">
        <v>0</v>
      </c>
      <c r="DK314" s="225">
        <v>0.42286277214464912</v>
      </c>
      <c r="DL314" s="224">
        <v>200</v>
      </c>
      <c r="DM314" s="224"/>
      <c r="DN314" s="224">
        <v>160</v>
      </c>
      <c r="DO314" s="224">
        <v>0.93910000000000005</v>
      </c>
      <c r="DP314" s="224">
        <v>46293</v>
      </c>
      <c r="DQ314" s="311">
        <v>0</v>
      </c>
      <c r="DR314" s="225">
        <v>0.41410508860576872</v>
      </c>
      <c r="DS314" s="224">
        <v>200</v>
      </c>
      <c r="DT314" s="224"/>
      <c r="DU314" s="224">
        <v>160</v>
      </c>
      <c r="DV314" s="224">
        <v>0.91220000000000001</v>
      </c>
      <c r="DW314" s="224">
        <v>33008</v>
      </c>
      <c r="DX314" s="224">
        <v>0</v>
      </c>
      <c r="DY314" s="225">
        <v>0.31410631196862288</v>
      </c>
    </row>
    <row r="315" spans="1:129" ht="17.25" customHeight="1">
      <c r="A315" s="466">
        <v>311</v>
      </c>
      <c r="B315" s="489">
        <v>292000000006</v>
      </c>
      <c r="C315" s="212" t="s">
        <v>233</v>
      </c>
      <c r="D315" s="224">
        <v>150</v>
      </c>
      <c r="E315" s="224">
        <v>58.9</v>
      </c>
      <c r="F315" s="224">
        <v>58.9</v>
      </c>
      <c r="G315" s="224">
        <v>0.88380000000000003</v>
      </c>
      <c r="H315" s="224">
        <v>22114</v>
      </c>
      <c r="I315" s="224">
        <v>0</v>
      </c>
      <c r="J315" s="225">
        <v>0.59001834739879022</v>
      </c>
      <c r="K315" s="224">
        <v>150</v>
      </c>
      <c r="L315" s="224">
        <v>62.1</v>
      </c>
      <c r="M315" s="224">
        <v>62.1</v>
      </c>
      <c r="N315" s="224">
        <v>0.89980000000000004</v>
      </c>
      <c r="O315" s="224">
        <v>26439</v>
      </c>
      <c r="P315" s="311">
        <v>1495.2482879999989</v>
      </c>
      <c r="Q315" s="225">
        <v>0.63596688193333784</v>
      </c>
      <c r="R315" s="224">
        <v>150</v>
      </c>
      <c r="S315" s="224">
        <v>48.8</v>
      </c>
      <c r="T315" s="224">
        <v>120</v>
      </c>
      <c r="U315" s="224">
        <v>0.8992</v>
      </c>
      <c r="V315" s="224">
        <v>20302</v>
      </c>
      <c r="W315" s="224">
        <v>0</v>
      </c>
      <c r="X315" s="225">
        <v>0.26131767332278899</v>
      </c>
      <c r="Y315" s="224">
        <v>150</v>
      </c>
      <c r="Z315" s="224">
        <v>0</v>
      </c>
      <c r="AA315" s="224">
        <v>120</v>
      </c>
      <c r="AB315" s="224">
        <v>0.89970000000000006</v>
      </c>
      <c r="AC315" s="224">
        <v>21671</v>
      </c>
      <c r="AD315" s="224">
        <v>0</v>
      </c>
      <c r="AE315" s="225">
        <v>0.26979074665669117</v>
      </c>
      <c r="AF315" s="224">
        <v>150</v>
      </c>
      <c r="AG315" s="224">
        <v>48.7</v>
      </c>
      <c r="AH315" s="224">
        <v>120</v>
      </c>
      <c r="AI315" s="224">
        <v>0.89990000000000003</v>
      </c>
      <c r="AJ315" s="224">
        <v>18437</v>
      </c>
      <c r="AK315" s="224">
        <v>0</v>
      </c>
      <c r="AL315" s="225">
        <v>0.22947840480881787</v>
      </c>
      <c r="AM315" s="224">
        <v>150</v>
      </c>
      <c r="AN315" s="224">
        <v>48.6</v>
      </c>
      <c r="AO315" s="224">
        <v>120</v>
      </c>
      <c r="AP315" s="224">
        <v>0.90249999999999997</v>
      </c>
      <c r="AQ315" s="224">
        <v>20909</v>
      </c>
      <c r="AR315" s="224">
        <v>0</v>
      </c>
      <c r="AS315" s="225">
        <v>0.26814660921309119</v>
      </c>
      <c r="AT315" s="224">
        <v>150</v>
      </c>
      <c r="AU315" s="224">
        <v>50.6</v>
      </c>
      <c r="AV315" s="224">
        <v>120</v>
      </c>
      <c r="AW315" s="224">
        <v>0.9002</v>
      </c>
      <c r="AX315" s="224">
        <v>18943</v>
      </c>
      <c r="AY315" s="224">
        <v>0</v>
      </c>
      <c r="AZ315" s="225">
        <v>0.23569782183011501</v>
      </c>
      <c r="BA315" s="224">
        <v>150</v>
      </c>
      <c r="BB315" s="224">
        <v>52</v>
      </c>
      <c r="BC315" s="224">
        <v>120</v>
      </c>
      <c r="BD315" s="224">
        <v>0.89910000000000001</v>
      </c>
      <c r="BE315" s="224">
        <v>19848</v>
      </c>
      <c r="BF315" s="224">
        <v>0</v>
      </c>
      <c r="BG315" s="225">
        <v>0.25550241599624318</v>
      </c>
      <c r="BH315" s="224">
        <v>150</v>
      </c>
      <c r="BI315" s="224">
        <v>49.6</v>
      </c>
      <c r="BJ315" s="224">
        <v>120</v>
      </c>
      <c r="BK315" s="224">
        <v>0.89790000000000003</v>
      </c>
      <c r="BL315" s="224">
        <v>21519</v>
      </c>
      <c r="BM315" s="224">
        <v>0</v>
      </c>
      <c r="BN315" s="225">
        <v>0.26843548925988597</v>
      </c>
      <c r="BO315" s="224">
        <v>150</v>
      </c>
      <c r="BP315" s="224">
        <v>48.2</v>
      </c>
      <c r="BQ315" s="224">
        <v>120</v>
      </c>
      <c r="BR315" s="224">
        <v>0.89659999999999995</v>
      </c>
      <c r="BS315" s="224">
        <v>18024</v>
      </c>
      <c r="BT315" s="311">
        <v>0</v>
      </c>
      <c r="BU315" s="225">
        <v>0.22516364089907151</v>
      </c>
      <c r="BV315" s="224">
        <v>150</v>
      </c>
      <c r="BW315" s="224">
        <v>46.9</v>
      </c>
      <c r="BX315" s="224">
        <v>120</v>
      </c>
      <c r="BY315" s="224">
        <v>0.88919999999999999</v>
      </c>
      <c r="BZ315" s="224">
        <v>20160</v>
      </c>
      <c r="CA315" s="311">
        <v>0</v>
      </c>
      <c r="CB315" s="225">
        <v>0.28115159694107067</v>
      </c>
      <c r="CC315" s="224">
        <v>150</v>
      </c>
      <c r="CD315" s="224"/>
      <c r="CE315" s="224">
        <v>120</v>
      </c>
      <c r="CF315" s="224">
        <v>0.89410000000000001</v>
      </c>
      <c r="CG315" s="224">
        <v>27025</v>
      </c>
      <c r="CH315" s="224">
        <v>0</v>
      </c>
      <c r="CI315" s="225">
        <v>0.3385520330610185</v>
      </c>
      <c r="CJ315" s="224">
        <v>150</v>
      </c>
      <c r="CK315" s="224"/>
      <c r="CL315" s="224">
        <v>120</v>
      </c>
      <c r="CM315" s="224">
        <v>0.89680000000000004</v>
      </c>
      <c r="CN315" s="224">
        <v>24479.4</v>
      </c>
      <c r="CO315" s="224">
        <v>0</v>
      </c>
      <c r="CP315" s="225">
        <v>0.31593040687877888</v>
      </c>
      <c r="CQ315" s="224">
        <v>150</v>
      </c>
      <c r="CR315" s="224"/>
      <c r="CS315" s="224">
        <v>120</v>
      </c>
      <c r="CT315" s="224">
        <v>0.89739999999999998</v>
      </c>
      <c r="CU315" s="224">
        <v>22524</v>
      </c>
      <c r="CV315" s="311">
        <v>0</v>
      </c>
      <c r="CW315" s="225">
        <v>0.28112875667100418</v>
      </c>
      <c r="CX315" s="224">
        <v>150</v>
      </c>
      <c r="CY315" s="224"/>
      <c r="CZ315" s="224">
        <v>120</v>
      </c>
      <c r="DA315" s="224">
        <v>0.89959999999999996</v>
      </c>
      <c r="DB315" s="224">
        <v>24570</v>
      </c>
      <c r="DC315" s="224">
        <v>0</v>
      </c>
      <c r="DD315" s="225">
        <v>0.31611271676300579</v>
      </c>
      <c r="DE315" s="224">
        <v>150</v>
      </c>
      <c r="DF315" s="224"/>
      <c r="DG315" s="224">
        <v>120</v>
      </c>
      <c r="DH315" s="224">
        <v>0.89639999999999997</v>
      </c>
      <c r="DI315" s="224">
        <v>22282</v>
      </c>
      <c r="DJ315" s="224">
        <v>0</v>
      </c>
      <c r="DK315" s="225">
        <v>0.27841853275307521</v>
      </c>
      <c r="DL315" s="224">
        <v>150</v>
      </c>
      <c r="DM315" s="224"/>
      <c r="DN315" s="224">
        <v>120</v>
      </c>
      <c r="DO315" s="224">
        <v>0.90159999999999996</v>
      </c>
      <c r="DP315" s="224">
        <v>24651</v>
      </c>
      <c r="DQ315" s="311">
        <v>0</v>
      </c>
      <c r="DR315" s="225">
        <v>0.3062432020494032</v>
      </c>
      <c r="DS315" s="224">
        <v>150</v>
      </c>
      <c r="DT315" s="224"/>
      <c r="DU315" s="224">
        <v>120</v>
      </c>
      <c r="DV315" s="224">
        <v>0.90049999999999997</v>
      </c>
      <c r="DW315" s="224">
        <v>24144</v>
      </c>
      <c r="DX315" s="224">
        <v>0</v>
      </c>
      <c r="DY315" s="225">
        <v>0.31032142636806714</v>
      </c>
    </row>
    <row r="316" spans="1:129" ht="17.25" customHeight="1">
      <c r="A316" s="466">
        <v>312</v>
      </c>
      <c r="B316" s="489">
        <v>343000000081</v>
      </c>
      <c r="C316" s="212" t="s">
        <v>796</v>
      </c>
      <c r="D316" s="224">
        <v>110</v>
      </c>
      <c r="E316" s="224">
        <v>124</v>
      </c>
      <c r="F316" s="224">
        <v>124</v>
      </c>
      <c r="G316" s="224">
        <v>0.89710000000000001</v>
      </c>
      <c r="H316" s="224">
        <v>40570</v>
      </c>
      <c r="I316" s="224">
        <v>0</v>
      </c>
      <c r="J316" s="225">
        <v>0.50653559518144697</v>
      </c>
      <c r="K316" s="224">
        <v>110</v>
      </c>
      <c r="L316" s="224">
        <v>140</v>
      </c>
      <c r="M316" s="224">
        <v>140</v>
      </c>
      <c r="N316" s="224">
        <v>0.91190000000000004</v>
      </c>
      <c r="O316" s="224">
        <v>44010</v>
      </c>
      <c r="P316" s="224">
        <v>0</v>
      </c>
      <c r="Q316" s="225">
        <v>0.46334361385530687</v>
      </c>
      <c r="R316" s="224">
        <v>110</v>
      </c>
      <c r="S316" s="224">
        <v>118</v>
      </c>
      <c r="T316" s="224">
        <v>118</v>
      </c>
      <c r="U316" s="224">
        <v>0.89939999999999998</v>
      </c>
      <c r="V316" s="224">
        <v>15640</v>
      </c>
      <c r="W316" s="224">
        <v>0</v>
      </c>
      <c r="X316" s="225">
        <v>0.20467715032453104</v>
      </c>
      <c r="Y316" s="224">
        <v>110</v>
      </c>
      <c r="Z316" s="224">
        <v>52</v>
      </c>
      <c r="AA316" s="224">
        <v>88</v>
      </c>
      <c r="AB316" s="224">
        <v>0.90390000000000004</v>
      </c>
      <c r="AC316" s="224">
        <v>16266</v>
      </c>
      <c r="AD316" s="224">
        <v>0</v>
      </c>
      <c r="AE316" s="225">
        <v>0.27485571646358775</v>
      </c>
      <c r="AF316" s="224">
        <v>110</v>
      </c>
      <c r="AG316" s="224">
        <v>42</v>
      </c>
      <c r="AH316" s="224">
        <v>88</v>
      </c>
      <c r="AI316" s="224">
        <v>0.89149999999999996</v>
      </c>
      <c r="AJ316" s="224">
        <v>10916</v>
      </c>
      <c r="AK316" s="224">
        <v>0</v>
      </c>
      <c r="AL316" s="225">
        <v>0.18701936229481322</v>
      </c>
      <c r="AM316" s="224">
        <v>110</v>
      </c>
      <c r="AN316" s="224">
        <v>42</v>
      </c>
      <c r="AO316" s="224">
        <v>88</v>
      </c>
      <c r="AP316" s="224">
        <v>0.89470000000000005</v>
      </c>
      <c r="AQ316" s="224">
        <v>7002</v>
      </c>
      <c r="AR316" s="224">
        <v>0</v>
      </c>
      <c r="AS316" s="225">
        <v>0.12351778656126482</v>
      </c>
      <c r="AT316" s="224">
        <v>110</v>
      </c>
      <c r="AU316" s="224">
        <v>40</v>
      </c>
      <c r="AV316" s="224">
        <v>88</v>
      </c>
      <c r="AW316" s="224">
        <v>0.89159999999999995</v>
      </c>
      <c r="AX316" s="224">
        <v>8212</v>
      </c>
      <c r="AY316" s="224">
        <v>0</v>
      </c>
      <c r="AZ316" s="225">
        <v>0.14067705667801186</v>
      </c>
      <c r="BA316" s="224">
        <v>110</v>
      </c>
      <c r="BB316" s="224">
        <v>38</v>
      </c>
      <c r="BC316" s="224">
        <v>88</v>
      </c>
      <c r="BD316" s="224">
        <v>0.87529999999999997</v>
      </c>
      <c r="BE316" s="224">
        <v>9814</v>
      </c>
      <c r="BF316" s="224">
        <v>0</v>
      </c>
      <c r="BG316" s="225">
        <v>0.17695953018128274</v>
      </c>
      <c r="BH316" s="224">
        <v>110</v>
      </c>
      <c r="BI316" s="224">
        <v>48</v>
      </c>
      <c r="BJ316" s="224">
        <v>88</v>
      </c>
      <c r="BK316" s="224">
        <v>0.86250000000000004</v>
      </c>
      <c r="BL316" s="224">
        <v>10462</v>
      </c>
      <c r="BM316" s="224">
        <v>0</v>
      </c>
      <c r="BN316" s="225">
        <v>0.18526782552027993</v>
      </c>
      <c r="BO316" s="224">
        <v>110</v>
      </c>
      <c r="BP316" s="224">
        <v>42</v>
      </c>
      <c r="BQ316" s="224">
        <v>88</v>
      </c>
      <c r="BR316" s="224">
        <v>0.86829999999999996</v>
      </c>
      <c r="BS316" s="224">
        <v>6898</v>
      </c>
      <c r="BT316" s="311">
        <v>0</v>
      </c>
      <c r="BU316" s="225">
        <v>0.12133826516212566</v>
      </c>
      <c r="BV316" s="224">
        <v>110</v>
      </c>
      <c r="BW316" s="224">
        <v>130</v>
      </c>
      <c r="BX316" s="224">
        <v>130</v>
      </c>
      <c r="BY316" s="224">
        <v>0.88819999999999999</v>
      </c>
      <c r="BZ316" s="224">
        <v>9578</v>
      </c>
      <c r="CA316" s="311">
        <v>0</v>
      </c>
      <c r="CB316" s="225">
        <v>0.12343872820116911</v>
      </c>
      <c r="CC316" s="224">
        <v>110</v>
      </c>
      <c r="CD316" s="224"/>
      <c r="CE316" s="224">
        <v>103.12</v>
      </c>
      <c r="CF316" s="224">
        <v>0.8921</v>
      </c>
      <c r="CG316" s="224">
        <v>10930</v>
      </c>
      <c r="CH316" s="224">
        <v>0</v>
      </c>
      <c r="CI316" s="225">
        <v>0.15969480289242818</v>
      </c>
      <c r="CJ316" s="224">
        <v>110</v>
      </c>
      <c r="CK316" s="224"/>
      <c r="CL316" s="224">
        <v>152.47999999999999</v>
      </c>
      <c r="CM316" s="224">
        <v>0.90900000000000003</v>
      </c>
      <c r="CN316" s="224">
        <v>27652</v>
      </c>
      <c r="CO316" s="224">
        <v>0</v>
      </c>
      <c r="CP316" s="225">
        <v>0.27708772392920766</v>
      </c>
      <c r="CQ316" s="224">
        <v>110</v>
      </c>
      <c r="CR316" s="224"/>
      <c r="CS316" s="224">
        <v>136.80000000000001</v>
      </c>
      <c r="CT316" s="224">
        <v>0.90439999999999998</v>
      </c>
      <c r="CU316" s="224">
        <v>34863</v>
      </c>
      <c r="CV316" s="311">
        <v>0</v>
      </c>
      <c r="CW316" s="225">
        <v>0.37874348351320392</v>
      </c>
      <c r="CX316" s="224">
        <v>110</v>
      </c>
      <c r="CY316" s="224"/>
      <c r="CZ316" s="224">
        <v>147.28</v>
      </c>
      <c r="DA316" s="224">
        <v>0.90759999999999996</v>
      </c>
      <c r="DB316" s="224">
        <v>33722</v>
      </c>
      <c r="DC316" s="224">
        <v>0</v>
      </c>
      <c r="DD316" s="225">
        <v>0.35038262738820941</v>
      </c>
      <c r="DE316" s="224">
        <v>110</v>
      </c>
      <c r="DF316" s="224"/>
      <c r="DG316" s="224">
        <v>137.44</v>
      </c>
      <c r="DH316" s="224">
        <v>0.90969999999999995</v>
      </c>
      <c r="DI316" s="224">
        <v>39297</v>
      </c>
      <c r="DJ316" s="224">
        <v>0</v>
      </c>
      <c r="DK316" s="225">
        <v>0.42244981096808365</v>
      </c>
      <c r="DL316" s="224">
        <v>110</v>
      </c>
      <c r="DM316" s="224"/>
      <c r="DN316" s="224">
        <v>133.19999999999999</v>
      </c>
      <c r="DO316" s="224">
        <v>0.89739999999999998</v>
      </c>
      <c r="DP316" s="224">
        <v>19296</v>
      </c>
      <c r="DQ316" s="311">
        <v>0</v>
      </c>
      <c r="DR316" s="225">
        <v>0.21697218617353489</v>
      </c>
      <c r="DS316" s="224">
        <v>110</v>
      </c>
      <c r="DT316" s="224"/>
      <c r="DU316" s="224">
        <v>135.19999999999999</v>
      </c>
      <c r="DV316" s="224">
        <v>0.89959999999999996</v>
      </c>
      <c r="DW316" s="224">
        <v>22670</v>
      </c>
      <c r="DX316" s="224">
        <v>0</v>
      </c>
      <c r="DY316" s="225">
        <v>0.25887665319293057</v>
      </c>
    </row>
    <row r="317" spans="1:129" ht="17.25" customHeight="1">
      <c r="A317" s="466">
        <v>313</v>
      </c>
      <c r="B317" s="489">
        <v>711000000051</v>
      </c>
      <c r="C317" s="212" t="s">
        <v>842</v>
      </c>
      <c r="D317" s="224">
        <v>111</v>
      </c>
      <c r="E317" s="224">
        <v>0</v>
      </c>
      <c r="F317" s="224">
        <v>169.6</v>
      </c>
      <c r="G317" s="224">
        <v>0.77759999999999996</v>
      </c>
      <c r="H317" s="224">
        <v>14382</v>
      </c>
      <c r="I317" s="224">
        <v>0</v>
      </c>
      <c r="J317" s="225">
        <v>0.15146234907601522</v>
      </c>
      <c r="K317" s="224">
        <v>111</v>
      </c>
      <c r="L317" s="224">
        <v>0</v>
      </c>
      <c r="M317" s="224">
        <v>88</v>
      </c>
      <c r="N317" s="224">
        <v>0.77759999999999996</v>
      </c>
      <c r="O317" s="224">
        <v>14382</v>
      </c>
      <c r="P317" s="224">
        <v>0</v>
      </c>
      <c r="Q317" s="225">
        <v>0.28249282701567652</v>
      </c>
      <c r="R317" s="224">
        <v>111</v>
      </c>
      <c r="S317" s="224">
        <v>0</v>
      </c>
      <c r="T317" s="224">
        <v>88.8</v>
      </c>
      <c r="U317" s="224">
        <v>0.77759999999999996</v>
      </c>
      <c r="V317" s="224">
        <v>14382</v>
      </c>
      <c r="W317" s="224">
        <v>0</v>
      </c>
      <c r="X317" s="225">
        <v>0.28927944147851559</v>
      </c>
      <c r="Y317" s="224">
        <v>111</v>
      </c>
      <c r="Z317" s="224">
        <v>120</v>
      </c>
      <c r="AA317" s="224">
        <v>120</v>
      </c>
      <c r="AB317" s="224">
        <v>0.91020000000000001</v>
      </c>
      <c r="AC317" s="224">
        <v>48186</v>
      </c>
      <c r="AD317" s="224">
        <v>0</v>
      </c>
      <c r="AE317" s="225">
        <v>0.59296609749009432</v>
      </c>
      <c r="AF317" s="224">
        <v>111</v>
      </c>
      <c r="AG317" s="224">
        <v>112.4</v>
      </c>
      <c r="AH317" s="224">
        <v>112.4</v>
      </c>
      <c r="AI317" s="224">
        <v>0.79400000000000004</v>
      </c>
      <c r="AJ317" s="224">
        <v>2540</v>
      </c>
      <c r="AK317" s="224">
        <v>0</v>
      </c>
      <c r="AL317" s="225">
        <v>3.8253745782690196E-2</v>
      </c>
      <c r="AM317" s="224">
        <v>111</v>
      </c>
      <c r="AN317" s="224">
        <v>116.8</v>
      </c>
      <c r="AO317" s="224">
        <v>116.8</v>
      </c>
      <c r="AP317" s="224">
        <v>0.86370000000000002</v>
      </c>
      <c r="AQ317" s="224">
        <v>2956</v>
      </c>
      <c r="AR317" s="224">
        <v>0</v>
      </c>
      <c r="AS317" s="225">
        <v>4.0697353726992055E-2</v>
      </c>
      <c r="AT317" s="224">
        <v>111</v>
      </c>
      <c r="AU317" s="224">
        <v>0</v>
      </c>
      <c r="AV317" s="224">
        <v>116.8</v>
      </c>
      <c r="AW317" s="224">
        <v>0.86360000000000003</v>
      </c>
      <c r="AX317" s="224">
        <v>2956</v>
      </c>
      <c r="AY317" s="224">
        <v>0</v>
      </c>
      <c r="AZ317" s="225">
        <v>3.9389096371531443E-2</v>
      </c>
      <c r="BA317" s="224">
        <v>111</v>
      </c>
      <c r="BB317" s="224">
        <v>10.8</v>
      </c>
      <c r="BC317" s="224">
        <v>88.8</v>
      </c>
      <c r="BD317" s="224">
        <v>0</v>
      </c>
      <c r="BE317" s="224">
        <v>1507</v>
      </c>
      <c r="BF317" s="224">
        <v>0</v>
      </c>
      <c r="BG317" s="225">
        <v>0</v>
      </c>
      <c r="BH317" s="224">
        <v>111</v>
      </c>
      <c r="BI317" s="224">
        <v>120</v>
      </c>
      <c r="BJ317" s="224">
        <v>120</v>
      </c>
      <c r="BK317" s="224">
        <v>0.92249999999999999</v>
      </c>
      <c r="BL317" s="224">
        <v>6882</v>
      </c>
      <c r="BM317" s="224">
        <v>0</v>
      </c>
      <c r="BN317" s="225">
        <v>8.3559168925022576E-2</v>
      </c>
      <c r="BO317" s="224">
        <v>111</v>
      </c>
      <c r="BP317" s="224">
        <v>113.2</v>
      </c>
      <c r="BQ317" s="224">
        <v>113.2</v>
      </c>
      <c r="BR317" s="224">
        <v>0.95469999999999999</v>
      </c>
      <c r="BS317" s="224">
        <v>10710</v>
      </c>
      <c r="BT317" s="311">
        <v>0</v>
      </c>
      <c r="BU317" s="225">
        <v>0.13319968134517104</v>
      </c>
      <c r="BV317" s="224">
        <v>111</v>
      </c>
      <c r="BW317" s="224">
        <v>119.2</v>
      </c>
      <c r="BX317" s="224">
        <v>119.2</v>
      </c>
      <c r="BY317" s="224">
        <v>0.9536</v>
      </c>
      <c r="BZ317" s="224">
        <v>12332</v>
      </c>
      <c r="CA317" s="311">
        <v>0</v>
      </c>
      <c r="CB317" s="225">
        <v>0.16144393900639398</v>
      </c>
      <c r="CC317" s="224">
        <v>111</v>
      </c>
      <c r="CD317" s="224"/>
      <c r="CE317" s="224">
        <v>120.8</v>
      </c>
      <c r="CF317" s="224">
        <v>0.95920000000000005</v>
      </c>
      <c r="CG317" s="224">
        <v>15436</v>
      </c>
      <c r="CH317" s="224">
        <v>0</v>
      </c>
      <c r="CI317" s="225">
        <v>0.17905470193805428</v>
      </c>
      <c r="CJ317" s="224">
        <v>111</v>
      </c>
      <c r="CK317" s="224"/>
      <c r="CL317" s="224">
        <v>157.6</v>
      </c>
      <c r="CM317" s="224">
        <v>0.93889999999999996</v>
      </c>
      <c r="CN317" s="224">
        <v>12133</v>
      </c>
      <c r="CO317" s="224">
        <v>0</v>
      </c>
      <c r="CP317" s="225">
        <v>0.1138833277256143</v>
      </c>
      <c r="CQ317" s="224">
        <v>111</v>
      </c>
      <c r="CR317" s="224"/>
      <c r="CS317" s="224">
        <v>172</v>
      </c>
      <c r="CT317" s="224">
        <v>0.90959999999999996</v>
      </c>
      <c r="CU317" s="224">
        <v>9657</v>
      </c>
      <c r="CV317" s="311">
        <v>0</v>
      </c>
      <c r="CW317" s="225">
        <v>8.2964136482669482E-2</v>
      </c>
      <c r="CX317" s="224">
        <v>111</v>
      </c>
      <c r="CY317" s="224"/>
      <c r="CZ317" s="224">
        <v>153.6</v>
      </c>
      <c r="DA317" s="224">
        <v>0.92269999999999996</v>
      </c>
      <c r="DB317" s="224">
        <v>11928</v>
      </c>
      <c r="DC317" s="224">
        <v>0</v>
      </c>
      <c r="DD317" s="225">
        <v>0.11689162542297364</v>
      </c>
      <c r="DE317" s="224">
        <v>111</v>
      </c>
      <c r="DF317" s="224"/>
      <c r="DG317" s="224">
        <v>138.80000000000001</v>
      </c>
      <c r="DH317" s="224">
        <v>0.92290000000000005</v>
      </c>
      <c r="DI317" s="224">
        <v>8961</v>
      </c>
      <c r="DJ317" s="224">
        <v>0</v>
      </c>
      <c r="DK317" s="225">
        <v>9.4024152962186275E-2</v>
      </c>
      <c r="DL317" s="224">
        <v>111</v>
      </c>
      <c r="DM317" s="224"/>
      <c r="DN317" s="224">
        <v>145.19999999999999</v>
      </c>
      <c r="DO317" s="224">
        <v>0.93720000000000003</v>
      </c>
      <c r="DP317" s="224">
        <v>15594</v>
      </c>
      <c r="DQ317" s="311">
        <v>0</v>
      </c>
      <c r="DR317" s="225">
        <v>0.15402304252038221</v>
      </c>
      <c r="DS317" s="224">
        <v>111</v>
      </c>
      <c r="DT317" s="224"/>
      <c r="DU317" s="224">
        <v>138</v>
      </c>
      <c r="DV317" s="224">
        <v>0.95050000000000001</v>
      </c>
      <c r="DW317" s="224">
        <v>23146</v>
      </c>
      <c r="DX317" s="224">
        <v>0</v>
      </c>
      <c r="DY317" s="225">
        <v>0.24508246782564647</v>
      </c>
    </row>
    <row r="318" spans="1:129" ht="17.25" customHeight="1">
      <c r="A318" s="466">
        <v>314</v>
      </c>
      <c r="B318" s="489">
        <v>311000000073</v>
      </c>
      <c r="C318" s="212" t="s">
        <v>952</v>
      </c>
      <c r="D318" s="224">
        <v>0</v>
      </c>
      <c r="E318" s="224">
        <v>0</v>
      </c>
      <c r="F318" s="224">
        <v>0</v>
      </c>
      <c r="G318" s="224">
        <v>0</v>
      </c>
      <c r="H318" s="224">
        <v>0</v>
      </c>
      <c r="I318" s="224">
        <v>0</v>
      </c>
      <c r="J318" s="225"/>
      <c r="K318" s="224">
        <v>0</v>
      </c>
      <c r="L318" s="224">
        <v>0</v>
      </c>
      <c r="M318" s="224">
        <v>0</v>
      </c>
      <c r="N318" s="224">
        <v>0</v>
      </c>
      <c r="O318" s="224">
        <v>0</v>
      </c>
      <c r="P318" s="224">
        <v>0</v>
      </c>
      <c r="Q318" s="225">
        <v>0</v>
      </c>
      <c r="R318" s="224">
        <v>0</v>
      </c>
      <c r="S318" s="224">
        <v>0</v>
      </c>
      <c r="T318" s="224">
        <v>0</v>
      </c>
      <c r="U318" s="224">
        <v>0</v>
      </c>
      <c r="V318" s="224">
        <v>0</v>
      </c>
      <c r="W318" s="224">
        <v>0</v>
      </c>
      <c r="X318" s="225">
        <v>0</v>
      </c>
      <c r="Y318" s="224">
        <v>0</v>
      </c>
      <c r="Z318" s="224">
        <v>0</v>
      </c>
      <c r="AA318" s="224">
        <v>0</v>
      </c>
      <c r="AB318" s="224">
        <v>0</v>
      </c>
      <c r="AC318" s="224">
        <v>0</v>
      </c>
      <c r="AD318" s="224">
        <v>0</v>
      </c>
      <c r="AE318" s="225">
        <v>0</v>
      </c>
      <c r="AF318" s="224">
        <v>0</v>
      </c>
      <c r="AG318" s="224">
        <v>0</v>
      </c>
      <c r="AH318" s="224">
        <v>0</v>
      </c>
      <c r="AI318" s="224">
        <v>0</v>
      </c>
      <c r="AJ318" s="224">
        <v>0</v>
      </c>
      <c r="AK318" s="224">
        <v>0</v>
      </c>
      <c r="AL318" s="225">
        <v>0</v>
      </c>
      <c r="AM318" s="224">
        <v>0</v>
      </c>
      <c r="AN318" s="224">
        <v>0</v>
      </c>
      <c r="AO318" s="224">
        <v>0</v>
      </c>
      <c r="AP318" s="224">
        <v>0</v>
      </c>
      <c r="AQ318" s="224">
        <v>0</v>
      </c>
      <c r="AR318" s="224">
        <v>0</v>
      </c>
      <c r="AS318" s="225">
        <v>0</v>
      </c>
      <c r="AT318" s="224">
        <v>0</v>
      </c>
      <c r="AU318" s="224">
        <v>0</v>
      </c>
      <c r="AV318" s="224">
        <v>0</v>
      </c>
      <c r="AW318" s="224">
        <v>0</v>
      </c>
      <c r="AX318" s="224">
        <v>0</v>
      </c>
      <c r="AY318" s="224">
        <v>0</v>
      </c>
      <c r="AZ318" s="225">
        <v>0</v>
      </c>
      <c r="BA318" s="224">
        <v>0</v>
      </c>
      <c r="BB318" s="224">
        <v>0</v>
      </c>
      <c r="BC318" s="224">
        <v>0</v>
      </c>
      <c r="BD318" s="224">
        <v>0</v>
      </c>
      <c r="BE318" s="224">
        <v>0</v>
      </c>
      <c r="BF318" s="224">
        <v>0</v>
      </c>
      <c r="BG318" s="225">
        <v>0</v>
      </c>
      <c r="BH318" s="224">
        <v>0</v>
      </c>
      <c r="BI318" s="224">
        <v>0</v>
      </c>
      <c r="BJ318" s="224">
        <v>0</v>
      </c>
      <c r="BK318" s="224">
        <v>0</v>
      </c>
      <c r="BL318" s="224">
        <v>0</v>
      </c>
      <c r="BM318" s="224">
        <v>0</v>
      </c>
      <c r="BN318" s="225">
        <v>0</v>
      </c>
      <c r="BO318" s="224">
        <v>0</v>
      </c>
      <c r="BP318" s="224">
        <v>0</v>
      </c>
      <c r="BQ318" s="224">
        <v>0</v>
      </c>
      <c r="BR318" s="224">
        <v>0</v>
      </c>
      <c r="BS318" s="224">
        <v>0</v>
      </c>
      <c r="BT318" s="311">
        <v>0</v>
      </c>
      <c r="BU318" s="225">
        <v>0</v>
      </c>
      <c r="BV318" s="224">
        <v>0</v>
      </c>
      <c r="BW318" s="224">
        <v>0</v>
      </c>
      <c r="BX318" s="224">
        <v>0</v>
      </c>
      <c r="BY318" s="224">
        <v>0</v>
      </c>
      <c r="BZ318" s="224">
        <v>0</v>
      </c>
      <c r="CA318" s="311">
        <v>0</v>
      </c>
      <c r="CB318" s="225">
        <v>0</v>
      </c>
      <c r="CC318" s="224">
        <v>288</v>
      </c>
      <c r="CD318" s="224"/>
      <c r="CE318" s="224">
        <v>0</v>
      </c>
      <c r="CF318" s="224">
        <v>0</v>
      </c>
      <c r="CG318" s="224">
        <v>0</v>
      </c>
      <c r="CH318" s="224">
        <v>0</v>
      </c>
      <c r="CI318" s="225">
        <v>0</v>
      </c>
      <c r="CJ318" s="224">
        <v>288</v>
      </c>
      <c r="CK318" s="224"/>
      <c r="CL318" s="224">
        <v>230.4</v>
      </c>
      <c r="CM318" s="224">
        <v>0.87339999999999995</v>
      </c>
      <c r="CN318" s="224">
        <v>2470</v>
      </c>
      <c r="CO318" s="224">
        <v>0</v>
      </c>
      <c r="CP318" s="225">
        <v>1.7047817773311054E-2</v>
      </c>
      <c r="CQ318" s="224">
        <v>288</v>
      </c>
      <c r="CR318" s="224"/>
      <c r="CS318" s="224">
        <v>230.4</v>
      </c>
      <c r="CT318" s="224">
        <v>0.50119999999999998</v>
      </c>
      <c r="CU318" s="224">
        <v>1184</v>
      </c>
      <c r="CV318" s="311">
        <v>0</v>
      </c>
      <c r="CW318" s="225">
        <v>1.3781142700767858E-2</v>
      </c>
      <c r="CX318" s="224">
        <v>288</v>
      </c>
      <c r="CY318" s="224"/>
      <c r="CZ318" s="224">
        <v>230.4</v>
      </c>
      <c r="DA318" s="224">
        <v>0.63139999999999996</v>
      </c>
      <c r="DB318" s="224">
        <v>2364</v>
      </c>
      <c r="DC318" s="224">
        <v>0</v>
      </c>
      <c r="DD318" s="225">
        <v>2.2569811060664718E-2</v>
      </c>
      <c r="DE318" s="224">
        <v>288</v>
      </c>
      <c r="DF318" s="224"/>
      <c r="DG318" s="224">
        <v>230.4</v>
      </c>
      <c r="DH318" s="224">
        <v>0.79910000000000003</v>
      </c>
      <c r="DI318" s="224">
        <v>8934</v>
      </c>
      <c r="DJ318" s="224">
        <v>0</v>
      </c>
      <c r="DK318" s="225">
        <v>6.5221293421945561E-2</v>
      </c>
      <c r="DL318" s="224">
        <v>288</v>
      </c>
      <c r="DM318" s="224"/>
      <c r="DN318" s="224">
        <v>230.4</v>
      </c>
      <c r="DO318" s="224">
        <v>0.86439999999999995</v>
      </c>
      <c r="DP318" s="224">
        <v>17316</v>
      </c>
      <c r="DQ318" s="311">
        <v>0</v>
      </c>
      <c r="DR318" s="225">
        <v>0.11686310163554309</v>
      </c>
      <c r="DS318" s="224">
        <v>288</v>
      </c>
      <c r="DT318" s="224"/>
      <c r="DU318" s="224">
        <v>230.4</v>
      </c>
      <c r="DV318" s="224">
        <v>0.9032</v>
      </c>
      <c r="DW318" s="224">
        <v>17662</v>
      </c>
      <c r="DX318" s="224">
        <v>0</v>
      </c>
      <c r="DY318" s="225">
        <v>0.11788023157032881</v>
      </c>
    </row>
    <row r="319" spans="1:129" ht="17.25" customHeight="1">
      <c r="A319" s="466">
        <v>315</v>
      </c>
      <c r="B319" s="489">
        <v>711000000010</v>
      </c>
      <c r="C319" s="212" t="s">
        <v>916</v>
      </c>
      <c r="D319" s="224">
        <v>1111</v>
      </c>
      <c r="E319" s="224">
        <v>0</v>
      </c>
      <c r="F319" s="224">
        <v>888.8</v>
      </c>
      <c r="G319" s="224">
        <v>0.92</v>
      </c>
      <c r="H319" s="224">
        <v>14940</v>
      </c>
      <c r="I319" s="224">
        <v>0</v>
      </c>
      <c r="J319" s="225">
        <v>2.5376178922240051E-2</v>
      </c>
      <c r="K319" s="224">
        <v>1111</v>
      </c>
      <c r="L319" s="224">
        <v>636</v>
      </c>
      <c r="M319" s="224">
        <v>636</v>
      </c>
      <c r="N319" s="224">
        <v>0.95799999999999996</v>
      </c>
      <c r="O319" s="224">
        <v>8220</v>
      </c>
      <c r="P319" s="224">
        <v>0</v>
      </c>
      <c r="Q319" s="225">
        <v>1.8133275391562273E-2</v>
      </c>
      <c r="R319" s="224">
        <v>1111</v>
      </c>
      <c r="S319" s="224">
        <v>648</v>
      </c>
      <c r="T319" s="224">
        <v>888.8</v>
      </c>
      <c r="U319" s="224">
        <v>0.9304</v>
      </c>
      <c r="V319" s="224">
        <v>8820</v>
      </c>
      <c r="W319" s="224">
        <v>0</v>
      </c>
      <c r="X319" s="225">
        <v>1.4813658923931945E-2</v>
      </c>
      <c r="Y319" s="224">
        <v>1111</v>
      </c>
      <c r="Z319" s="224">
        <v>648</v>
      </c>
      <c r="AA319" s="224">
        <v>888.8</v>
      </c>
      <c r="AB319" s="224">
        <v>0.98399999999999999</v>
      </c>
      <c r="AC319" s="224">
        <v>11100</v>
      </c>
      <c r="AD319" s="224">
        <v>0</v>
      </c>
      <c r="AE319" s="225">
        <v>1.7058895110596821E-2</v>
      </c>
      <c r="AF319" s="224">
        <v>1111</v>
      </c>
      <c r="AG319" s="224">
        <v>24</v>
      </c>
      <c r="AH319" s="224">
        <v>888.8</v>
      </c>
      <c r="AI319" s="224">
        <v>0.92979999999999996</v>
      </c>
      <c r="AJ319" s="224">
        <v>3180</v>
      </c>
      <c r="AK319" s="224">
        <v>0</v>
      </c>
      <c r="AL319" s="225">
        <v>5.1720247760799788E-3</v>
      </c>
      <c r="AM319" s="224">
        <v>1111</v>
      </c>
      <c r="AN319" s="224">
        <v>504</v>
      </c>
      <c r="AO319" s="224">
        <v>888.8</v>
      </c>
      <c r="AP319" s="224">
        <v>0.98960000000000004</v>
      </c>
      <c r="AQ319" s="224">
        <v>5700</v>
      </c>
      <c r="AR319" s="224">
        <v>0</v>
      </c>
      <c r="AS319" s="225">
        <v>9.0007484984553441E-3</v>
      </c>
      <c r="AT319" s="224">
        <v>1111</v>
      </c>
      <c r="AU319" s="224">
        <v>564</v>
      </c>
      <c r="AV319" s="224">
        <v>888.8</v>
      </c>
      <c r="AW319" s="224">
        <v>0.98199999999999998</v>
      </c>
      <c r="AX319" s="224">
        <v>9840</v>
      </c>
      <c r="AY319" s="224">
        <v>0</v>
      </c>
      <c r="AZ319" s="225">
        <v>1.5153279338182819E-2</v>
      </c>
      <c r="BA319" s="224">
        <v>1111</v>
      </c>
      <c r="BB319" s="224">
        <v>636</v>
      </c>
      <c r="BC319" s="224">
        <v>888.8</v>
      </c>
      <c r="BD319" s="224">
        <v>0.95330000000000004</v>
      </c>
      <c r="BE319" s="224">
        <v>8580</v>
      </c>
      <c r="BF319" s="224">
        <v>0</v>
      </c>
      <c r="BG319" s="225">
        <v>1.4064398152812237E-2</v>
      </c>
      <c r="BH319" s="224">
        <v>1111</v>
      </c>
      <c r="BI319" s="224">
        <v>576</v>
      </c>
      <c r="BJ319" s="224">
        <v>888.8</v>
      </c>
      <c r="BK319" s="224">
        <v>0.97989999999999999</v>
      </c>
      <c r="BL319" s="224">
        <v>11700</v>
      </c>
      <c r="BM319" s="224">
        <v>0</v>
      </c>
      <c r="BN319" s="225">
        <v>1.8056231848375692E-2</v>
      </c>
      <c r="BO319" s="224">
        <v>1111</v>
      </c>
      <c r="BP319" s="224">
        <v>612</v>
      </c>
      <c r="BQ319" s="224">
        <v>888.8</v>
      </c>
      <c r="BR319" s="224">
        <v>0.99550000000000005</v>
      </c>
      <c r="BS319" s="224">
        <v>13260</v>
      </c>
      <c r="BT319" s="311">
        <v>0</v>
      </c>
      <c r="BU319" s="225">
        <v>2.0143052201560138E-2</v>
      </c>
      <c r="BV319" s="224">
        <v>1111</v>
      </c>
      <c r="BW319" s="224">
        <v>540</v>
      </c>
      <c r="BX319" s="224">
        <v>888.8</v>
      </c>
      <c r="BY319" s="224">
        <v>0.96030000000000004</v>
      </c>
      <c r="BZ319" s="224">
        <v>8700</v>
      </c>
      <c r="CA319" s="311">
        <v>0</v>
      </c>
      <c r="CB319" s="225">
        <v>1.5168373176854436E-2</v>
      </c>
      <c r="CC319" s="224">
        <v>700</v>
      </c>
      <c r="CD319" s="224"/>
      <c r="CE319" s="224">
        <v>888.8</v>
      </c>
      <c r="CF319" s="224">
        <v>0.98409999999999997</v>
      </c>
      <c r="CG319" s="224">
        <v>11160</v>
      </c>
      <c r="CH319" s="224">
        <v>0</v>
      </c>
      <c r="CI319" s="225">
        <v>1.7149362533042251E-2</v>
      </c>
      <c r="CJ319" s="224">
        <v>700</v>
      </c>
      <c r="CK319" s="224"/>
      <c r="CL319" s="224">
        <v>576</v>
      </c>
      <c r="CM319" s="224">
        <v>0.98629999999999995</v>
      </c>
      <c r="CN319" s="224">
        <v>12960</v>
      </c>
      <c r="CO319" s="224">
        <v>0</v>
      </c>
      <c r="CP319" s="225">
        <v>3.1684071783433035E-2</v>
      </c>
      <c r="CQ319" s="224">
        <v>700</v>
      </c>
      <c r="CR319" s="224"/>
      <c r="CS319" s="224">
        <v>560</v>
      </c>
      <c r="CT319" s="224">
        <v>1</v>
      </c>
      <c r="CU319" s="224">
        <v>3540</v>
      </c>
      <c r="CV319" s="311">
        <v>0</v>
      </c>
      <c r="CW319" s="225">
        <v>8.496543778801843E-3</v>
      </c>
      <c r="CX319" s="224">
        <v>700</v>
      </c>
      <c r="CY319" s="224"/>
      <c r="CZ319" s="224">
        <v>560</v>
      </c>
      <c r="DA319" s="224">
        <v>0.98060000000000003</v>
      </c>
      <c r="DB319" s="224">
        <v>15240</v>
      </c>
      <c r="DC319" s="224">
        <v>0</v>
      </c>
      <c r="DD319" s="225">
        <v>3.8545399803813024E-2</v>
      </c>
      <c r="DE319" s="224">
        <v>700</v>
      </c>
      <c r="DF319" s="224"/>
      <c r="DG319" s="224">
        <v>576</v>
      </c>
      <c r="DH319" s="224">
        <v>0.95289999999999997</v>
      </c>
      <c r="DI319" s="224">
        <v>4860</v>
      </c>
      <c r="DJ319" s="224">
        <v>0</v>
      </c>
      <c r="DK319" s="225">
        <v>1.1901275901407925E-2</v>
      </c>
      <c r="DL319" s="224">
        <v>700</v>
      </c>
      <c r="DM319" s="224"/>
      <c r="DN319" s="224">
        <v>560</v>
      </c>
      <c r="DO319" s="224">
        <v>0.98219999999999996</v>
      </c>
      <c r="DP319" s="224">
        <v>9960</v>
      </c>
      <c r="DQ319" s="311">
        <v>0</v>
      </c>
      <c r="DR319" s="225">
        <v>2.4338759879777086E-2</v>
      </c>
      <c r="DS319" s="224">
        <v>700</v>
      </c>
      <c r="DT319" s="224"/>
      <c r="DU319" s="224">
        <v>560</v>
      </c>
      <c r="DV319" s="224">
        <v>0.92849999999999999</v>
      </c>
      <c r="DW319" s="224">
        <v>3900</v>
      </c>
      <c r="DX319" s="224">
        <v>0</v>
      </c>
      <c r="DY319" s="225">
        <v>1.0417468010359771E-2</v>
      </c>
    </row>
    <row r="320" spans="1:129" ht="17.25" customHeight="1">
      <c r="A320" s="466">
        <v>316</v>
      </c>
      <c r="B320" s="489">
        <v>341000000108</v>
      </c>
      <c r="C320" s="212" t="s">
        <v>953</v>
      </c>
      <c r="D320" s="224">
        <v>0</v>
      </c>
      <c r="E320" s="224">
        <v>0</v>
      </c>
      <c r="F320" s="224">
        <v>0</v>
      </c>
      <c r="G320" s="224">
        <v>0</v>
      </c>
      <c r="H320" s="224">
        <v>0</v>
      </c>
      <c r="I320" s="224">
        <v>0</v>
      </c>
      <c r="J320" s="225"/>
      <c r="K320" s="224">
        <v>0</v>
      </c>
      <c r="L320" s="224">
        <v>0</v>
      </c>
      <c r="M320" s="224">
        <v>0</v>
      </c>
      <c r="N320" s="224">
        <v>0</v>
      </c>
      <c r="O320" s="224">
        <v>0</v>
      </c>
      <c r="P320" s="224">
        <v>0</v>
      </c>
      <c r="Q320" s="225">
        <v>0</v>
      </c>
      <c r="R320" s="224">
        <v>0</v>
      </c>
      <c r="S320" s="224">
        <v>0</v>
      </c>
      <c r="T320" s="224">
        <v>0</v>
      </c>
      <c r="U320" s="224">
        <v>0</v>
      </c>
      <c r="V320" s="224">
        <v>0</v>
      </c>
      <c r="W320" s="224">
        <v>0</v>
      </c>
      <c r="X320" s="225">
        <v>0</v>
      </c>
      <c r="Y320" s="224">
        <v>0</v>
      </c>
      <c r="Z320" s="224">
        <v>0</v>
      </c>
      <c r="AA320" s="224">
        <v>0</v>
      </c>
      <c r="AB320" s="224">
        <v>0</v>
      </c>
      <c r="AC320" s="224">
        <v>0</v>
      </c>
      <c r="AD320" s="224">
        <v>0</v>
      </c>
      <c r="AE320" s="225">
        <v>0</v>
      </c>
      <c r="AF320" s="224">
        <v>0</v>
      </c>
      <c r="AG320" s="224">
        <v>0</v>
      </c>
      <c r="AH320" s="224">
        <v>0</v>
      </c>
      <c r="AI320" s="224">
        <v>0</v>
      </c>
      <c r="AJ320" s="224">
        <v>0</v>
      </c>
      <c r="AK320" s="224">
        <v>0</v>
      </c>
      <c r="AL320" s="225">
        <v>0</v>
      </c>
      <c r="AM320" s="224">
        <v>0</v>
      </c>
      <c r="AN320" s="224">
        <v>0</v>
      </c>
      <c r="AO320" s="224">
        <v>0</v>
      </c>
      <c r="AP320" s="224">
        <v>0</v>
      </c>
      <c r="AQ320" s="224">
        <v>0</v>
      </c>
      <c r="AR320" s="224">
        <v>0</v>
      </c>
      <c r="AS320" s="225">
        <v>0</v>
      </c>
      <c r="AT320" s="224">
        <v>0</v>
      </c>
      <c r="AU320" s="224">
        <v>0</v>
      </c>
      <c r="AV320" s="224">
        <v>0</v>
      </c>
      <c r="AW320" s="224">
        <v>0</v>
      </c>
      <c r="AX320" s="224">
        <v>0</v>
      </c>
      <c r="AY320" s="224">
        <v>0</v>
      </c>
      <c r="AZ320" s="225">
        <v>0</v>
      </c>
      <c r="BA320" s="224">
        <v>0</v>
      </c>
      <c r="BB320" s="224">
        <v>0</v>
      </c>
      <c r="BC320" s="224">
        <v>0</v>
      </c>
      <c r="BD320" s="224">
        <v>0</v>
      </c>
      <c r="BE320" s="224">
        <v>0</v>
      </c>
      <c r="BF320" s="224">
        <v>0</v>
      </c>
      <c r="BG320" s="225">
        <v>0</v>
      </c>
      <c r="BH320" s="224">
        <v>0</v>
      </c>
      <c r="BI320" s="224">
        <v>0</v>
      </c>
      <c r="BJ320" s="224">
        <v>0</v>
      </c>
      <c r="BK320" s="224">
        <v>0</v>
      </c>
      <c r="BL320" s="224">
        <v>0</v>
      </c>
      <c r="BM320" s="224">
        <v>0</v>
      </c>
      <c r="BN320" s="225">
        <v>0</v>
      </c>
      <c r="BO320" s="224">
        <v>0</v>
      </c>
      <c r="BP320" s="224">
        <v>0</v>
      </c>
      <c r="BQ320" s="224">
        <v>0</v>
      </c>
      <c r="BR320" s="224">
        <v>0</v>
      </c>
      <c r="BS320" s="224">
        <v>0</v>
      </c>
      <c r="BT320" s="311">
        <v>0</v>
      </c>
      <c r="BU320" s="225">
        <v>0</v>
      </c>
      <c r="BV320" s="224">
        <v>0</v>
      </c>
      <c r="BW320" s="224">
        <v>0</v>
      </c>
      <c r="BX320" s="224">
        <v>0</v>
      </c>
      <c r="BY320" s="224">
        <v>0</v>
      </c>
      <c r="BZ320" s="224">
        <v>0</v>
      </c>
      <c r="CA320" s="311">
        <v>0</v>
      </c>
      <c r="CB320" s="225">
        <v>0</v>
      </c>
      <c r="CC320" s="224">
        <v>400</v>
      </c>
      <c r="CD320" s="224"/>
      <c r="CE320" s="224">
        <v>112</v>
      </c>
      <c r="CF320" s="224">
        <v>0</v>
      </c>
      <c r="CG320" s="224">
        <v>13800</v>
      </c>
      <c r="CH320" s="224">
        <v>0</v>
      </c>
      <c r="CI320" s="225">
        <v>0</v>
      </c>
      <c r="CJ320" s="224">
        <v>400</v>
      </c>
      <c r="CK320" s="224"/>
      <c r="CL320" s="224">
        <v>107.77800000000001</v>
      </c>
      <c r="CM320" s="224">
        <v>0.9</v>
      </c>
      <c r="CN320" s="224">
        <v>9400</v>
      </c>
      <c r="CO320" s="224">
        <v>0</v>
      </c>
      <c r="CP320" s="225">
        <v>0.13459307873133824</v>
      </c>
      <c r="CQ320" s="224">
        <v>400</v>
      </c>
      <c r="CR320" s="224"/>
      <c r="CS320" s="224">
        <v>107.77800000000001</v>
      </c>
      <c r="CT320" s="224">
        <v>5.7799999999999997E-2</v>
      </c>
      <c r="CU320" s="224">
        <v>15000</v>
      </c>
      <c r="CV320" s="311">
        <v>12219.12066624</v>
      </c>
      <c r="CW320" s="225">
        <v>3.23638637992652</v>
      </c>
      <c r="CX320" s="224">
        <v>400</v>
      </c>
      <c r="CY320" s="224"/>
      <c r="CZ320" s="224">
        <v>400</v>
      </c>
      <c r="DA320" s="224">
        <v>0.7641</v>
      </c>
      <c r="DB320" s="224">
        <v>14898</v>
      </c>
      <c r="DC320" s="224">
        <v>0</v>
      </c>
      <c r="DD320" s="225">
        <v>6.7699472145879694E-2</v>
      </c>
      <c r="DE320" s="224">
        <v>400</v>
      </c>
      <c r="DF320" s="224"/>
      <c r="DG320" s="224">
        <v>400</v>
      </c>
      <c r="DH320" s="224">
        <v>0.57789999999999997</v>
      </c>
      <c r="DI320" s="224">
        <v>12677</v>
      </c>
      <c r="DJ320" s="224">
        <v>0</v>
      </c>
      <c r="DK320" s="225">
        <v>7.3710756595534069E-2</v>
      </c>
      <c r="DL320" s="224">
        <v>400</v>
      </c>
      <c r="DM320" s="224"/>
      <c r="DN320" s="224">
        <v>400</v>
      </c>
      <c r="DO320" s="224">
        <v>0.64249999999999996</v>
      </c>
      <c r="DP320" s="224">
        <v>15520</v>
      </c>
      <c r="DQ320" s="311">
        <v>0</v>
      </c>
      <c r="DR320" s="225">
        <v>8.1168151960169035E-2</v>
      </c>
      <c r="DS320" s="224">
        <v>400</v>
      </c>
      <c r="DT320" s="224"/>
      <c r="DU320" s="224">
        <v>400</v>
      </c>
      <c r="DV320" s="224">
        <v>0.70760000000000001</v>
      </c>
      <c r="DW320" s="224">
        <v>14517</v>
      </c>
      <c r="DX320" s="224">
        <v>0</v>
      </c>
      <c r="DY320" s="225">
        <v>7.1235514414923679E-2</v>
      </c>
    </row>
    <row r="321" spans="1:129" ht="17.25" customHeight="1">
      <c r="A321" s="466">
        <v>317</v>
      </c>
      <c r="B321" s="489">
        <v>214000000001</v>
      </c>
      <c r="C321" s="212" t="s">
        <v>223</v>
      </c>
      <c r="D321" s="224">
        <v>412</v>
      </c>
      <c r="E321" s="224">
        <v>10</v>
      </c>
      <c r="F321" s="224">
        <v>20</v>
      </c>
      <c r="G321" s="224">
        <v>1</v>
      </c>
      <c r="H321" s="224">
        <v>3115</v>
      </c>
      <c r="I321" s="224">
        <v>0</v>
      </c>
      <c r="J321" s="225">
        <v>0.21631944444444445</v>
      </c>
      <c r="K321" s="224">
        <v>412</v>
      </c>
      <c r="L321" s="224">
        <v>120</v>
      </c>
      <c r="M321" s="224">
        <v>130</v>
      </c>
      <c r="N321" s="224">
        <v>1</v>
      </c>
      <c r="O321" s="224">
        <v>4015</v>
      </c>
      <c r="P321" s="224">
        <v>0</v>
      </c>
      <c r="Q321" s="225">
        <v>4.1511579818031434E-2</v>
      </c>
      <c r="R321" s="224">
        <v>412</v>
      </c>
      <c r="S321" s="224">
        <v>42.4</v>
      </c>
      <c r="T321" s="224">
        <v>329.6</v>
      </c>
      <c r="U321" s="224">
        <v>1</v>
      </c>
      <c r="V321" s="224">
        <v>4375</v>
      </c>
      <c r="W321" s="224">
        <v>0</v>
      </c>
      <c r="X321" s="225">
        <v>1.843564590075512E-2</v>
      </c>
      <c r="Y321" s="224">
        <v>412</v>
      </c>
      <c r="Z321" s="224">
        <v>170</v>
      </c>
      <c r="AA321" s="224">
        <v>329.6</v>
      </c>
      <c r="AB321" s="224">
        <v>0.99009999999999998</v>
      </c>
      <c r="AC321" s="224">
        <v>6805</v>
      </c>
      <c r="AD321" s="224">
        <v>0</v>
      </c>
      <c r="AE321" s="225">
        <v>2.8027794879084755E-2</v>
      </c>
      <c r="AF321" s="224">
        <v>412</v>
      </c>
      <c r="AG321" s="224">
        <v>179.6</v>
      </c>
      <c r="AH321" s="224">
        <v>329.6</v>
      </c>
      <c r="AI321" s="224">
        <v>0.98099999999999998</v>
      </c>
      <c r="AJ321" s="224">
        <v>7505</v>
      </c>
      <c r="AK321" s="224">
        <v>0</v>
      </c>
      <c r="AL321" s="225">
        <v>3.119762623152349E-2</v>
      </c>
      <c r="AM321" s="224">
        <v>412</v>
      </c>
      <c r="AN321" s="224">
        <v>179.6</v>
      </c>
      <c r="AO321" s="224">
        <v>329.6</v>
      </c>
      <c r="AP321" s="224">
        <v>0.98450000000000004</v>
      </c>
      <c r="AQ321" s="224">
        <v>9425</v>
      </c>
      <c r="AR321" s="224">
        <v>0</v>
      </c>
      <c r="AS321" s="225">
        <v>4.0340933060057635E-2</v>
      </c>
      <c r="AT321" s="224">
        <v>412</v>
      </c>
      <c r="AU321" s="224">
        <v>124</v>
      </c>
      <c r="AV321" s="224">
        <v>329.6</v>
      </c>
      <c r="AW321" s="224">
        <v>0.99570000000000003</v>
      </c>
      <c r="AX321" s="224">
        <v>4135</v>
      </c>
      <c r="AY321" s="224">
        <v>0</v>
      </c>
      <c r="AZ321" s="225">
        <v>1.6935065011724964E-2</v>
      </c>
      <c r="BA321" s="224">
        <v>412</v>
      </c>
      <c r="BB321" s="224">
        <v>146.80000000000001</v>
      </c>
      <c r="BC321" s="224">
        <v>329.6</v>
      </c>
      <c r="BD321" s="224">
        <v>0.99390000000000001</v>
      </c>
      <c r="BE321" s="224">
        <v>8355</v>
      </c>
      <c r="BF321" s="224">
        <v>0</v>
      </c>
      <c r="BG321" s="225">
        <v>3.5422896008695103E-2</v>
      </c>
      <c r="BH321" s="224">
        <v>412</v>
      </c>
      <c r="BI321" s="224">
        <v>160.80000000000001</v>
      </c>
      <c r="BJ321" s="224">
        <v>329.6</v>
      </c>
      <c r="BK321" s="224">
        <v>0.99399999999999999</v>
      </c>
      <c r="BL321" s="224">
        <v>10075</v>
      </c>
      <c r="BM321" s="224">
        <v>0</v>
      </c>
      <c r="BN321" s="225">
        <v>4.1333152637507892E-2</v>
      </c>
      <c r="BO321" s="224">
        <v>412</v>
      </c>
      <c r="BP321" s="224">
        <v>148.80000000000001</v>
      </c>
      <c r="BQ321" s="224">
        <v>329.6</v>
      </c>
      <c r="BR321" s="224">
        <v>0.99160000000000004</v>
      </c>
      <c r="BS321" s="224">
        <v>7725</v>
      </c>
      <c r="BT321" s="311">
        <v>0</v>
      </c>
      <c r="BU321" s="225">
        <v>3.1768874676313286E-2</v>
      </c>
      <c r="BV321" s="224">
        <v>412</v>
      </c>
      <c r="BW321" s="224">
        <v>0</v>
      </c>
      <c r="BX321" s="224">
        <v>329.6</v>
      </c>
      <c r="BY321" s="224">
        <v>0.40689999999999998</v>
      </c>
      <c r="BZ321" s="224">
        <v>4586</v>
      </c>
      <c r="CA321" s="311">
        <v>0</v>
      </c>
      <c r="CB321" s="225">
        <v>5.0885012373814757E-2</v>
      </c>
      <c r="CC321" s="224">
        <v>412</v>
      </c>
      <c r="CD321" s="224"/>
      <c r="CE321" s="224">
        <v>329.6</v>
      </c>
      <c r="CF321" s="224">
        <v>5.5E-2</v>
      </c>
      <c r="CG321" s="224">
        <v>5390</v>
      </c>
      <c r="CH321" s="224">
        <v>0</v>
      </c>
      <c r="CI321" s="225">
        <v>0.39963722726798206</v>
      </c>
      <c r="CJ321" s="224">
        <v>412</v>
      </c>
      <c r="CK321" s="224"/>
      <c r="CL321" s="224">
        <v>329.6</v>
      </c>
      <c r="CM321" s="224">
        <v>4.58E-2</v>
      </c>
      <c r="CN321" s="224">
        <v>3760</v>
      </c>
      <c r="CO321" s="224">
        <v>0</v>
      </c>
      <c r="CP321" s="225">
        <v>0.34594150261678985</v>
      </c>
      <c r="CQ321" s="224">
        <v>412</v>
      </c>
      <c r="CR321" s="224"/>
      <c r="CS321" s="224">
        <v>329.6</v>
      </c>
      <c r="CT321" s="224">
        <v>4.5100000000000001E-2</v>
      </c>
      <c r="CU321" s="224">
        <v>2780</v>
      </c>
      <c r="CV321" s="311">
        <v>0</v>
      </c>
      <c r="CW321" s="225">
        <v>0.25136691520091181</v>
      </c>
      <c r="CX321" s="224">
        <v>412</v>
      </c>
      <c r="CY321" s="224"/>
      <c r="CZ321" s="224">
        <v>329.6</v>
      </c>
      <c r="DA321" s="224">
        <v>8.0500000000000002E-2</v>
      </c>
      <c r="DB321" s="224">
        <v>1431</v>
      </c>
      <c r="DC321" s="224">
        <v>0</v>
      </c>
      <c r="DD321" s="225">
        <v>7.4907284568534044E-2</v>
      </c>
      <c r="DE321" s="224">
        <v>412</v>
      </c>
      <c r="DF321" s="224"/>
      <c r="DG321" s="224">
        <v>329.6</v>
      </c>
      <c r="DH321" s="224">
        <v>8.7599999999999997E-2</v>
      </c>
      <c r="DI321" s="224">
        <v>1287</v>
      </c>
      <c r="DJ321" s="224">
        <v>0</v>
      </c>
      <c r="DK321" s="225">
        <v>5.99120668500015E-2</v>
      </c>
      <c r="DL321" s="224">
        <v>412</v>
      </c>
      <c r="DM321" s="224"/>
      <c r="DN321" s="224">
        <v>329.6</v>
      </c>
      <c r="DO321" s="224">
        <v>8.9300000000000004E-2</v>
      </c>
      <c r="DP321" s="224">
        <v>1275</v>
      </c>
      <c r="DQ321" s="311">
        <v>0</v>
      </c>
      <c r="DR321" s="225">
        <v>5.8223537350215626E-2</v>
      </c>
      <c r="DS321" s="224">
        <v>412</v>
      </c>
      <c r="DT321" s="224"/>
      <c r="DU321" s="224">
        <v>329.6</v>
      </c>
      <c r="DV321" s="224">
        <v>9.3799999999999994E-2</v>
      </c>
      <c r="DW321" s="224">
        <v>1278</v>
      </c>
      <c r="DX321" s="224">
        <v>0</v>
      </c>
      <c r="DY321" s="225">
        <v>5.7412745564824973E-2</v>
      </c>
    </row>
    <row r="322" spans="1:129" ht="17.25" customHeight="1">
      <c r="A322" s="466">
        <v>318</v>
      </c>
      <c r="B322" s="489">
        <v>292000000008</v>
      </c>
      <c r="C322" s="212" t="s">
        <v>719</v>
      </c>
      <c r="D322" s="224">
        <v>113</v>
      </c>
      <c r="E322" s="224">
        <v>15</v>
      </c>
      <c r="F322" s="224">
        <v>15</v>
      </c>
      <c r="G322" s="224">
        <v>1</v>
      </c>
      <c r="H322" s="224">
        <v>1950</v>
      </c>
      <c r="I322" s="224">
        <v>0</v>
      </c>
      <c r="J322" s="225">
        <v>0.18055555555555555</v>
      </c>
      <c r="K322" s="224">
        <v>113</v>
      </c>
      <c r="L322" s="224">
        <v>42</v>
      </c>
      <c r="M322" s="224">
        <v>42</v>
      </c>
      <c r="N322" s="224">
        <v>0.86070000000000002</v>
      </c>
      <c r="O322" s="224">
        <v>2280</v>
      </c>
      <c r="P322" s="224">
        <v>0</v>
      </c>
      <c r="Q322" s="225">
        <v>8.4773637433325527E-2</v>
      </c>
      <c r="R322" s="224">
        <v>113</v>
      </c>
      <c r="S322" s="224">
        <v>0</v>
      </c>
      <c r="T322" s="224">
        <v>90.4</v>
      </c>
      <c r="U322" s="224">
        <v>0</v>
      </c>
      <c r="V322" s="224">
        <v>0</v>
      </c>
      <c r="W322" s="224">
        <v>0</v>
      </c>
      <c r="X322" s="225">
        <v>0</v>
      </c>
      <c r="Y322" s="224">
        <v>113</v>
      </c>
      <c r="Z322" s="224">
        <v>0</v>
      </c>
      <c r="AA322" s="224">
        <v>90.4</v>
      </c>
      <c r="AB322" s="224">
        <v>0</v>
      </c>
      <c r="AC322" s="224">
        <v>6090</v>
      </c>
      <c r="AD322" s="224">
        <v>0</v>
      </c>
      <c r="AE322" s="225">
        <v>0</v>
      </c>
      <c r="AF322" s="224">
        <v>113</v>
      </c>
      <c r="AG322" s="224">
        <v>30</v>
      </c>
      <c r="AH322" s="224">
        <v>90.4</v>
      </c>
      <c r="AI322" s="224">
        <v>0.90539999999999998</v>
      </c>
      <c r="AJ322" s="224">
        <v>2010</v>
      </c>
      <c r="AK322" s="224">
        <v>0</v>
      </c>
      <c r="AL322" s="225">
        <v>3.3007619269948232E-2</v>
      </c>
      <c r="AM322" s="224">
        <v>113</v>
      </c>
      <c r="AN322" s="224">
        <v>0</v>
      </c>
      <c r="AO322" s="224">
        <v>90.4</v>
      </c>
      <c r="AP322" s="224">
        <v>0.9103</v>
      </c>
      <c r="AQ322" s="224">
        <v>2130</v>
      </c>
      <c r="AR322" s="224">
        <v>0</v>
      </c>
      <c r="AS322" s="225">
        <v>3.5949605903204784E-2</v>
      </c>
      <c r="AT322" s="224">
        <v>113</v>
      </c>
      <c r="AU322" s="224">
        <v>0</v>
      </c>
      <c r="AV322" s="224">
        <v>90.4</v>
      </c>
      <c r="AW322" s="224">
        <v>0</v>
      </c>
      <c r="AX322" s="224">
        <v>0</v>
      </c>
      <c r="AY322" s="224">
        <v>0</v>
      </c>
      <c r="AZ322" s="225">
        <v>0</v>
      </c>
      <c r="BA322" s="224">
        <v>113</v>
      </c>
      <c r="BB322" s="224">
        <v>42</v>
      </c>
      <c r="BC322" s="224">
        <v>90.4</v>
      </c>
      <c r="BD322" s="224">
        <v>0</v>
      </c>
      <c r="BE322" s="224">
        <v>2820</v>
      </c>
      <c r="BF322" s="224">
        <v>0</v>
      </c>
      <c r="BG322" s="225">
        <v>0</v>
      </c>
      <c r="BH322" s="224">
        <v>113</v>
      </c>
      <c r="BI322" s="224">
        <v>0</v>
      </c>
      <c r="BJ322" s="224">
        <v>90.4</v>
      </c>
      <c r="BK322" s="224">
        <v>0</v>
      </c>
      <c r="BL322" s="224">
        <v>0</v>
      </c>
      <c r="BM322" s="224">
        <v>0</v>
      </c>
      <c r="BN322" s="225">
        <v>0</v>
      </c>
      <c r="BO322" s="224">
        <v>113</v>
      </c>
      <c r="BP322" s="224">
        <v>0</v>
      </c>
      <c r="BQ322" s="224">
        <v>90.4</v>
      </c>
      <c r="BR322" s="224">
        <v>0</v>
      </c>
      <c r="BS322" s="224">
        <v>0</v>
      </c>
      <c r="BT322" s="311">
        <v>0</v>
      </c>
      <c r="BU322" s="225">
        <v>0</v>
      </c>
      <c r="BV322" s="224">
        <v>113</v>
      </c>
      <c r="BW322" s="224">
        <v>0</v>
      </c>
      <c r="BX322" s="224">
        <v>90.4</v>
      </c>
      <c r="BY322" s="224">
        <v>0</v>
      </c>
      <c r="BZ322" s="224">
        <v>0</v>
      </c>
      <c r="CA322" s="311">
        <v>0</v>
      </c>
      <c r="CB322" s="225">
        <v>0</v>
      </c>
      <c r="CC322" s="224">
        <v>113</v>
      </c>
      <c r="CD322" s="224"/>
      <c r="CE322" s="224">
        <v>90.4</v>
      </c>
      <c r="CF322" s="224">
        <v>0.90290000000000004</v>
      </c>
      <c r="CG322" s="224">
        <v>312038</v>
      </c>
      <c r="CH322" s="311">
        <v>275601.867776</v>
      </c>
      <c r="CI322" s="225">
        <v>5.1383829339788925</v>
      </c>
      <c r="CJ322" s="224">
        <v>113</v>
      </c>
      <c r="CK322" s="224"/>
      <c r="CL322" s="224">
        <v>90.4</v>
      </c>
      <c r="CM322" s="224">
        <v>1.091</v>
      </c>
      <c r="CN322" s="224">
        <v>1942</v>
      </c>
      <c r="CO322" s="224">
        <v>0</v>
      </c>
      <c r="CP322" s="225">
        <v>2.7347872600259386E-2</v>
      </c>
      <c r="CQ322" s="224">
        <v>113</v>
      </c>
      <c r="CR322" s="224"/>
      <c r="CS322" s="224">
        <v>90.4</v>
      </c>
      <c r="CT322" s="224">
        <v>0.7016</v>
      </c>
      <c r="CU322" s="224">
        <v>903</v>
      </c>
      <c r="CV322" s="311">
        <v>0</v>
      </c>
      <c r="CW322" s="225">
        <v>1.9136248584451638E-2</v>
      </c>
      <c r="CX322" s="224">
        <v>113</v>
      </c>
      <c r="CY322" s="224"/>
      <c r="CZ322" s="224">
        <v>90.4</v>
      </c>
      <c r="DA322" s="224">
        <v>0.87250000000000005</v>
      </c>
      <c r="DB322" s="224">
        <v>1575</v>
      </c>
      <c r="DC322" s="224">
        <v>0</v>
      </c>
      <c r="DD322" s="225">
        <v>2.7734107563962773E-2</v>
      </c>
      <c r="DE322" s="224">
        <v>113</v>
      </c>
      <c r="DF322" s="224"/>
      <c r="DG322" s="224">
        <v>90.4</v>
      </c>
      <c r="DH322" s="224">
        <v>0.8911</v>
      </c>
      <c r="DI322" s="224">
        <v>1335</v>
      </c>
      <c r="DJ322" s="224">
        <v>0</v>
      </c>
      <c r="DK322" s="225">
        <v>2.2274781674703502E-2</v>
      </c>
      <c r="DL322" s="224">
        <v>113</v>
      </c>
      <c r="DM322" s="224"/>
      <c r="DN322" s="224">
        <v>90.4</v>
      </c>
      <c r="DO322" s="224">
        <v>0.88829999999999998</v>
      </c>
      <c r="DP322" s="224">
        <v>1671</v>
      </c>
      <c r="DQ322" s="311">
        <v>0</v>
      </c>
      <c r="DR322" s="225">
        <v>2.7968902292430452E-2</v>
      </c>
      <c r="DS322" s="224">
        <v>113</v>
      </c>
      <c r="DT322" s="224"/>
      <c r="DU322" s="224">
        <v>90.4</v>
      </c>
      <c r="DV322" s="224">
        <v>0.96619999999999995</v>
      </c>
      <c r="DW322" s="224">
        <v>1446</v>
      </c>
      <c r="DX322" s="224">
        <v>0</v>
      </c>
      <c r="DY322" s="225">
        <v>2.2993248495306554E-2</v>
      </c>
    </row>
    <row r="323" spans="1:129" ht="17.25" customHeight="1">
      <c r="A323" s="466">
        <v>319</v>
      </c>
      <c r="B323" s="489">
        <v>293000000020</v>
      </c>
      <c r="C323" s="212" t="s">
        <v>722</v>
      </c>
      <c r="D323" s="224">
        <v>180</v>
      </c>
      <c r="E323" s="224">
        <v>71.28</v>
      </c>
      <c r="F323" s="224">
        <v>162</v>
      </c>
      <c r="G323" s="224">
        <v>0.99590000000000001</v>
      </c>
      <c r="H323" s="224">
        <v>3927</v>
      </c>
      <c r="I323" s="224">
        <v>0</v>
      </c>
      <c r="J323" s="225">
        <v>3.3806301308616359E-2</v>
      </c>
      <c r="K323" s="224">
        <v>180</v>
      </c>
      <c r="L323" s="224">
        <v>98.4</v>
      </c>
      <c r="M323" s="224">
        <v>162</v>
      </c>
      <c r="N323" s="224">
        <v>0.79290000000000005</v>
      </c>
      <c r="O323" s="224">
        <v>9369</v>
      </c>
      <c r="P323" s="224">
        <v>0</v>
      </c>
      <c r="Q323" s="225">
        <v>9.8036290718116093E-2</v>
      </c>
      <c r="R323" s="224">
        <v>180</v>
      </c>
      <c r="S323" s="224">
        <v>95.2</v>
      </c>
      <c r="T323" s="224">
        <v>162</v>
      </c>
      <c r="U323" s="224">
        <v>0.73089999999999999</v>
      </c>
      <c r="V323" s="224">
        <v>7807</v>
      </c>
      <c r="W323" s="224">
        <v>0</v>
      </c>
      <c r="X323" s="225">
        <v>9.1575375155233563E-2</v>
      </c>
      <c r="Y323" s="224">
        <v>180</v>
      </c>
      <c r="Z323" s="224">
        <v>79.599999999999994</v>
      </c>
      <c r="AA323" s="224">
        <v>162</v>
      </c>
      <c r="AB323" s="224">
        <v>0.745</v>
      </c>
      <c r="AC323" s="224">
        <v>6627</v>
      </c>
      <c r="AD323" s="224">
        <v>0</v>
      </c>
      <c r="AE323" s="225">
        <v>7.3802784526606421E-2</v>
      </c>
      <c r="AF323" s="224">
        <v>180</v>
      </c>
      <c r="AG323" s="224">
        <v>60.8</v>
      </c>
      <c r="AH323" s="224">
        <v>162</v>
      </c>
      <c r="AI323" s="224">
        <v>0.63480000000000003</v>
      </c>
      <c r="AJ323" s="224">
        <v>5728</v>
      </c>
      <c r="AK323" s="224">
        <v>0</v>
      </c>
      <c r="AL323" s="225">
        <v>7.4864881436194491E-2</v>
      </c>
      <c r="AM323" s="224">
        <v>180</v>
      </c>
      <c r="AN323" s="224">
        <v>70.400000000000006</v>
      </c>
      <c r="AO323" s="224">
        <v>162</v>
      </c>
      <c r="AP323" s="224">
        <v>0.7641</v>
      </c>
      <c r="AQ323" s="224">
        <v>6460</v>
      </c>
      <c r="AR323" s="224">
        <v>0</v>
      </c>
      <c r="AS323" s="225">
        <v>7.248277423307839E-2</v>
      </c>
      <c r="AT323" s="224">
        <v>180</v>
      </c>
      <c r="AU323" s="224">
        <v>54</v>
      </c>
      <c r="AV323" s="224">
        <v>162</v>
      </c>
      <c r="AW323" s="224">
        <v>0.63260000000000005</v>
      </c>
      <c r="AX323" s="224">
        <v>4775</v>
      </c>
      <c r="AY323" s="224">
        <v>0</v>
      </c>
      <c r="AZ323" s="225">
        <v>6.2626225616875794E-2</v>
      </c>
      <c r="BA323" s="224">
        <v>180</v>
      </c>
      <c r="BB323" s="224">
        <v>34.4</v>
      </c>
      <c r="BC323" s="224">
        <v>162</v>
      </c>
      <c r="BD323" s="224">
        <v>0.53149999999999997</v>
      </c>
      <c r="BE323" s="224">
        <v>4236</v>
      </c>
      <c r="BF323" s="224">
        <v>0</v>
      </c>
      <c r="BG323" s="225">
        <v>6.8329016797711278E-2</v>
      </c>
      <c r="BH323" s="224">
        <v>180</v>
      </c>
      <c r="BI323" s="224">
        <v>15.6</v>
      </c>
      <c r="BJ323" s="224">
        <v>162</v>
      </c>
      <c r="BK323" s="224">
        <v>0.4128</v>
      </c>
      <c r="BL323" s="224">
        <v>2929</v>
      </c>
      <c r="BM323" s="224">
        <v>0</v>
      </c>
      <c r="BN323" s="225">
        <v>5.8869687843771647E-2</v>
      </c>
      <c r="BO323" s="224">
        <v>180</v>
      </c>
      <c r="BP323" s="224">
        <v>17.2</v>
      </c>
      <c r="BQ323" s="224">
        <v>162</v>
      </c>
      <c r="BR323" s="224">
        <v>0.52249999999999996</v>
      </c>
      <c r="BS323" s="224">
        <v>3458</v>
      </c>
      <c r="BT323" s="311">
        <v>0</v>
      </c>
      <c r="BU323" s="225">
        <v>5.4909911540735913E-2</v>
      </c>
      <c r="BV323" s="224">
        <v>180</v>
      </c>
      <c r="BW323" s="224">
        <v>16.399999999999999</v>
      </c>
      <c r="BX323" s="224">
        <v>162</v>
      </c>
      <c r="BY323" s="224">
        <v>0.62380000000000002</v>
      </c>
      <c r="BZ323" s="224">
        <v>3372</v>
      </c>
      <c r="CA323" s="311">
        <v>0</v>
      </c>
      <c r="CB323" s="225">
        <v>4.9654419377621266E-2</v>
      </c>
      <c r="CC323" s="224">
        <v>162</v>
      </c>
      <c r="CD323" s="224"/>
      <c r="CE323" s="224">
        <v>146</v>
      </c>
      <c r="CF323" s="224">
        <v>0.82150000000000001</v>
      </c>
      <c r="CG323" s="224">
        <v>8554</v>
      </c>
      <c r="CH323" s="224">
        <v>0</v>
      </c>
      <c r="CI323" s="225">
        <v>9.5859660560426455E-2</v>
      </c>
      <c r="CJ323" s="224">
        <v>162</v>
      </c>
      <c r="CK323" s="224"/>
      <c r="CL323" s="224">
        <v>146</v>
      </c>
      <c r="CM323" s="224">
        <v>0.88719999999999999</v>
      </c>
      <c r="CN323" s="224">
        <v>11430</v>
      </c>
      <c r="CO323" s="224">
        <v>0</v>
      </c>
      <c r="CP323" s="225">
        <v>0.12255734525735884</v>
      </c>
      <c r="CQ323" s="224">
        <v>162</v>
      </c>
      <c r="CR323" s="224"/>
      <c r="CS323" s="224">
        <v>146</v>
      </c>
      <c r="CT323" s="224">
        <v>0.77829999999999999</v>
      </c>
      <c r="CU323" s="224">
        <v>6746</v>
      </c>
      <c r="CV323" s="311">
        <v>0</v>
      </c>
      <c r="CW323" s="225">
        <v>7.9794602400694775E-2</v>
      </c>
      <c r="CX323" s="224">
        <v>162</v>
      </c>
      <c r="CY323" s="224"/>
      <c r="CZ323" s="224">
        <v>146</v>
      </c>
      <c r="DA323" s="224">
        <v>0.80549999999999999</v>
      </c>
      <c r="DB323" s="224">
        <v>7844</v>
      </c>
      <c r="DC323" s="224">
        <v>0</v>
      </c>
      <c r="DD323" s="225">
        <v>9.263747051048396E-2</v>
      </c>
      <c r="DE323" s="224">
        <v>162</v>
      </c>
      <c r="DF323" s="224"/>
      <c r="DG323" s="224">
        <v>146</v>
      </c>
      <c r="DH323" s="224">
        <v>0.80030000000000001</v>
      </c>
      <c r="DI323" s="224">
        <v>8549</v>
      </c>
      <c r="DJ323" s="224">
        <v>0</v>
      </c>
      <c r="DK323" s="225">
        <v>9.8341472956626375E-2</v>
      </c>
      <c r="DL323" s="224">
        <v>162</v>
      </c>
      <c r="DM323" s="224"/>
      <c r="DN323" s="224">
        <v>146</v>
      </c>
      <c r="DO323" s="224">
        <v>0.8851</v>
      </c>
      <c r="DP323" s="224">
        <v>11593</v>
      </c>
      <c r="DQ323" s="311">
        <v>0</v>
      </c>
      <c r="DR323" s="225">
        <v>0.12058067308633053</v>
      </c>
      <c r="DS323" s="224">
        <v>162</v>
      </c>
      <c r="DT323" s="224"/>
      <c r="DU323" s="224">
        <v>146</v>
      </c>
      <c r="DV323" s="224">
        <v>0.83350000000000002</v>
      </c>
      <c r="DW323" s="224">
        <v>10929</v>
      </c>
      <c r="DX323" s="224">
        <v>0</v>
      </c>
      <c r="DY323" s="225">
        <v>0.12473532690722129</v>
      </c>
    </row>
    <row r="324" spans="1:129" ht="17.25" customHeight="1">
      <c r="A324" s="466">
        <v>320</v>
      </c>
      <c r="B324" s="489">
        <v>713000000023</v>
      </c>
      <c r="C324" s="212" t="s">
        <v>954</v>
      </c>
      <c r="D324" s="224">
        <v>0</v>
      </c>
      <c r="E324" s="224">
        <v>0</v>
      </c>
      <c r="F324" s="224">
        <v>0</v>
      </c>
      <c r="G324" s="224">
        <v>0</v>
      </c>
      <c r="H324" s="224">
        <v>0</v>
      </c>
      <c r="I324" s="224">
        <v>0</v>
      </c>
      <c r="J324" s="225"/>
      <c r="K324" s="224">
        <v>0</v>
      </c>
      <c r="L324" s="224">
        <v>0</v>
      </c>
      <c r="M324" s="224">
        <v>0</v>
      </c>
      <c r="N324" s="224">
        <v>0</v>
      </c>
      <c r="O324" s="224">
        <v>0</v>
      </c>
      <c r="P324" s="224">
        <v>0</v>
      </c>
      <c r="Q324" s="225">
        <v>0</v>
      </c>
      <c r="R324" s="224">
        <v>0</v>
      </c>
      <c r="S324" s="224">
        <v>0</v>
      </c>
      <c r="T324" s="224">
        <v>0</v>
      </c>
      <c r="U324" s="224">
        <v>0</v>
      </c>
      <c r="V324" s="224">
        <v>0</v>
      </c>
      <c r="W324" s="224">
        <v>0</v>
      </c>
      <c r="X324" s="225">
        <v>0</v>
      </c>
      <c r="Y324" s="224">
        <v>0</v>
      </c>
      <c r="Z324" s="224">
        <v>0</v>
      </c>
      <c r="AA324" s="224">
        <v>0</v>
      </c>
      <c r="AB324" s="224">
        <v>0</v>
      </c>
      <c r="AC324" s="224">
        <v>0</v>
      </c>
      <c r="AD324" s="224">
        <v>0</v>
      </c>
      <c r="AE324" s="225">
        <v>0</v>
      </c>
      <c r="AF324" s="224">
        <v>0</v>
      </c>
      <c r="AG324" s="224">
        <v>0</v>
      </c>
      <c r="AH324" s="224">
        <v>0</v>
      </c>
      <c r="AI324" s="224">
        <v>0</v>
      </c>
      <c r="AJ324" s="224">
        <v>0</v>
      </c>
      <c r="AK324" s="224">
        <v>0</v>
      </c>
      <c r="AL324" s="225">
        <v>0</v>
      </c>
      <c r="AM324" s="224">
        <v>0</v>
      </c>
      <c r="AN324" s="224">
        <v>0</v>
      </c>
      <c r="AO324" s="224">
        <v>0</v>
      </c>
      <c r="AP324" s="224">
        <v>0</v>
      </c>
      <c r="AQ324" s="224">
        <v>0</v>
      </c>
      <c r="AR324" s="224">
        <v>0</v>
      </c>
      <c r="AS324" s="225">
        <v>0</v>
      </c>
      <c r="AT324" s="224">
        <v>0</v>
      </c>
      <c r="AU324" s="224">
        <v>0</v>
      </c>
      <c r="AV324" s="224">
        <v>0</v>
      </c>
      <c r="AW324" s="224">
        <v>0</v>
      </c>
      <c r="AX324" s="224">
        <v>0</v>
      </c>
      <c r="AY324" s="224">
        <v>0</v>
      </c>
      <c r="AZ324" s="225">
        <v>0</v>
      </c>
      <c r="BA324" s="224">
        <v>0</v>
      </c>
      <c r="BB324" s="224">
        <v>0</v>
      </c>
      <c r="BC324" s="224">
        <v>0</v>
      </c>
      <c r="BD324" s="224">
        <v>0</v>
      </c>
      <c r="BE324" s="224">
        <v>0</v>
      </c>
      <c r="BF324" s="224">
        <v>0</v>
      </c>
      <c r="BG324" s="225">
        <v>0</v>
      </c>
      <c r="BH324" s="224">
        <v>0</v>
      </c>
      <c r="BI324" s="224">
        <v>0</v>
      </c>
      <c r="BJ324" s="224">
        <v>0</v>
      </c>
      <c r="BK324" s="224">
        <v>0</v>
      </c>
      <c r="BL324" s="224">
        <v>0</v>
      </c>
      <c r="BM324" s="224">
        <v>0</v>
      </c>
      <c r="BN324" s="225">
        <v>0</v>
      </c>
      <c r="BO324" s="224">
        <v>0</v>
      </c>
      <c r="BP324" s="224">
        <v>0</v>
      </c>
      <c r="BQ324" s="224">
        <v>0</v>
      </c>
      <c r="BR324" s="224">
        <v>0</v>
      </c>
      <c r="BS324" s="224">
        <v>0</v>
      </c>
      <c r="BT324" s="311">
        <v>0</v>
      </c>
      <c r="BU324" s="225">
        <v>0</v>
      </c>
      <c r="BV324" s="224">
        <v>0</v>
      </c>
      <c r="BW324" s="224">
        <v>0</v>
      </c>
      <c r="BX324" s="224">
        <v>0</v>
      </c>
      <c r="BY324" s="224">
        <v>0</v>
      </c>
      <c r="BZ324" s="224">
        <v>0</v>
      </c>
      <c r="CA324" s="311">
        <v>0</v>
      </c>
      <c r="CB324" s="225">
        <v>0</v>
      </c>
      <c r="CC324" s="224">
        <v>355</v>
      </c>
      <c r="CD324" s="224"/>
      <c r="CE324" s="224">
        <v>0</v>
      </c>
      <c r="CF324" s="224">
        <v>0</v>
      </c>
      <c r="CG324" s="224">
        <v>0</v>
      </c>
      <c r="CH324" s="224">
        <v>0</v>
      </c>
      <c r="CI324" s="225">
        <v>0</v>
      </c>
      <c r="CJ324" s="224">
        <v>0</v>
      </c>
      <c r="CK324" s="224"/>
      <c r="CL324" s="224">
        <v>0</v>
      </c>
      <c r="CM324" s="224">
        <v>0</v>
      </c>
      <c r="CN324" s="224">
        <v>0</v>
      </c>
      <c r="CO324" s="224">
        <v>0</v>
      </c>
      <c r="CP324" s="225">
        <v>0</v>
      </c>
      <c r="CQ324" s="224">
        <v>0</v>
      </c>
      <c r="CR324" s="224"/>
      <c r="CS324" s="224">
        <v>0</v>
      </c>
      <c r="CT324" s="224">
        <v>0</v>
      </c>
      <c r="CU324" s="224">
        <v>0</v>
      </c>
      <c r="CV324" s="311">
        <v>0</v>
      </c>
      <c r="CW324" s="225">
        <v>0</v>
      </c>
      <c r="CX324" s="224">
        <v>355</v>
      </c>
      <c r="CY324" s="224"/>
      <c r="CZ324" s="224">
        <v>0</v>
      </c>
      <c r="DA324" s="224">
        <v>0</v>
      </c>
      <c r="DB324" s="224">
        <v>0</v>
      </c>
      <c r="DC324" s="224">
        <v>0</v>
      </c>
      <c r="DD324" s="225">
        <v>0</v>
      </c>
      <c r="DE324" s="224">
        <v>355</v>
      </c>
      <c r="DF324" s="224"/>
      <c r="DG324" s="224">
        <v>0</v>
      </c>
      <c r="DH324" s="224">
        <v>0</v>
      </c>
      <c r="DI324" s="224">
        <v>0</v>
      </c>
      <c r="DJ324" s="224">
        <v>0</v>
      </c>
      <c r="DK324" s="225">
        <v>0</v>
      </c>
      <c r="DL324" s="224">
        <v>355</v>
      </c>
      <c r="DM324" s="224"/>
      <c r="DN324" s="224">
        <v>284</v>
      </c>
      <c r="DO324" s="224">
        <v>0.87860000000000005</v>
      </c>
      <c r="DP324" s="224">
        <v>1463</v>
      </c>
      <c r="DQ324" s="311">
        <v>0</v>
      </c>
      <c r="DR324" s="225">
        <v>7.88064658508561E-3</v>
      </c>
      <c r="DS324" s="224">
        <v>355</v>
      </c>
      <c r="DT324" s="224"/>
      <c r="DU324" s="224">
        <v>284</v>
      </c>
      <c r="DV324" s="224">
        <v>0.91549999999999998</v>
      </c>
      <c r="DW324" s="224">
        <v>4671</v>
      </c>
      <c r="DX324" s="224">
        <v>0</v>
      </c>
      <c r="DY324" s="225">
        <v>2.4951731140529686E-2</v>
      </c>
    </row>
    <row r="325" spans="1:129" ht="17.25" customHeight="1">
      <c r="A325" s="466">
        <v>321</v>
      </c>
      <c r="B325" s="489">
        <v>714000000029</v>
      </c>
      <c r="C325" s="212" t="s">
        <v>425</v>
      </c>
      <c r="D325" s="224">
        <v>134</v>
      </c>
      <c r="E325" s="224">
        <v>0</v>
      </c>
      <c r="F325" s="224">
        <v>0</v>
      </c>
      <c r="G325" s="224">
        <v>0</v>
      </c>
      <c r="H325" s="224">
        <v>0</v>
      </c>
      <c r="I325" s="224">
        <v>0</v>
      </c>
      <c r="J325" s="225"/>
      <c r="K325" s="224">
        <v>134</v>
      </c>
      <c r="L325" s="224">
        <v>0</v>
      </c>
      <c r="M325" s="224">
        <v>0</v>
      </c>
      <c r="N325" s="224">
        <v>0</v>
      </c>
      <c r="O325" s="224">
        <v>0</v>
      </c>
      <c r="P325" s="224">
        <v>0</v>
      </c>
      <c r="Q325" s="225">
        <v>0</v>
      </c>
      <c r="R325" s="224">
        <v>134</v>
      </c>
      <c r="S325" s="224">
        <v>0</v>
      </c>
      <c r="T325" s="224">
        <v>0</v>
      </c>
      <c r="U325" s="224">
        <v>0</v>
      </c>
      <c r="V325" s="224">
        <v>0</v>
      </c>
      <c r="W325" s="224">
        <v>0</v>
      </c>
      <c r="X325" s="225">
        <v>0</v>
      </c>
      <c r="Y325" s="224">
        <v>134</v>
      </c>
      <c r="Z325" s="224">
        <v>0</v>
      </c>
      <c r="AA325" s="224">
        <v>0</v>
      </c>
      <c r="AB325" s="224">
        <v>0</v>
      </c>
      <c r="AC325" s="224">
        <v>0</v>
      </c>
      <c r="AD325" s="224">
        <v>0</v>
      </c>
      <c r="AE325" s="225">
        <v>0</v>
      </c>
      <c r="AF325" s="224">
        <v>134</v>
      </c>
      <c r="AG325" s="224">
        <v>0</v>
      </c>
      <c r="AH325" s="224">
        <v>0</v>
      </c>
      <c r="AI325" s="224">
        <v>0</v>
      </c>
      <c r="AJ325" s="224">
        <v>0</v>
      </c>
      <c r="AK325" s="224">
        <v>0</v>
      </c>
      <c r="AL325" s="225">
        <v>0</v>
      </c>
      <c r="AM325" s="224">
        <v>134</v>
      </c>
      <c r="AN325" s="224">
        <v>0</v>
      </c>
      <c r="AO325" s="224">
        <v>0</v>
      </c>
      <c r="AP325" s="224">
        <v>0</v>
      </c>
      <c r="AQ325" s="224">
        <v>0</v>
      </c>
      <c r="AR325" s="224">
        <v>0</v>
      </c>
      <c r="AS325" s="225">
        <v>0</v>
      </c>
      <c r="AT325" s="224">
        <v>134</v>
      </c>
      <c r="AU325" s="224">
        <v>0</v>
      </c>
      <c r="AV325" s="224">
        <v>0</v>
      </c>
      <c r="AW325" s="224">
        <v>0</v>
      </c>
      <c r="AX325" s="224">
        <v>0</v>
      </c>
      <c r="AY325" s="224">
        <v>0</v>
      </c>
      <c r="AZ325" s="225">
        <v>0</v>
      </c>
      <c r="BA325" s="224">
        <v>134</v>
      </c>
      <c r="BB325" s="224">
        <v>0</v>
      </c>
      <c r="BC325" s="224">
        <v>0</v>
      </c>
      <c r="BD325" s="224">
        <v>0</v>
      </c>
      <c r="BE325" s="224">
        <v>0</v>
      </c>
      <c r="BF325" s="224">
        <v>0</v>
      </c>
      <c r="BG325" s="225">
        <v>0</v>
      </c>
      <c r="BH325" s="224">
        <v>134</v>
      </c>
      <c r="BI325" s="224">
        <v>178.4</v>
      </c>
      <c r="BJ325" s="224">
        <v>178.4</v>
      </c>
      <c r="BK325" s="224">
        <v>0</v>
      </c>
      <c r="BL325" s="224">
        <v>8144</v>
      </c>
      <c r="BM325" s="224">
        <v>0</v>
      </c>
      <c r="BN325" s="225">
        <v>0</v>
      </c>
      <c r="BO325" s="224">
        <v>134</v>
      </c>
      <c r="BP325" s="224">
        <v>0</v>
      </c>
      <c r="BQ325" s="224">
        <v>117.57</v>
      </c>
      <c r="BR325" s="224">
        <v>0</v>
      </c>
      <c r="BS325" s="224">
        <v>0</v>
      </c>
      <c r="BT325" s="311">
        <v>0</v>
      </c>
      <c r="BU325" s="225">
        <v>0</v>
      </c>
      <c r="BV325" s="224">
        <v>134</v>
      </c>
      <c r="BW325" s="224">
        <v>0</v>
      </c>
      <c r="BX325" s="224">
        <v>107.2</v>
      </c>
      <c r="BY325" s="224">
        <v>0</v>
      </c>
      <c r="BZ325" s="224">
        <v>0</v>
      </c>
      <c r="CA325" s="311">
        <v>0</v>
      </c>
      <c r="CB325" s="225">
        <v>0</v>
      </c>
      <c r="CC325" s="224">
        <v>134</v>
      </c>
      <c r="CD325" s="224"/>
      <c r="CE325" s="224">
        <v>107.2</v>
      </c>
      <c r="CF325" s="224">
        <v>0</v>
      </c>
      <c r="CG325" s="224">
        <v>0</v>
      </c>
      <c r="CH325" s="224">
        <v>0</v>
      </c>
      <c r="CI325" s="225">
        <v>0</v>
      </c>
      <c r="CJ325" s="224">
        <v>134</v>
      </c>
      <c r="CK325" s="224"/>
      <c r="CL325" s="224">
        <v>107.2</v>
      </c>
      <c r="CM325" s="224">
        <v>0</v>
      </c>
      <c r="CN325" s="224">
        <v>0</v>
      </c>
      <c r="CO325" s="224">
        <v>0</v>
      </c>
      <c r="CP325" s="225">
        <v>0</v>
      </c>
      <c r="CQ325" s="224">
        <v>134</v>
      </c>
      <c r="CR325" s="224"/>
      <c r="CS325" s="224">
        <v>107.2</v>
      </c>
      <c r="CT325" s="224">
        <v>0</v>
      </c>
      <c r="CU325" s="224">
        <v>0</v>
      </c>
      <c r="CV325" s="311">
        <v>0</v>
      </c>
      <c r="CW325" s="225">
        <v>0</v>
      </c>
      <c r="CX325" s="224">
        <v>134</v>
      </c>
      <c r="CY325" s="224"/>
      <c r="CZ325" s="224">
        <v>107.2</v>
      </c>
      <c r="DA325" s="224">
        <v>0</v>
      </c>
      <c r="DB325" s="224">
        <v>0</v>
      </c>
      <c r="DC325" s="224">
        <v>0</v>
      </c>
      <c r="DD325" s="225">
        <v>0</v>
      </c>
      <c r="DE325" s="224">
        <v>134</v>
      </c>
      <c r="DF325" s="224"/>
      <c r="DG325" s="224">
        <v>107.2</v>
      </c>
      <c r="DH325" s="224">
        <v>0</v>
      </c>
      <c r="DI325" s="224">
        <v>0</v>
      </c>
      <c r="DJ325" s="224">
        <v>0</v>
      </c>
      <c r="DK325" s="225">
        <v>0</v>
      </c>
      <c r="DL325" s="224">
        <v>134</v>
      </c>
      <c r="DM325" s="224"/>
      <c r="DN325" s="224">
        <v>107.2</v>
      </c>
      <c r="DO325" s="224">
        <v>0</v>
      </c>
      <c r="DP325" s="224">
        <v>0</v>
      </c>
      <c r="DQ325" s="311">
        <v>0</v>
      </c>
      <c r="DR325" s="225">
        <v>0</v>
      </c>
      <c r="DS325" s="224">
        <v>134</v>
      </c>
      <c r="DT325" s="224"/>
      <c r="DU325" s="224">
        <v>107.2</v>
      </c>
      <c r="DV325" s="224">
        <v>0</v>
      </c>
      <c r="DW325" s="224">
        <v>0</v>
      </c>
      <c r="DX325" s="224">
        <v>0</v>
      </c>
      <c r="DY325" s="225">
        <v>0</v>
      </c>
    </row>
    <row r="326" spans="1:129" ht="17.25" customHeight="1">
      <c r="A326" s="466">
        <v>322</v>
      </c>
      <c r="B326" s="489">
        <v>211000000025</v>
      </c>
      <c r="C326" s="212" t="s">
        <v>816</v>
      </c>
      <c r="D326" s="224">
        <v>333</v>
      </c>
      <c r="E326" s="224">
        <v>266.39999999999998</v>
      </c>
      <c r="F326" s="224">
        <v>276.39999999999998</v>
      </c>
      <c r="G326" s="224">
        <v>1</v>
      </c>
      <c r="H326" s="224">
        <v>1915</v>
      </c>
      <c r="I326" s="224">
        <v>0</v>
      </c>
      <c r="J326" s="225">
        <v>9.6227287345232362E-3</v>
      </c>
      <c r="K326" s="224">
        <v>333</v>
      </c>
      <c r="L326" s="224">
        <v>32</v>
      </c>
      <c r="M326" s="224">
        <v>42</v>
      </c>
      <c r="N326" s="224">
        <v>0.79059999999999997</v>
      </c>
      <c r="O326" s="224">
        <v>3675</v>
      </c>
      <c r="P326" s="224">
        <v>0</v>
      </c>
      <c r="Q326" s="225">
        <v>0.14875730695891781</v>
      </c>
      <c r="R326" s="224">
        <v>333</v>
      </c>
      <c r="S326" s="224">
        <v>58.6</v>
      </c>
      <c r="T326" s="224">
        <v>266.39999999999998</v>
      </c>
      <c r="U326" s="224">
        <v>0.79969999999999997</v>
      </c>
      <c r="V326" s="224">
        <v>7215</v>
      </c>
      <c r="W326" s="224">
        <v>0</v>
      </c>
      <c r="X326" s="225">
        <v>4.7037314919020572E-2</v>
      </c>
      <c r="Y326" s="224">
        <v>333</v>
      </c>
      <c r="Z326" s="224">
        <v>180</v>
      </c>
      <c r="AA326" s="224">
        <v>266.39999999999998</v>
      </c>
      <c r="AB326" s="224">
        <v>0.79620000000000002</v>
      </c>
      <c r="AC326" s="224">
        <v>22885</v>
      </c>
      <c r="AD326" s="224">
        <v>0</v>
      </c>
      <c r="AE326" s="225">
        <v>0.14501789186582276</v>
      </c>
      <c r="AF326" s="224">
        <v>333</v>
      </c>
      <c r="AG326" s="224">
        <v>202</v>
      </c>
      <c r="AH326" s="224">
        <v>266.39999999999998</v>
      </c>
      <c r="AI326" s="224">
        <v>0.80769999999999997</v>
      </c>
      <c r="AJ326" s="224">
        <v>32645</v>
      </c>
      <c r="AK326" s="224">
        <v>0</v>
      </c>
      <c r="AL326" s="225">
        <v>0.20391981760782862</v>
      </c>
      <c r="AM326" s="224">
        <v>333</v>
      </c>
      <c r="AN326" s="224">
        <v>260.60000000000002</v>
      </c>
      <c r="AO326" s="224">
        <v>270.60000000000002</v>
      </c>
      <c r="AP326" s="224">
        <v>0.83499999999999996</v>
      </c>
      <c r="AQ326" s="224">
        <v>82465</v>
      </c>
      <c r="AR326" s="224">
        <v>0</v>
      </c>
      <c r="AS326" s="225">
        <v>0.50690070954420297</v>
      </c>
      <c r="AT326" s="224">
        <v>333</v>
      </c>
      <c r="AU326" s="224">
        <v>258.2</v>
      </c>
      <c r="AV326" s="224">
        <v>268.2</v>
      </c>
      <c r="AW326" s="224">
        <v>0.83789999999999998</v>
      </c>
      <c r="AX326" s="224">
        <v>30355</v>
      </c>
      <c r="AY326" s="224">
        <v>0</v>
      </c>
      <c r="AZ326" s="225">
        <v>0.18155421570685576</v>
      </c>
      <c r="BA326" s="224">
        <v>333</v>
      </c>
      <c r="BB326" s="224">
        <v>15.6</v>
      </c>
      <c r="BC326" s="224">
        <v>266.39999999999998</v>
      </c>
      <c r="BD326" s="224">
        <v>0.98699999999999999</v>
      </c>
      <c r="BE326" s="224">
        <v>3345</v>
      </c>
      <c r="BF326" s="224">
        <v>0</v>
      </c>
      <c r="BG326" s="225">
        <v>1.766901146333771E-2</v>
      </c>
      <c r="BH326" s="224">
        <v>333</v>
      </c>
      <c r="BI326" s="224">
        <v>0.6</v>
      </c>
      <c r="BJ326" s="224">
        <v>266.39999999999998</v>
      </c>
      <c r="BK326" s="224">
        <v>1</v>
      </c>
      <c r="BL326" s="224">
        <v>1965</v>
      </c>
      <c r="BM326" s="224">
        <v>0</v>
      </c>
      <c r="BN326" s="225">
        <v>9.91414801898673E-3</v>
      </c>
      <c r="BO326" s="224">
        <v>333</v>
      </c>
      <c r="BP326" s="224">
        <v>0.4</v>
      </c>
      <c r="BQ326" s="224">
        <v>266.39999999999998</v>
      </c>
      <c r="BR326" s="224">
        <v>1</v>
      </c>
      <c r="BS326" s="224">
        <v>1885</v>
      </c>
      <c r="BT326" s="311">
        <v>0</v>
      </c>
      <c r="BU326" s="225">
        <v>9.5105185830992294E-3</v>
      </c>
      <c r="BV326" s="224">
        <v>333</v>
      </c>
      <c r="BW326" s="224">
        <v>0.6</v>
      </c>
      <c r="BX326" s="224">
        <v>266.39999999999998</v>
      </c>
      <c r="BY326" s="224">
        <v>1</v>
      </c>
      <c r="BZ326" s="224">
        <v>1905</v>
      </c>
      <c r="CA326" s="311">
        <v>0</v>
      </c>
      <c r="CB326" s="225">
        <v>1.0641221578721579E-2</v>
      </c>
      <c r="CC326" s="224">
        <v>333</v>
      </c>
      <c r="CD326" s="224"/>
      <c r="CE326" s="224">
        <v>333</v>
      </c>
      <c r="CF326" s="224">
        <v>0.96589999999999998</v>
      </c>
      <c r="CG326" s="224">
        <v>2675</v>
      </c>
      <c r="CH326" s="224">
        <v>0</v>
      </c>
      <c r="CI326" s="225">
        <v>1.1178266290496569E-2</v>
      </c>
      <c r="CJ326" s="224">
        <v>333</v>
      </c>
      <c r="CK326" s="224"/>
      <c r="CL326" s="224">
        <v>333</v>
      </c>
      <c r="CM326" s="224">
        <v>0.98370000000000002</v>
      </c>
      <c r="CN326" s="224">
        <v>3645</v>
      </c>
      <c r="CO326" s="224">
        <v>0</v>
      </c>
      <c r="CP326" s="225">
        <v>1.5454612892856259E-2</v>
      </c>
      <c r="CQ326" s="224">
        <v>333</v>
      </c>
      <c r="CR326" s="224"/>
      <c r="CS326" s="224">
        <v>333</v>
      </c>
      <c r="CT326" s="224">
        <v>0.97260000000000002</v>
      </c>
      <c r="CU326" s="224">
        <v>2535</v>
      </c>
      <c r="CV326" s="311">
        <v>0</v>
      </c>
      <c r="CW326" s="225">
        <v>1.0520261361040648E-2</v>
      </c>
      <c r="CX326" s="224">
        <v>333</v>
      </c>
      <c r="CY326" s="224"/>
      <c r="CZ326" s="224">
        <v>333</v>
      </c>
      <c r="DA326" s="224">
        <v>1</v>
      </c>
      <c r="DB326" s="224">
        <v>1865</v>
      </c>
      <c r="DC326" s="224">
        <v>0</v>
      </c>
      <c r="DD326" s="225">
        <v>7.7786119452786118E-3</v>
      </c>
      <c r="DE326" s="224">
        <v>333</v>
      </c>
      <c r="DF326" s="224"/>
      <c r="DG326" s="224">
        <v>333</v>
      </c>
      <c r="DH326" s="224">
        <v>0</v>
      </c>
      <c r="DI326" s="224">
        <v>0</v>
      </c>
      <c r="DJ326" s="224">
        <v>0</v>
      </c>
      <c r="DK326" s="225">
        <v>0</v>
      </c>
      <c r="DL326" s="224">
        <v>333</v>
      </c>
      <c r="DM326" s="224"/>
      <c r="DN326" s="224">
        <v>333</v>
      </c>
      <c r="DO326" s="224">
        <v>0.75619999999999998</v>
      </c>
      <c r="DP326" s="224">
        <v>7623</v>
      </c>
      <c r="DQ326" s="311">
        <v>0</v>
      </c>
      <c r="DR326" s="225">
        <v>4.0688537288685739E-2</v>
      </c>
      <c r="DS326" s="224">
        <v>333</v>
      </c>
      <c r="DT326" s="224"/>
      <c r="DU326" s="224">
        <v>333</v>
      </c>
      <c r="DV326" s="224">
        <v>0.77349999999999997</v>
      </c>
      <c r="DW326" s="224">
        <v>38583</v>
      </c>
      <c r="DX326" s="224">
        <v>0</v>
      </c>
      <c r="DY326" s="225">
        <v>0.20804579628109041</v>
      </c>
    </row>
    <row r="327" spans="1:129" ht="17.25" customHeight="1">
      <c r="A327" s="466">
        <v>323</v>
      </c>
      <c r="B327" s="489">
        <v>711000000038</v>
      </c>
      <c r="C327" s="212" t="s">
        <v>384</v>
      </c>
      <c r="D327" s="224">
        <v>156</v>
      </c>
      <c r="E327" s="224">
        <v>38.200000000000003</v>
      </c>
      <c r="F327" s="224">
        <v>140.4</v>
      </c>
      <c r="G327" s="224">
        <v>0.999</v>
      </c>
      <c r="H327" s="224">
        <v>13729</v>
      </c>
      <c r="I327" s="224">
        <v>0</v>
      </c>
      <c r="J327" s="225">
        <v>0.13594830981662256</v>
      </c>
      <c r="K327" s="224">
        <v>156</v>
      </c>
      <c r="L327" s="224">
        <v>37.299999999999997</v>
      </c>
      <c r="M327" s="224">
        <v>140.4</v>
      </c>
      <c r="N327" s="224">
        <v>0.997</v>
      </c>
      <c r="O327" s="224">
        <v>14082</v>
      </c>
      <c r="P327" s="224">
        <v>0</v>
      </c>
      <c r="Q327" s="225">
        <v>0.13521632814996776</v>
      </c>
      <c r="R327" s="224">
        <v>156</v>
      </c>
      <c r="S327" s="224">
        <v>39.700000000000003</v>
      </c>
      <c r="T327" s="224">
        <v>140.4</v>
      </c>
      <c r="U327" s="224">
        <v>0.99790000000000001</v>
      </c>
      <c r="V327" s="224">
        <v>14632</v>
      </c>
      <c r="W327" s="224">
        <v>0</v>
      </c>
      <c r="X327" s="225">
        <v>0.14504977705476529</v>
      </c>
      <c r="Y327" s="224">
        <v>156</v>
      </c>
      <c r="Z327" s="224">
        <v>45.1</v>
      </c>
      <c r="AA327" s="224">
        <v>140.4</v>
      </c>
      <c r="AB327" s="224">
        <v>0.99919999999999998</v>
      </c>
      <c r="AC327" s="224">
        <v>14796</v>
      </c>
      <c r="AD327" s="224">
        <v>0</v>
      </c>
      <c r="AE327" s="225">
        <v>0.14175939593693154</v>
      </c>
      <c r="AF327" s="224">
        <v>156</v>
      </c>
      <c r="AG327" s="224">
        <v>43.1</v>
      </c>
      <c r="AH327" s="224">
        <v>140.4</v>
      </c>
      <c r="AI327" s="224">
        <v>0.99970000000000003</v>
      </c>
      <c r="AJ327" s="224">
        <v>15344</v>
      </c>
      <c r="AK327" s="224">
        <v>0</v>
      </c>
      <c r="AL327" s="225">
        <v>0.14693621700454931</v>
      </c>
      <c r="AM327" s="224">
        <v>156</v>
      </c>
      <c r="AN327" s="224">
        <v>36.299999999999997</v>
      </c>
      <c r="AO327" s="224">
        <v>140.4</v>
      </c>
      <c r="AP327" s="224">
        <v>0.99970000000000003</v>
      </c>
      <c r="AQ327" s="224">
        <v>13475</v>
      </c>
      <c r="AR327" s="224">
        <v>0</v>
      </c>
      <c r="AS327" s="225">
        <v>0.13333970118227617</v>
      </c>
      <c r="AT327" s="224">
        <v>156</v>
      </c>
      <c r="AU327" s="224">
        <v>36.299999999999997</v>
      </c>
      <c r="AV327" s="224">
        <v>140.4</v>
      </c>
      <c r="AW327" s="224">
        <v>0.99950000000000006</v>
      </c>
      <c r="AX327" s="224">
        <v>12790</v>
      </c>
      <c r="AY327" s="224">
        <v>0</v>
      </c>
      <c r="AZ327" s="225">
        <v>0.12250327596172561</v>
      </c>
      <c r="BA327" s="224">
        <v>156</v>
      </c>
      <c r="BB327" s="224">
        <v>40.299999999999997</v>
      </c>
      <c r="BC327" s="224">
        <v>140.4</v>
      </c>
      <c r="BD327" s="224">
        <v>0.99970000000000003</v>
      </c>
      <c r="BE327" s="224">
        <v>12218</v>
      </c>
      <c r="BF327" s="224">
        <v>0</v>
      </c>
      <c r="BG327" s="225">
        <v>0.12090125929833397</v>
      </c>
      <c r="BH327" s="224">
        <v>140.4</v>
      </c>
      <c r="BI327" s="224">
        <v>42.1</v>
      </c>
      <c r="BJ327" s="224">
        <v>140.4</v>
      </c>
      <c r="BK327" s="224">
        <v>0.99970000000000003</v>
      </c>
      <c r="BL327" s="224">
        <v>11763</v>
      </c>
      <c r="BM327" s="224">
        <v>0</v>
      </c>
      <c r="BN327" s="225">
        <v>0.11264407720441304</v>
      </c>
      <c r="BO327" s="224">
        <v>140.4</v>
      </c>
      <c r="BP327" s="224">
        <v>40.700000000000003</v>
      </c>
      <c r="BQ327" s="224">
        <v>140.4</v>
      </c>
      <c r="BR327" s="224">
        <v>0.99980000000000002</v>
      </c>
      <c r="BS327" s="224">
        <v>11996</v>
      </c>
      <c r="BT327" s="311">
        <v>0</v>
      </c>
      <c r="BU327" s="225">
        <v>0.11486382685353662</v>
      </c>
      <c r="BV327" s="224">
        <v>140.4</v>
      </c>
      <c r="BW327" s="224">
        <v>42.5</v>
      </c>
      <c r="BX327" s="224">
        <v>140.4</v>
      </c>
      <c r="BY327" s="224">
        <v>0.99990000000000001</v>
      </c>
      <c r="BZ327" s="224">
        <v>11564</v>
      </c>
      <c r="CA327" s="311">
        <v>0</v>
      </c>
      <c r="CB327" s="225">
        <v>0.12257873460660405</v>
      </c>
      <c r="CC327" s="224">
        <v>140.4</v>
      </c>
      <c r="CD327" s="224"/>
      <c r="CE327" s="224">
        <v>140.4</v>
      </c>
      <c r="CF327" s="224">
        <v>0.99980000000000002</v>
      </c>
      <c r="CG327" s="224">
        <v>14026</v>
      </c>
      <c r="CH327" s="224">
        <v>0</v>
      </c>
      <c r="CI327" s="225">
        <v>0.1343014367662308</v>
      </c>
      <c r="CJ327" s="224">
        <v>140.4</v>
      </c>
      <c r="CK327" s="224"/>
      <c r="CL327" s="224">
        <v>140.4</v>
      </c>
      <c r="CM327" s="224">
        <v>0.99950000000000006</v>
      </c>
      <c r="CN327" s="224">
        <v>10547</v>
      </c>
      <c r="CO327" s="224">
        <v>0</v>
      </c>
      <c r="CP327" s="225">
        <v>0.10438703048897034</v>
      </c>
      <c r="CQ327" s="224">
        <v>140.4</v>
      </c>
      <c r="CR327" s="224"/>
      <c r="CS327" s="224">
        <v>140.4</v>
      </c>
      <c r="CT327" s="224">
        <v>0.99939999999999996</v>
      </c>
      <c r="CU327" s="224">
        <v>13481</v>
      </c>
      <c r="CV327" s="311">
        <v>0</v>
      </c>
      <c r="CW327" s="225">
        <v>0.12913462932399025</v>
      </c>
      <c r="CX327" s="224">
        <v>140.4</v>
      </c>
      <c r="CY327" s="224"/>
      <c r="CZ327" s="224">
        <v>140.4</v>
      </c>
      <c r="DA327" s="224">
        <v>0.99950000000000006</v>
      </c>
      <c r="DB327" s="224">
        <v>14529</v>
      </c>
      <c r="DC327" s="224">
        <v>0</v>
      </c>
      <c r="DD327" s="225">
        <v>0.14379815738828577</v>
      </c>
      <c r="DE327" s="224">
        <v>140.4</v>
      </c>
      <c r="DF327" s="224"/>
      <c r="DG327" s="224">
        <v>140.4</v>
      </c>
      <c r="DH327" s="224">
        <v>0.99980000000000002</v>
      </c>
      <c r="DI327" s="224">
        <v>11744</v>
      </c>
      <c r="DJ327" s="224">
        <v>0</v>
      </c>
      <c r="DK327" s="225">
        <v>0.11245088217471941</v>
      </c>
      <c r="DL327" s="224">
        <v>140.4</v>
      </c>
      <c r="DM327" s="224"/>
      <c r="DN327" s="224">
        <v>140.4</v>
      </c>
      <c r="DO327" s="224">
        <v>0.99980000000000002</v>
      </c>
      <c r="DP327" s="224">
        <v>11972</v>
      </c>
      <c r="DQ327" s="311">
        <v>0</v>
      </c>
      <c r="DR327" s="225">
        <v>0.11463402259841117</v>
      </c>
      <c r="DS327" s="224">
        <v>140.4</v>
      </c>
      <c r="DT327" s="224"/>
      <c r="DU327" s="224">
        <v>140.4</v>
      </c>
      <c r="DV327" s="224">
        <v>0.99980000000000002</v>
      </c>
      <c r="DW327" s="224">
        <v>12991</v>
      </c>
      <c r="DX327" s="224">
        <v>0</v>
      </c>
      <c r="DY327" s="225">
        <v>0.12853749920607735</v>
      </c>
    </row>
    <row r="328" spans="1:129" ht="17.25" customHeight="1">
      <c r="A328" s="466">
        <v>324</v>
      </c>
      <c r="B328" s="489">
        <v>714000000023</v>
      </c>
      <c r="C328" s="212" t="s">
        <v>425</v>
      </c>
      <c r="D328" s="224">
        <v>270</v>
      </c>
      <c r="E328" s="224">
        <v>114.6</v>
      </c>
      <c r="F328" s="224">
        <v>114.6</v>
      </c>
      <c r="G328" s="224">
        <v>1</v>
      </c>
      <c r="H328" s="224">
        <v>8577</v>
      </c>
      <c r="I328" s="224">
        <v>0</v>
      </c>
      <c r="J328" s="225">
        <v>0.10394851657940665</v>
      </c>
      <c r="K328" s="224">
        <v>270</v>
      </c>
      <c r="L328" s="224">
        <v>115.2</v>
      </c>
      <c r="M328" s="224">
        <v>115.2</v>
      </c>
      <c r="N328" s="224">
        <v>1</v>
      </c>
      <c r="O328" s="224">
        <v>8811</v>
      </c>
      <c r="P328" s="224">
        <v>0</v>
      </c>
      <c r="Q328" s="225">
        <v>0.10280157930107527</v>
      </c>
      <c r="R328" s="224">
        <v>270</v>
      </c>
      <c r="S328" s="224">
        <v>170.4</v>
      </c>
      <c r="T328" s="224">
        <v>216</v>
      </c>
      <c r="U328" s="224">
        <v>0.90610000000000002</v>
      </c>
      <c r="V328" s="224">
        <v>35355</v>
      </c>
      <c r="W328" s="224">
        <v>0</v>
      </c>
      <c r="X328" s="225">
        <v>0.25089295324828559</v>
      </c>
      <c r="Y328" s="224">
        <v>270</v>
      </c>
      <c r="Z328" s="224">
        <v>0</v>
      </c>
      <c r="AA328" s="224">
        <v>216</v>
      </c>
      <c r="AB328" s="224">
        <v>0.90610000000000002</v>
      </c>
      <c r="AC328" s="224">
        <v>35355</v>
      </c>
      <c r="AD328" s="224">
        <v>0</v>
      </c>
      <c r="AE328" s="225">
        <v>0.24279963217576025</v>
      </c>
      <c r="AF328" s="224">
        <v>270</v>
      </c>
      <c r="AG328" s="224">
        <v>135.6</v>
      </c>
      <c r="AH328" s="224">
        <v>216</v>
      </c>
      <c r="AI328" s="224">
        <v>0</v>
      </c>
      <c r="AJ328" s="224">
        <v>15624</v>
      </c>
      <c r="AK328" s="224">
        <v>0</v>
      </c>
      <c r="AL328" s="225">
        <v>0</v>
      </c>
      <c r="AM328" s="224">
        <v>270</v>
      </c>
      <c r="AN328" s="224">
        <v>171</v>
      </c>
      <c r="AO328" s="224">
        <v>216</v>
      </c>
      <c r="AP328" s="224">
        <v>0.96750000000000003</v>
      </c>
      <c r="AQ328" s="224">
        <v>16272</v>
      </c>
      <c r="AR328" s="224">
        <v>0</v>
      </c>
      <c r="AS328" s="225">
        <v>0.10814432003062494</v>
      </c>
      <c r="AT328" s="224">
        <v>270</v>
      </c>
      <c r="AU328" s="224">
        <v>210.6</v>
      </c>
      <c r="AV328" s="224">
        <v>216</v>
      </c>
      <c r="AW328" s="224">
        <v>0.81010000000000004</v>
      </c>
      <c r="AX328" s="224">
        <v>11850</v>
      </c>
      <c r="AY328" s="224">
        <v>0</v>
      </c>
      <c r="AZ328" s="225">
        <v>9.1023395344645999E-2</v>
      </c>
      <c r="BA328" s="224">
        <v>270</v>
      </c>
      <c r="BB328" s="224">
        <v>155.4</v>
      </c>
      <c r="BC328" s="224">
        <v>216</v>
      </c>
      <c r="BD328" s="224">
        <v>0.7107</v>
      </c>
      <c r="BE328" s="224">
        <v>13344</v>
      </c>
      <c r="BF328" s="224">
        <v>0</v>
      </c>
      <c r="BG328" s="225">
        <v>0.12072951897537987</v>
      </c>
      <c r="BH328" s="224">
        <v>270</v>
      </c>
      <c r="BI328" s="224">
        <v>181.8</v>
      </c>
      <c r="BJ328" s="224">
        <v>216</v>
      </c>
      <c r="BK328" s="224">
        <v>1</v>
      </c>
      <c r="BL328" s="224">
        <v>9990</v>
      </c>
      <c r="BM328" s="224">
        <v>0</v>
      </c>
      <c r="BN328" s="225">
        <v>6.2163978494623656E-2</v>
      </c>
      <c r="BO328" s="224">
        <v>270</v>
      </c>
      <c r="BP328" s="224">
        <v>231</v>
      </c>
      <c r="BQ328" s="224">
        <v>231</v>
      </c>
      <c r="BR328" s="224">
        <v>0.58750000000000002</v>
      </c>
      <c r="BS328" s="224">
        <v>13272</v>
      </c>
      <c r="BT328" s="311">
        <v>0</v>
      </c>
      <c r="BU328" s="225">
        <v>0.13144485347642521</v>
      </c>
      <c r="BV328" s="224">
        <v>270</v>
      </c>
      <c r="BW328" s="224">
        <v>153.6</v>
      </c>
      <c r="BX328" s="224">
        <v>216</v>
      </c>
      <c r="BY328" s="224">
        <v>0.9052</v>
      </c>
      <c r="BZ328" s="224">
        <v>13203</v>
      </c>
      <c r="CA328" s="311">
        <v>0</v>
      </c>
      <c r="CB328" s="225">
        <v>0.10048588315131619</v>
      </c>
      <c r="CC328" s="224">
        <v>270</v>
      </c>
      <c r="CD328" s="224"/>
      <c r="CE328" s="224">
        <v>216</v>
      </c>
      <c r="CF328" s="224">
        <v>0.98599999999999999</v>
      </c>
      <c r="CG328" s="224">
        <v>17982</v>
      </c>
      <c r="CH328" s="224">
        <v>0</v>
      </c>
      <c r="CI328" s="225">
        <v>0.11348393639992148</v>
      </c>
      <c r="CJ328" s="224">
        <v>270</v>
      </c>
      <c r="CK328" s="224"/>
      <c r="CL328" s="224">
        <v>216</v>
      </c>
      <c r="CM328" s="224">
        <v>0.98699999999999999</v>
      </c>
      <c r="CN328" s="224">
        <v>18303</v>
      </c>
      <c r="CO328" s="224">
        <v>0</v>
      </c>
      <c r="CP328" s="225">
        <v>0.11923915218832477</v>
      </c>
      <c r="CQ328" s="224">
        <v>270</v>
      </c>
      <c r="CR328" s="224"/>
      <c r="CS328" s="224">
        <v>216</v>
      </c>
      <c r="CT328" s="224">
        <v>0.98829999999999996</v>
      </c>
      <c r="CU328" s="224">
        <v>10929</v>
      </c>
      <c r="CV328" s="311">
        <v>0</v>
      </c>
      <c r="CW328" s="225">
        <v>6.8812120930780221E-2</v>
      </c>
      <c r="CX328" s="224">
        <v>270</v>
      </c>
      <c r="CY328" s="224"/>
      <c r="CZ328" s="224">
        <v>216</v>
      </c>
      <c r="DA328" s="224">
        <v>0.9718</v>
      </c>
      <c r="DB328" s="224">
        <v>18618</v>
      </c>
      <c r="DC328" s="224">
        <v>0</v>
      </c>
      <c r="DD328" s="225">
        <v>0.12318841960572083</v>
      </c>
      <c r="DE328" s="224">
        <v>270</v>
      </c>
      <c r="DF328" s="224"/>
      <c r="DG328" s="224">
        <v>216</v>
      </c>
      <c r="DH328" s="224">
        <v>0.95709999999999995</v>
      </c>
      <c r="DI328" s="224">
        <v>17478</v>
      </c>
      <c r="DJ328" s="224">
        <v>0</v>
      </c>
      <c r="DK328" s="225">
        <v>0.11363385286122318</v>
      </c>
      <c r="DL328" s="224">
        <v>270</v>
      </c>
      <c r="DM328" s="224"/>
      <c r="DN328" s="224">
        <v>216</v>
      </c>
      <c r="DO328" s="224">
        <v>0.88029999999999997</v>
      </c>
      <c r="DP328" s="224">
        <v>5010</v>
      </c>
      <c r="DQ328" s="311">
        <v>0</v>
      </c>
      <c r="DR328" s="225">
        <v>3.5414436617472241E-2</v>
      </c>
      <c r="DS328" s="224">
        <v>270</v>
      </c>
      <c r="DT328" s="224"/>
      <c r="DU328" s="224">
        <v>216</v>
      </c>
      <c r="DV328" s="224">
        <v>0.92510000000000003</v>
      </c>
      <c r="DW328" s="224">
        <v>9450</v>
      </c>
      <c r="DX328" s="224">
        <v>0</v>
      </c>
      <c r="DY328" s="225">
        <v>6.5683589762067757E-2</v>
      </c>
    </row>
    <row r="329" spans="1:129" ht="17.25" customHeight="1">
      <c r="A329" s="466">
        <v>325</v>
      </c>
      <c r="B329" s="489">
        <v>313000000009</v>
      </c>
      <c r="C329" s="212" t="s">
        <v>785</v>
      </c>
      <c r="D329" s="224">
        <v>352</v>
      </c>
      <c r="E329" s="224">
        <v>0</v>
      </c>
      <c r="F329" s="224">
        <v>0</v>
      </c>
      <c r="G329" s="224">
        <v>0</v>
      </c>
      <c r="H329" s="224">
        <v>0</v>
      </c>
      <c r="I329" s="224">
        <v>0</v>
      </c>
      <c r="J329" s="225"/>
      <c r="K329" s="224">
        <v>352</v>
      </c>
      <c r="L329" s="224">
        <v>0</v>
      </c>
      <c r="M329" s="224">
        <v>0</v>
      </c>
      <c r="N329" s="224">
        <v>0</v>
      </c>
      <c r="O329" s="224">
        <v>0</v>
      </c>
      <c r="P329" s="224">
        <v>0</v>
      </c>
      <c r="Q329" s="225">
        <v>0</v>
      </c>
      <c r="R329" s="224">
        <v>352</v>
      </c>
      <c r="S329" s="224">
        <v>0</v>
      </c>
      <c r="T329" s="224">
        <v>281.60000000000002</v>
      </c>
      <c r="U329" s="224">
        <v>0.90910000000000002</v>
      </c>
      <c r="V329" s="224">
        <v>30</v>
      </c>
      <c r="W329" s="224">
        <v>0</v>
      </c>
      <c r="X329" s="225">
        <v>1.6275878907877589E-4</v>
      </c>
      <c r="Y329" s="224">
        <v>352</v>
      </c>
      <c r="Z329" s="224">
        <v>0</v>
      </c>
      <c r="AA329" s="224">
        <v>281.60000000000002</v>
      </c>
      <c r="AB329" s="224">
        <v>0</v>
      </c>
      <c r="AC329" s="224">
        <v>30</v>
      </c>
      <c r="AD329" s="224">
        <v>0</v>
      </c>
      <c r="AE329" s="225">
        <v>0</v>
      </c>
      <c r="AF329" s="224">
        <v>352</v>
      </c>
      <c r="AG329" s="224">
        <v>180</v>
      </c>
      <c r="AH329" s="224">
        <v>281.60000000000002</v>
      </c>
      <c r="AI329" s="224">
        <v>0</v>
      </c>
      <c r="AJ329" s="224">
        <v>16110</v>
      </c>
      <c r="AK329" s="224">
        <v>0</v>
      </c>
      <c r="AL329" s="225">
        <v>0</v>
      </c>
      <c r="AM329" s="224">
        <v>352</v>
      </c>
      <c r="AN329" s="224">
        <v>0</v>
      </c>
      <c r="AO329" s="224">
        <v>281.60000000000002</v>
      </c>
      <c r="AP329" s="224">
        <v>0</v>
      </c>
      <c r="AQ329" s="224">
        <v>30</v>
      </c>
      <c r="AR329" s="224">
        <v>0</v>
      </c>
      <c r="AS329" s="225">
        <v>0</v>
      </c>
      <c r="AT329" s="224">
        <v>352</v>
      </c>
      <c r="AU329" s="224">
        <v>0</v>
      </c>
      <c r="AV329" s="224">
        <v>281.60000000000002</v>
      </c>
      <c r="AW329" s="224">
        <v>0</v>
      </c>
      <c r="AX329" s="224">
        <v>120</v>
      </c>
      <c r="AY329" s="224">
        <v>0</v>
      </c>
      <c r="AZ329" s="225">
        <v>0</v>
      </c>
      <c r="BA329" s="224">
        <v>352</v>
      </c>
      <c r="BB329" s="224">
        <v>0</v>
      </c>
      <c r="BC329" s="224">
        <v>281.60000000000002</v>
      </c>
      <c r="BD329" s="224">
        <v>0</v>
      </c>
      <c r="BE329" s="224">
        <v>900</v>
      </c>
      <c r="BF329" s="224">
        <v>0</v>
      </c>
      <c r="BG329" s="225">
        <v>0</v>
      </c>
      <c r="BH329" s="224">
        <v>352</v>
      </c>
      <c r="BI329" s="224">
        <v>0</v>
      </c>
      <c r="BJ329" s="224">
        <v>281.60000000000002</v>
      </c>
      <c r="BK329" s="224">
        <v>0</v>
      </c>
      <c r="BL329" s="224">
        <v>31770</v>
      </c>
      <c r="BM329" s="224">
        <v>0</v>
      </c>
      <c r="BN329" s="225">
        <v>0</v>
      </c>
      <c r="BO329" s="224">
        <v>352</v>
      </c>
      <c r="BP329" s="224">
        <v>0</v>
      </c>
      <c r="BQ329" s="224">
        <v>281.60000000000002</v>
      </c>
      <c r="BR329" s="224">
        <v>0</v>
      </c>
      <c r="BS329" s="224">
        <v>30</v>
      </c>
      <c r="BT329" s="311">
        <v>0</v>
      </c>
      <c r="BU329" s="225">
        <v>0</v>
      </c>
      <c r="BV329" s="224">
        <v>352</v>
      </c>
      <c r="BW329" s="224">
        <v>0</v>
      </c>
      <c r="BX329" s="224">
        <v>281.60000000000002</v>
      </c>
      <c r="BY329" s="224">
        <v>0</v>
      </c>
      <c r="BZ329" s="224">
        <v>30</v>
      </c>
      <c r="CA329" s="311">
        <v>0</v>
      </c>
      <c r="CB329" s="225">
        <v>0</v>
      </c>
      <c r="CC329" s="224">
        <v>352</v>
      </c>
      <c r="CD329" s="224"/>
      <c r="CE329" s="224">
        <v>352</v>
      </c>
      <c r="CF329" s="224">
        <v>0</v>
      </c>
      <c r="CG329" s="224">
        <v>0</v>
      </c>
      <c r="CH329" s="224">
        <v>0</v>
      </c>
      <c r="CI329" s="225">
        <v>0</v>
      </c>
      <c r="CJ329" s="224">
        <v>352</v>
      </c>
      <c r="CK329" s="224"/>
      <c r="CL329" s="224">
        <v>352</v>
      </c>
      <c r="CM329" s="224">
        <v>0</v>
      </c>
      <c r="CN329" s="224">
        <v>0</v>
      </c>
      <c r="CO329" s="224">
        <v>0</v>
      </c>
      <c r="CP329" s="225">
        <v>0</v>
      </c>
      <c r="CQ329" s="224">
        <v>352</v>
      </c>
      <c r="CR329" s="224"/>
      <c r="CS329" s="224">
        <v>352</v>
      </c>
      <c r="CT329" s="224">
        <v>0</v>
      </c>
      <c r="CU329" s="224">
        <v>0</v>
      </c>
      <c r="CV329" s="311">
        <v>0</v>
      </c>
      <c r="CW329" s="225">
        <v>0</v>
      </c>
      <c r="CX329" s="224">
        <v>352</v>
      </c>
      <c r="CY329" s="224"/>
      <c r="CZ329" s="224">
        <v>352</v>
      </c>
      <c r="DA329" s="224">
        <v>0</v>
      </c>
      <c r="DB329" s="224">
        <v>0</v>
      </c>
      <c r="DC329" s="224">
        <v>0</v>
      </c>
      <c r="DD329" s="225">
        <v>0</v>
      </c>
      <c r="DE329" s="224">
        <v>352</v>
      </c>
      <c r="DF329" s="224"/>
      <c r="DG329" s="224">
        <v>352</v>
      </c>
      <c r="DH329" s="224">
        <v>0.57430000000000003</v>
      </c>
      <c r="DI329" s="224">
        <v>2085</v>
      </c>
      <c r="DJ329" s="224">
        <v>0</v>
      </c>
      <c r="DK329" s="225">
        <v>1.3862821907889395E-2</v>
      </c>
      <c r="DL329" s="224">
        <v>352</v>
      </c>
      <c r="DM329" s="224"/>
      <c r="DN329" s="224">
        <v>352</v>
      </c>
      <c r="DO329" s="224">
        <v>0.92159999999999997</v>
      </c>
      <c r="DP329" s="224">
        <v>23475</v>
      </c>
      <c r="DQ329" s="311">
        <v>0</v>
      </c>
      <c r="DR329" s="225">
        <v>9.726297198929823E-2</v>
      </c>
      <c r="DS329" s="224">
        <v>352</v>
      </c>
      <c r="DT329" s="224"/>
      <c r="DU329" s="224">
        <v>352</v>
      </c>
      <c r="DV329" s="224">
        <v>0.95840000000000003</v>
      </c>
      <c r="DW329" s="224">
        <v>20970</v>
      </c>
      <c r="DX329" s="224">
        <v>0</v>
      </c>
      <c r="DY329" s="225">
        <v>8.6332927037486712E-2</v>
      </c>
    </row>
    <row r="330" spans="1:129" ht="17.25" customHeight="1">
      <c r="A330" s="466">
        <v>326</v>
      </c>
      <c r="B330" s="489">
        <v>343000000089</v>
      </c>
      <c r="C330" s="212" t="s">
        <v>955</v>
      </c>
      <c r="D330" s="224">
        <v>0</v>
      </c>
      <c r="E330" s="224">
        <v>0</v>
      </c>
      <c r="F330" s="224">
        <v>0</v>
      </c>
      <c r="G330" s="224">
        <v>0</v>
      </c>
      <c r="H330" s="224">
        <v>0</v>
      </c>
      <c r="I330" s="224">
        <v>0</v>
      </c>
      <c r="J330" s="225"/>
      <c r="K330" s="224">
        <v>0</v>
      </c>
      <c r="L330" s="224">
        <v>0</v>
      </c>
      <c r="M330" s="224">
        <v>0</v>
      </c>
      <c r="N330" s="224">
        <v>0</v>
      </c>
      <c r="O330" s="224">
        <v>0</v>
      </c>
      <c r="P330" s="224">
        <v>0</v>
      </c>
      <c r="Q330" s="225">
        <v>0</v>
      </c>
      <c r="R330" s="224">
        <v>0</v>
      </c>
      <c r="S330" s="224">
        <v>0</v>
      </c>
      <c r="T330" s="224">
        <v>0</v>
      </c>
      <c r="U330" s="224">
        <v>0</v>
      </c>
      <c r="V330" s="224">
        <v>0</v>
      </c>
      <c r="W330" s="224">
        <v>0</v>
      </c>
      <c r="X330" s="225">
        <v>0</v>
      </c>
      <c r="Y330" s="224">
        <v>0</v>
      </c>
      <c r="Z330" s="224">
        <v>0</v>
      </c>
      <c r="AA330" s="224">
        <v>0</v>
      </c>
      <c r="AB330" s="224">
        <v>0</v>
      </c>
      <c r="AC330" s="224">
        <v>0</v>
      </c>
      <c r="AD330" s="224">
        <v>0</v>
      </c>
      <c r="AE330" s="225">
        <v>0</v>
      </c>
      <c r="AF330" s="224">
        <v>0</v>
      </c>
      <c r="AG330" s="224">
        <v>0</v>
      </c>
      <c r="AH330" s="224">
        <v>0</v>
      </c>
      <c r="AI330" s="224">
        <v>0</v>
      </c>
      <c r="AJ330" s="224">
        <v>0</v>
      </c>
      <c r="AK330" s="224">
        <v>0</v>
      </c>
      <c r="AL330" s="225">
        <v>0</v>
      </c>
      <c r="AM330" s="224">
        <v>0</v>
      </c>
      <c r="AN330" s="224">
        <v>0</v>
      </c>
      <c r="AO330" s="224">
        <v>0</v>
      </c>
      <c r="AP330" s="224">
        <v>0</v>
      </c>
      <c r="AQ330" s="224">
        <v>0</v>
      </c>
      <c r="AR330" s="224">
        <v>0</v>
      </c>
      <c r="AS330" s="225">
        <v>0</v>
      </c>
      <c r="AT330" s="224">
        <v>0</v>
      </c>
      <c r="AU330" s="224">
        <v>0</v>
      </c>
      <c r="AV330" s="224">
        <v>0</v>
      </c>
      <c r="AW330" s="224">
        <v>0</v>
      </c>
      <c r="AX330" s="224">
        <v>0</v>
      </c>
      <c r="AY330" s="224">
        <v>0</v>
      </c>
      <c r="AZ330" s="225">
        <v>0</v>
      </c>
      <c r="BA330" s="224">
        <v>0</v>
      </c>
      <c r="BB330" s="224">
        <v>0</v>
      </c>
      <c r="BC330" s="224">
        <v>0</v>
      </c>
      <c r="BD330" s="224">
        <v>0</v>
      </c>
      <c r="BE330" s="224">
        <v>0</v>
      </c>
      <c r="BF330" s="224">
        <v>0</v>
      </c>
      <c r="BG330" s="225">
        <v>0</v>
      </c>
      <c r="BH330" s="224">
        <v>0</v>
      </c>
      <c r="BI330" s="224">
        <v>0</v>
      </c>
      <c r="BJ330" s="224">
        <v>0</v>
      </c>
      <c r="BK330" s="224">
        <v>0</v>
      </c>
      <c r="BL330" s="224">
        <v>0</v>
      </c>
      <c r="BM330" s="224">
        <v>0</v>
      </c>
      <c r="BN330" s="225">
        <v>0</v>
      </c>
      <c r="BO330" s="224">
        <v>0</v>
      </c>
      <c r="BP330" s="224">
        <v>0</v>
      </c>
      <c r="BQ330" s="224">
        <v>0</v>
      </c>
      <c r="BR330" s="224">
        <v>0</v>
      </c>
      <c r="BS330" s="224">
        <v>0</v>
      </c>
      <c r="BT330" s="311">
        <v>0</v>
      </c>
      <c r="BU330" s="225">
        <v>0</v>
      </c>
      <c r="BV330" s="224">
        <v>0</v>
      </c>
      <c r="BW330" s="224">
        <v>0</v>
      </c>
      <c r="BX330" s="224">
        <v>0</v>
      </c>
      <c r="BY330" s="224">
        <v>0</v>
      </c>
      <c r="BZ330" s="224">
        <v>0</v>
      </c>
      <c r="CA330" s="311">
        <v>0</v>
      </c>
      <c r="CB330" s="225">
        <v>0</v>
      </c>
      <c r="CC330" s="224">
        <v>156</v>
      </c>
      <c r="CD330" s="224"/>
      <c r="CE330" s="224">
        <v>70</v>
      </c>
      <c r="CF330" s="224">
        <v>0</v>
      </c>
      <c r="CG330" s="224">
        <v>4319</v>
      </c>
      <c r="CH330" s="224">
        <v>0</v>
      </c>
      <c r="CI330" s="225">
        <v>0</v>
      </c>
      <c r="CJ330" s="224">
        <v>156</v>
      </c>
      <c r="CK330" s="224"/>
      <c r="CL330" s="224">
        <v>77.778000000000006</v>
      </c>
      <c r="CM330" s="224">
        <v>0.89990000000000003</v>
      </c>
      <c r="CN330" s="224">
        <v>10547</v>
      </c>
      <c r="CO330" s="224">
        <v>0</v>
      </c>
      <c r="CP330" s="225">
        <v>0.20928852939613096</v>
      </c>
      <c r="CQ330" s="224">
        <v>156</v>
      </c>
      <c r="CR330" s="224"/>
      <c r="CS330" s="224">
        <v>124.8</v>
      </c>
      <c r="CT330" s="224">
        <v>0.53879999999999995</v>
      </c>
      <c r="CU330" s="224">
        <v>596</v>
      </c>
      <c r="CV330" s="311">
        <v>0</v>
      </c>
      <c r="CW330" s="225">
        <v>1.1913274584802711E-2</v>
      </c>
      <c r="CX330" s="224">
        <v>156</v>
      </c>
      <c r="CY330" s="224"/>
      <c r="CZ330" s="224">
        <v>124.8</v>
      </c>
      <c r="DA330" s="224">
        <v>0.5343</v>
      </c>
      <c r="DB330" s="224">
        <v>4068</v>
      </c>
      <c r="DC330" s="224">
        <v>0</v>
      </c>
      <c r="DD330" s="225">
        <v>8.4732240122470326E-2</v>
      </c>
      <c r="DE330" s="224">
        <v>156</v>
      </c>
      <c r="DF330" s="224"/>
      <c r="DG330" s="224">
        <v>124.8</v>
      </c>
      <c r="DH330" s="224">
        <v>0.54900000000000004</v>
      </c>
      <c r="DI330" s="224">
        <v>4502</v>
      </c>
      <c r="DJ330" s="224">
        <v>0</v>
      </c>
      <c r="DK330" s="225">
        <v>8.8317267829871385E-2</v>
      </c>
      <c r="DL330" s="224">
        <v>156</v>
      </c>
      <c r="DM330" s="224"/>
      <c r="DN330" s="224">
        <v>124.8</v>
      </c>
      <c r="DO330" s="224">
        <v>0.54700000000000004</v>
      </c>
      <c r="DP330" s="224">
        <v>4131</v>
      </c>
      <c r="DQ330" s="311">
        <v>0</v>
      </c>
      <c r="DR330" s="225">
        <v>8.1335538760938297E-2</v>
      </c>
      <c r="DS330" s="224">
        <v>156</v>
      </c>
      <c r="DT330" s="224"/>
      <c r="DU330" s="224">
        <v>124.8</v>
      </c>
      <c r="DV330" s="224">
        <v>0.49480000000000002</v>
      </c>
      <c r="DW330" s="224">
        <v>2193</v>
      </c>
      <c r="DX330" s="224">
        <v>0</v>
      </c>
      <c r="DY330" s="225">
        <v>4.9324405440512954E-2</v>
      </c>
    </row>
    <row r="331" spans="1:129" ht="17.25" customHeight="1">
      <c r="A331" s="466">
        <v>327</v>
      </c>
      <c r="B331" s="489">
        <v>343000000051</v>
      </c>
      <c r="C331" s="212" t="s">
        <v>355</v>
      </c>
      <c r="D331" s="224">
        <v>156</v>
      </c>
      <c r="E331" s="224">
        <v>20</v>
      </c>
      <c r="F331" s="224">
        <v>20</v>
      </c>
      <c r="G331" s="224">
        <v>0.61780000000000002</v>
      </c>
      <c r="H331" s="224">
        <v>4043</v>
      </c>
      <c r="I331" s="224">
        <v>0</v>
      </c>
      <c r="J331" s="225">
        <v>0.45445757346858029</v>
      </c>
      <c r="K331" s="224">
        <v>156</v>
      </c>
      <c r="L331" s="224">
        <v>28</v>
      </c>
      <c r="M331" s="224">
        <v>28</v>
      </c>
      <c r="N331" s="224">
        <v>0.79069999999999996</v>
      </c>
      <c r="O331" s="224">
        <v>5877</v>
      </c>
      <c r="P331" s="224">
        <v>0</v>
      </c>
      <c r="Q331" s="225">
        <v>0.35679025584866475</v>
      </c>
      <c r="R331" s="224">
        <v>156</v>
      </c>
      <c r="S331" s="224">
        <v>23</v>
      </c>
      <c r="T331" s="224">
        <v>124.8</v>
      </c>
      <c r="U331" s="224">
        <v>0.79969999999999997</v>
      </c>
      <c r="V331" s="224">
        <v>6585</v>
      </c>
      <c r="W331" s="224">
        <v>0</v>
      </c>
      <c r="X331" s="225">
        <v>9.1639265899926145E-2</v>
      </c>
      <c r="Y331" s="224">
        <v>156</v>
      </c>
      <c r="Z331" s="224">
        <v>14</v>
      </c>
      <c r="AA331" s="224">
        <v>124.8</v>
      </c>
      <c r="AB331" s="224">
        <v>0.65590000000000004</v>
      </c>
      <c r="AC331" s="224">
        <v>3805</v>
      </c>
      <c r="AD331" s="224">
        <v>0</v>
      </c>
      <c r="AE331" s="225">
        <v>6.2478343905857929E-2</v>
      </c>
      <c r="AF331" s="224">
        <v>156</v>
      </c>
      <c r="AG331" s="224">
        <v>20</v>
      </c>
      <c r="AH331" s="224">
        <v>124.8</v>
      </c>
      <c r="AI331" s="224">
        <v>0.60860000000000003</v>
      </c>
      <c r="AJ331" s="224">
        <v>3525</v>
      </c>
      <c r="AK331" s="224">
        <v>0</v>
      </c>
      <c r="AL331" s="225">
        <v>6.2379178697831765E-2</v>
      </c>
      <c r="AM331" s="224">
        <v>156</v>
      </c>
      <c r="AN331" s="224">
        <v>47</v>
      </c>
      <c r="AO331" s="224">
        <v>124.8</v>
      </c>
      <c r="AP331" s="224">
        <v>2.0000000000000001E-4</v>
      </c>
      <c r="AQ331" s="224">
        <v>4716</v>
      </c>
      <c r="AR331" s="311">
        <v>4705.2172799999998</v>
      </c>
      <c r="AS331" s="225">
        <v>262.41987179487182</v>
      </c>
      <c r="AT331" s="224">
        <v>156</v>
      </c>
      <c r="AU331" s="224">
        <v>30</v>
      </c>
      <c r="AV331" s="224">
        <v>124.8</v>
      </c>
      <c r="AW331" s="224">
        <v>0.72819999999999996</v>
      </c>
      <c r="AX331" s="224">
        <v>4953</v>
      </c>
      <c r="AY331" s="224">
        <v>0</v>
      </c>
      <c r="AZ331" s="225">
        <v>7.3253795631000596E-2</v>
      </c>
      <c r="BA331" s="224">
        <v>156</v>
      </c>
      <c r="BB331" s="224">
        <v>29</v>
      </c>
      <c r="BC331" s="224">
        <v>124.8</v>
      </c>
      <c r="BD331" s="224">
        <v>0.629</v>
      </c>
      <c r="BE331" s="224">
        <v>4627</v>
      </c>
      <c r="BF331" s="224">
        <v>0</v>
      </c>
      <c r="BG331" s="225">
        <v>8.1865660909778565E-2</v>
      </c>
      <c r="BH331" s="224">
        <v>156</v>
      </c>
      <c r="BI331" s="224">
        <v>25</v>
      </c>
      <c r="BJ331" s="224">
        <v>124.8</v>
      </c>
      <c r="BK331" s="224">
        <v>0.55589999999999995</v>
      </c>
      <c r="BL331" s="224">
        <v>4040</v>
      </c>
      <c r="BM331" s="224">
        <v>0</v>
      </c>
      <c r="BN331" s="225">
        <v>7.8270330955601583E-2</v>
      </c>
      <c r="BO331" s="224">
        <v>156</v>
      </c>
      <c r="BP331" s="224">
        <v>24</v>
      </c>
      <c r="BQ331" s="224">
        <v>124.8</v>
      </c>
      <c r="BR331" s="224">
        <v>0.59889999999999999</v>
      </c>
      <c r="BS331" s="224">
        <v>5271</v>
      </c>
      <c r="BT331" s="311">
        <v>0</v>
      </c>
      <c r="BU331" s="225">
        <v>9.4787524716184249E-2</v>
      </c>
      <c r="BV331" s="224">
        <v>156</v>
      </c>
      <c r="BW331" s="224">
        <v>28</v>
      </c>
      <c r="BX331" s="224">
        <v>124.8</v>
      </c>
      <c r="BY331" s="224">
        <v>0.68840000000000001</v>
      </c>
      <c r="BZ331" s="224">
        <v>5849</v>
      </c>
      <c r="CA331" s="311">
        <v>0</v>
      </c>
      <c r="CB331" s="225">
        <v>0.1013110697932386</v>
      </c>
      <c r="CC331" s="224">
        <v>156</v>
      </c>
      <c r="CD331" s="224"/>
      <c r="CE331" s="224">
        <v>124.8</v>
      </c>
      <c r="CF331" s="224">
        <v>0.87370000000000003</v>
      </c>
      <c r="CG331" s="224">
        <v>15275</v>
      </c>
      <c r="CH331" s="224">
        <v>0</v>
      </c>
      <c r="CI331" s="225">
        <v>0.18829178055835538</v>
      </c>
      <c r="CJ331" s="224">
        <v>156</v>
      </c>
      <c r="CK331" s="224"/>
      <c r="CL331" s="224">
        <v>124.8</v>
      </c>
      <c r="CM331" s="224">
        <v>0.86770000000000003</v>
      </c>
      <c r="CN331" s="224">
        <v>9747</v>
      </c>
      <c r="CO331" s="224">
        <v>0</v>
      </c>
      <c r="CP331" s="225">
        <v>0.12501274368135032</v>
      </c>
      <c r="CQ331" s="224">
        <v>156</v>
      </c>
      <c r="CR331" s="224"/>
      <c r="CS331" s="224">
        <v>124.8</v>
      </c>
      <c r="CT331" s="224">
        <v>0.61529999999999996</v>
      </c>
      <c r="CU331" s="224">
        <v>3480</v>
      </c>
      <c r="CV331" s="311">
        <v>0</v>
      </c>
      <c r="CW331" s="225">
        <v>6.0912273287039333E-2</v>
      </c>
      <c r="CX331" s="224">
        <v>156</v>
      </c>
      <c r="CY331" s="224"/>
      <c r="CZ331" s="224">
        <v>124.8</v>
      </c>
      <c r="DA331" s="224">
        <v>0.69969999999999999</v>
      </c>
      <c r="DB331" s="224">
        <v>4741</v>
      </c>
      <c r="DC331" s="224">
        <v>0</v>
      </c>
      <c r="DD331" s="225">
        <v>7.5406884798409735E-2</v>
      </c>
      <c r="DE331" s="224">
        <v>156</v>
      </c>
      <c r="DF331" s="224"/>
      <c r="DG331" s="224">
        <v>124.8</v>
      </c>
      <c r="DH331" s="224">
        <v>0.74590000000000001</v>
      </c>
      <c r="DI331" s="224">
        <v>5683</v>
      </c>
      <c r="DJ331" s="224">
        <v>0</v>
      </c>
      <c r="DK331" s="225">
        <v>8.2055846106311239E-2</v>
      </c>
      <c r="DL331" s="224">
        <v>156</v>
      </c>
      <c r="DM331" s="224"/>
      <c r="DN331" s="224">
        <v>124.8</v>
      </c>
      <c r="DO331" s="224">
        <v>0.77500000000000002</v>
      </c>
      <c r="DP331" s="224">
        <v>7056</v>
      </c>
      <c r="DQ331" s="311">
        <v>0</v>
      </c>
      <c r="DR331" s="225">
        <v>9.8054910750020027E-2</v>
      </c>
      <c r="DS331" s="224">
        <v>156</v>
      </c>
      <c r="DT331" s="224"/>
      <c r="DU331" s="224">
        <v>124.8</v>
      </c>
      <c r="DV331" s="224">
        <v>0.81689999999999996</v>
      </c>
      <c r="DW331" s="224">
        <v>7947</v>
      </c>
      <c r="DX331" s="224">
        <v>0</v>
      </c>
      <c r="DY331" s="225">
        <v>0.10826478933805413</v>
      </c>
    </row>
    <row r="332" spans="1:129" ht="17.25" customHeight="1">
      <c r="A332" s="466">
        <v>328</v>
      </c>
      <c r="B332" s="489">
        <v>713000000001</v>
      </c>
      <c r="C332" s="212" t="s">
        <v>404</v>
      </c>
      <c r="D332" s="224">
        <v>150</v>
      </c>
      <c r="E332" s="224">
        <v>0</v>
      </c>
      <c r="F332" s="224">
        <v>120</v>
      </c>
      <c r="G332" s="224">
        <v>0</v>
      </c>
      <c r="H332" s="224">
        <v>189899</v>
      </c>
      <c r="I332" s="224">
        <v>0</v>
      </c>
      <c r="J332" s="225"/>
      <c r="K332" s="224">
        <v>150</v>
      </c>
      <c r="L332" s="224">
        <v>0</v>
      </c>
      <c r="M332" s="224">
        <v>120</v>
      </c>
      <c r="N332" s="224">
        <v>0</v>
      </c>
      <c r="O332" s="224">
        <v>189899</v>
      </c>
      <c r="P332" s="224">
        <v>0</v>
      </c>
      <c r="Q332" s="225">
        <v>0</v>
      </c>
      <c r="R332" s="224">
        <v>150</v>
      </c>
      <c r="S332" s="224">
        <v>0</v>
      </c>
      <c r="T332" s="224">
        <v>120</v>
      </c>
      <c r="U332" s="224">
        <v>0</v>
      </c>
      <c r="V332" s="224">
        <v>189899</v>
      </c>
      <c r="W332" s="224">
        <v>0</v>
      </c>
      <c r="X332" s="225">
        <v>0</v>
      </c>
      <c r="Y332" s="224">
        <v>150</v>
      </c>
      <c r="Z332" s="224">
        <v>0</v>
      </c>
      <c r="AA332" s="224">
        <v>120</v>
      </c>
      <c r="AB332" s="224">
        <v>0</v>
      </c>
      <c r="AC332" s="224">
        <v>189899</v>
      </c>
      <c r="AD332" s="224">
        <v>0</v>
      </c>
      <c r="AE332" s="225">
        <v>0</v>
      </c>
      <c r="AF332" s="224">
        <v>150</v>
      </c>
      <c r="AG332" s="224">
        <v>0</v>
      </c>
      <c r="AH332" s="224">
        <v>120</v>
      </c>
      <c r="AI332" s="224">
        <v>0</v>
      </c>
      <c r="AJ332" s="224">
        <v>189899</v>
      </c>
      <c r="AK332" s="224">
        <v>0</v>
      </c>
      <c r="AL332" s="225">
        <v>0</v>
      </c>
      <c r="AM332" s="224">
        <v>150</v>
      </c>
      <c r="AN332" s="224">
        <v>0</v>
      </c>
      <c r="AO332" s="224">
        <v>120</v>
      </c>
      <c r="AP332" s="224">
        <v>0</v>
      </c>
      <c r="AQ332" s="224">
        <v>189899</v>
      </c>
      <c r="AR332" s="224">
        <v>0</v>
      </c>
      <c r="AS332" s="225">
        <v>0</v>
      </c>
      <c r="AT332" s="224">
        <v>150</v>
      </c>
      <c r="AU332" s="224">
        <v>0</v>
      </c>
      <c r="AV332" s="224">
        <v>120</v>
      </c>
      <c r="AW332" s="224">
        <v>0</v>
      </c>
      <c r="AX332" s="224">
        <v>189899</v>
      </c>
      <c r="AY332" s="224">
        <v>0</v>
      </c>
      <c r="AZ332" s="225">
        <v>0</v>
      </c>
      <c r="BA332" s="224">
        <v>150</v>
      </c>
      <c r="BB332" s="224">
        <v>0</v>
      </c>
      <c r="BC332" s="224">
        <v>120</v>
      </c>
      <c r="BD332" s="224">
        <v>0</v>
      </c>
      <c r="BE332" s="224">
        <v>189899</v>
      </c>
      <c r="BF332" s="224">
        <v>0</v>
      </c>
      <c r="BG332" s="225">
        <v>0</v>
      </c>
      <c r="BH332" s="224">
        <v>150</v>
      </c>
      <c r="BI332" s="224">
        <v>0</v>
      </c>
      <c r="BJ332" s="224">
        <v>120</v>
      </c>
      <c r="BK332" s="224">
        <v>0</v>
      </c>
      <c r="BL332" s="224">
        <v>189899</v>
      </c>
      <c r="BM332" s="224">
        <v>0</v>
      </c>
      <c r="BN332" s="225">
        <v>0</v>
      </c>
      <c r="BO332" s="224">
        <v>150</v>
      </c>
      <c r="BP332" s="224">
        <v>0</v>
      </c>
      <c r="BQ332" s="224">
        <v>120</v>
      </c>
      <c r="BR332" s="224">
        <v>0</v>
      </c>
      <c r="BS332" s="224">
        <v>189899</v>
      </c>
      <c r="BT332" s="311">
        <v>0</v>
      </c>
      <c r="BU332" s="225">
        <v>0</v>
      </c>
      <c r="BV332" s="224">
        <v>150</v>
      </c>
      <c r="BW332" s="224">
        <v>0</v>
      </c>
      <c r="BX332" s="224">
        <v>120</v>
      </c>
      <c r="BY332" s="224">
        <v>0</v>
      </c>
      <c r="BZ332" s="224">
        <v>189899</v>
      </c>
      <c r="CA332" s="311">
        <v>0</v>
      </c>
      <c r="CB332" s="225">
        <v>0</v>
      </c>
      <c r="CC332" s="224">
        <v>150</v>
      </c>
      <c r="CD332" s="224"/>
      <c r="CE332" s="224">
        <v>120</v>
      </c>
      <c r="CF332" s="224">
        <v>0</v>
      </c>
      <c r="CG332" s="224">
        <v>0</v>
      </c>
      <c r="CH332" s="224">
        <v>0</v>
      </c>
      <c r="CI332" s="225">
        <v>0</v>
      </c>
      <c r="CJ332" s="224">
        <v>150</v>
      </c>
      <c r="CK332" s="224"/>
      <c r="CL332" s="224">
        <v>120</v>
      </c>
      <c r="CM332" s="224">
        <v>0</v>
      </c>
      <c r="CN332" s="224">
        <v>0</v>
      </c>
      <c r="CO332" s="224">
        <v>0</v>
      </c>
      <c r="CP332" s="225">
        <v>0</v>
      </c>
      <c r="CQ332" s="224">
        <v>150</v>
      </c>
      <c r="CR332" s="224"/>
      <c r="CS332" s="224">
        <v>120</v>
      </c>
      <c r="CT332" s="224">
        <v>0</v>
      </c>
      <c r="CU332" s="224">
        <v>0</v>
      </c>
      <c r="CV332" s="311">
        <v>0</v>
      </c>
      <c r="CW332" s="225">
        <v>0</v>
      </c>
      <c r="CX332" s="224">
        <v>150</v>
      </c>
      <c r="CY332" s="224"/>
      <c r="CZ332" s="224">
        <v>120</v>
      </c>
      <c r="DA332" s="224">
        <v>0</v>
      </c>
      <c r="DB332" s="224">
        <v>0</v>
      </c>
      <c r="DC332" s="224">
        <v>0</v>
      </c>
      <c r="DD332" s="225">
        <v>0</v>
      </c>
      <c r="DE332" s="224">
        <v>150</v>
      </c>
      <c r="DF332" s="224"/>
      <c r="DG332" s="224">
        <v>120</v>
      </c>
      <c r="DH332" s="224">
        <v>0</v>
      </c>
      <c r="DI332" s="224">
        <v>0</v>
      </c>
      <c r="DJ332" s="224">
        <v>0</v>
      </c>
      <c r="DK332" s="225">
        <v>0</v>
      </c>
      <c r="DL332" s="224">
        <v>150</v>
      </c>
      <c r="DM332" s="224"/>
      <c r="DN332" s="224">
        <v>120</v>
      </c>
      <c r="DO332" s="224">
        <v>0</v>
      </c>
      <c r="DP332" s="224">
        <v>0</v>
      </c>
      <c r="DQ332" s="311">
        <v>0</v>
      </c>
      <c r="DR332" s="225">
        <v>0</v>
      </c>
      <c r="DS332" s="224">
        <v>150</v>
      </c>
      <c r="DT332" s="224"/>
      <c r="DU332" s="224">
        <v>120</v>
      </c>
      <c r="DV332" s="224">
        <v>0</v>
      </c>
      <c r="DW332" s="224">
        <v>0</v>
      </c>
      <c r="DX332" s="224">
        <v>0</v>
      </c>
      <c r="DY332" s="225">
        <v>0</v>
      </c>
    </row>
    <row r="333" spans="1:129" ht="17.25" customHeight="1">
      <c r="A333" s="466">
        <v>329</v>
      </c>
      <c r="B333" s="489">
        <v>312000000022</v>
      </c>
      <c r="C333" s="212" t="s">
        <v>832</v>
      </c>
      <c r="D333" s="224">
        <v>944.44</v>
      </c>
      <c r="E333" s="224">
        <v>108</v>
      </c>
      <c r="F333" s="224">
        <v>850</v>
      </c>
      <c r="G333" s="224">
        <v>0.97629999999999995</v>
      </c>
      <c r="H333" s="224">
        <v>55956</v>
      </c>
      <c r="I333" s="224">
        <v>0</v>
      </c>
      <c r="J333" s="225">
        <v>9.3650898851807468E-2</v>
      </c>
      <c r="K333" s="224">
        <v>944.44</v>
      </c>
      <c r="L333" s="224">
        <v>180</v>
      </c>
      <c r="M333" s="224">
        <v>850</v>
      </c>
      <c r="N333" s="224">
        <v>0.98619999999999997</v>
      </c>
      <c r="O333" s="224">
        <v>73680</v>
      </c>
      <c r="P333" s="224">
        <v>0</v>
      </c>
      <c r="Q333" s="225">
        <v>0.11813885509980809</v>
      </c>
      <c r="R333" s="224">
        <v>944.44</v>
      </c>
      <c r="S333" s="224">
        <v>192</v>
      </c>
      <c r="T333" s="224">
        <v>850</v>
      </c>
      <c r="U333" s="224">
        <v>0.97119999999999995</v>
      </c>
      <c r="V333" s="224">
        <v>51468</v>
      </c>
      <c r="W333" s="224">
        <v>0</v>
      </c>
      <c r="X333" s="225">
        <v>8.6591885518622597E-2</v>
      </c>
      <c r="Y333" s="224">
        <v>944.44</v>
      </c>
      <c r="Z333" s="224">
        <v>120</v>
      </c>
      <c r="AA333" s="224">
        <v>850</v>
      </c>
      <c r="AB333" s="224">
        <v>0.96599999999999997</v>
      </c>
      <c r="AC333" s="224">
        <v>32412</v>
      </c>
      <c r="AD333" s="224">
        <v>0</v>
      </c>
      <c r="AE333" s="225">
        <v>5.305628562785563E-2</v>
      </c>
      <c r="AF333" s="224">
        <v>944.44</v>
      </c>
      <c r="AG333" s="224">
        <v>120</v>
      </c>
      <c r="AH333" s="224">
        <v>850</v>
      </c>
      <c r="AI333" s="224">
        <v>0.9456</v>
      </c>
      <c r="AJ333" s="224">
        <v>47520</v>
      </c>
      <c r="AK333" s="224">
        <v>0</v>
      </c>
      <c r="AL333" s="225">
        <v>7.9465223128714402E-2</v>
      </c>
      <c r="AM333" s="224">
        <v>944.44</v>
      </c>
      <c r="AN333" s="224">
        <v>420</v>
      </c>
      <c r="AO333" s="224">
        <v>850</v>
      </c>
      <c r="AP333" s="224">
        <v>0.92230000000000001</v>
      </c>
      <c r="AQ333" s="224">
        <v>39588</v>
      </c>
      <c r="AR333" s="224">
        <v>0</v>
      </c>
      <c r="AS333" s="225">
        <v>7.0135828374502773E-2</v>
      </c>
      <c r="AT333" s="224">
        <v>944.44</v>
      </c>
      <c r="AU333" s="224">
        <v>204</v>
      </c>
      <c r="AV333" s="224">
        <v>850</v>
      </c>
      <c r="AW333" s="224">
        <v>0.90690000000000004</v>
      </c>
      <c r="AX333" s="224">
        <v>35304</v>
      </c>
      <c r="AY333" s="224">
        <v>0</v>
      </c>
      <c r="AZ333" s="225">
        <v>6.1556320371564152E-2</v>
      </c>
      <c r="BA333" s="224">
        <v>944.44</v>
      </c>
      <c r="BB333" s="224">
        <v>108</v>
      </c>
      <c r="BC333" s="224">
        <v>850</v>
      </c>
      <c r="BD333" s="224">
        <v>0.91549999999999998</v>
      </c>
      <c r="BE333" s="224">
        <v>23280</v>
      </c>
      <c r="BF333" s="224">
        <v>0</v>
      </c>
      <c r="BG333" s="225">
        <v>4.1550208286482267E-2</v>
      </c>
      <c r="BH333" s="224">
        <v>850</v>
      </c>
      <c r="BI333" s="224">
        <v>180</v>
      </c>
      <c r="BJ333" s="224">
        <v>850</v>
      </c>
      <c r="BK333" s="224">
        <v>0.89549999999999996</v>
      </c>
      <c r="BL333" s="224">
        <v>26124</v>
      </c>
      <c r="BM333" s="224">
        <v>0</v>
      </c>
      <c r="BN333" s="225">
        <v>4.6129869249261282E-2</v>
      </c>
      <c r="BO333" s="224">
        <v>850</v>
      </c>
      <c r="BP333" s="224">
        <v>252</v>
      </c>
      <c r="BQ333" s="224">
        <v>850</v>
      </c>
      <c r="BR333" s="224">
        <v>0.87880000000000003</v>
      </c>
      <c r="BS333" s="224">
        <v>35496</v>
      </c>
      <c r="BT333" s="311">
        <v>0</v>
      </c>
      <c r="BU333" s="225">
        <v>6.3870086775221338E-2</v>
      </c>
      <c r="BV333" s="224">
        <v>850</v>
      </c>
      <c r="BW333" s="224">
        <v>252</v>
      </c>
      <c r="BX333" s="224">
        <v>850</v>
      </c>
      <c r="BY333" s="224">
        <v>0.94320000000000004</v>
      </c>
      <c r="BZ333" s="224">
        <v>30468</v>
      </c>
      <c r="CA333" s="311">
        <v>0</v>
      </c>
      <c r="CB333" s="225">
        <v>5.6552519226520125E-2</v>
      </c>
      <c r="CC333" s="224">
        <v>850</v>
      </c>
      <c r="CD333" s="224"/>
      <c r="CE333" s="224">
        <v>680</v>
      </c>
      <c r="CF333" s="224">
        <v>0.95099999999999996</v>
      </c>
      <c r="CG333" s="224">
        <v>134406</v>
      </c>
      <c r="CH333" s="224">
        <v>0</v>
      </c>
      <c r="CI333" s="225">
        <v>0.27935489856876911</v>
      </c>
      <c r="CJ333" s="224">
        <v>850</v>
      </c>
      <c r="CK333" s="224"/>
      <c r="CL333" s="224">
        <v>680</v>
      </c>
      <c r="CM333" s="224">
        <v>0.9718</v>
      </c>
      <c r="CN333" s="224">
        <v>110658</v>
      </c>
      <c r="CO333" s="224">
        <v>0</v>
      </c>
      <c r="CP333" s="225">
        <v>0.23257579426090258</v>
      </c>
      <c r="CQ333" s="224">
        <v>850</v>
      </c>
      <c r="CR333" s="224"/>
      <c r="CS333" s="224">
        <v>680</v>
      </c>
      <c r="CT333" s="224">
        <v>0.93320000000000003</v>
      </c>
      <c r="CU333" s="224">
        <v>29784</v>
      </c>
      <c r="CV333" s="311">
        <v>0</v>
      </c>
      <c r="CW333" s="225">
        <v>6.3085049016218905E-2</v>
      </c>
      <c r="CX333" s="224">
        <v>850</v>
      </c>
      <c r="CY333" s="224"/>
      <c r="CZ333" s="224">
        <v>680</v>
      </c>
      <c r="DA333" s="224">
        <v>0.96519999999999995</v>
      </c>
      <c r="DB333" s="224">
        <v>25452</v>
      </c>
      <c r="DC333" s="224">
        <v>0</v>
      </c>
      <c r="DD333" s="225">
        <v>5.3859608493210795E-2</v>
      </c>
      <c r="DE333" s="224">
        <v>850</v>
      </c>
      <c r="DF333" s="224"/>
      <c r="DG333" s="224">
        <v>680</v>
      </c>
      <c r="DH333" s="224">
        <v>0.97050000000000003</v>
      </c>
      <c r="DI333" s="224">
        <v>39588</v>
      </c>
      <c r="DJ333" s="224">
        <v>0</v>
      </c>
      <c r="DK333" s="225">
        <v>8.0628053185675716E-2</v>
      </c>
      <c r="DL333" s="224">
        <v>850</v>
      </c>
      <c r="DM333" s="224"/>
      <c r="DN333" s="224">
        <v>680</v>
      </c>
      <c r="DO333" s="224">
        <v>0.9657</v>
      </c>
      <c r="DP333" s="224">
        <v>60654</v>
      </c>
      <c r="DQ333" s="311">
        <v>0</v>
      </c>
      <c r="DR333" s="225">
        <v>0.12414675357160469</v>
      </c>
      <c r="DS333" s="224">
        <v>850</v>
      </c>
      <c r="DT333" s="224"/>
      <c r="DU333" s="224">
        <v>680</v>
      </c>
      <c r="DV333" s="224">
        <v>1.0095000000000001</v>
      </c>
      <c r="DW333" s="224">
        <v>153930</v>
      </c>
      <c r="DX333" s="224">
        <v>0</v>
      </c>
      <c r="DY333" s="225">
        <v>0.31144082199496936</v>
      </c>
    </row>
    <row r="334" spans="1:129" ht="17.25" customHeight="1">
      <c r="A334" s="466">
        <v>330</v>
      </c>
      <c r="B334" s="489">
        <v>712000000009</v>
      </c>
      <c r="C334" s="212" t="s">
        <v>236</v>
      </c>
      <c r="D334" s="224">
        <v>124</v>
      </c>
      <c r="E334" s="224">
        <v>158.4</v>
      </c>
      <c r="F334" s="224">
        <v>158.4</v>
      </c>
      <c r="G334" s="224">
        <v>0.83740000000000003</v>
      </c>
      <c r="H334" s="224">
        <v>68487</v>
      </c>
      <c r="I334" s="311">
        <v>11184.722880000008</v>
      </c>
      <c r="J334" s="225">
        <v>0.71711286296609922</v>
      </c>
      <c r="K334" s="224">
        <v>124</v>
      </c>
      <c r="L334" s="224">
        <v>145.80000000000001</v>
      </c>
      <c r="M334" s="224">
        <v>145.80000000000001</v>
      </c>
      <c r="N334" s="224">
        <v>0.87409999999999999</v>
      </c>
      <c r="O334" s="224">
        <v>67362</v>
      </c>
      <c r="P334" s="311">
        <v>10471.096608</v>
      </c>
      <c r="Q334" s="225">
        <v>0.71043343645837531</v>
      </c>
      <c r="R334" s="224">
        <v>124</v>
      </c>
      <c r="S334" s="224">
        <v>146.4</v>
      </c>
      <c r="T334" s="224">
        <v>146.4</v>
      </c>
      <c r="U334" s="224">
        <v>0.86570000000000003</v>
      </c>
      <c r="V334" s="224">
        <v>69765</v>
      </c>
      <c r="W334" s="311">
        <v>15013.976639999993</v>
      </c>
      <c r="X334" s="225">
        <v>0.76453365491943182</v>
      </c>
      <c r="Y334" s="224">
        <v>124</v>
      </c>
      <c r="Z334" s="224">
        <v>149.4</v>
      </c>
      <c r="AA334" s="224">
        <v>149.4</v>
      </c>
      <c r="AB334" s="224">
        <v>0.8931</v>
      </c>
      <c r="AC334" s="224">
        <v>66999</v>
      </c>
      <c r="AD334" s="311">
        <v>7436.2319040000002</v>
      </c>
      <c r="AE334" s="225">
        <v>0.67490818988145096</v>
      </c>
      <c r="AF334" s="224">
        <v>124</v>
      </c>
      <c r="AG334" s="224">
        <v>161.4</v>
      </c>
      <c r="AH334" s="224">
        <v>161.4</v>
      </c>
      <c r="AI334" s="224">
        <v>0.8931</v>
      </c>
      <c r="AJ334" s="224">
        <v>71442</v>
      </c>
      <c r="AK334" s="311">
        <v>7095.0738239999991</v>
      </c>
      <c r="AL334" s="225">
        <v>0.66615769466215435</v>
      </c>
      <c r="AM334" s="224">
        <v>124</v>
      </c>
      <c r="AN334" s="224">
        <v>160.80000000000001</v>
      </c>
      <c r="AO334" s="224">
        <v>160.80000000000001</v>
      </c>
      <c r="AP334" s="224">
        <v>0.90869999999999995</v>
      </c>
      <c r="AQ334" s="224">
        <v>79332</v>
      </c>
      <c r="AR334" s="311">
        <v>16208.609279999997</v>
      </c>
      <c r="AS334" s="225">
        <v>0.75406595648732599</v>
      </c>
      <c r="AT334" s="224">
        <v>124</v>
      </c>
      <c r="AU334" s="224">
        <v>165.6</v>
      </c>
      <c r="AV334" s="224">
        <v>165.6</v>
      </c>
      <c r="AW334" s="224">
        <v>0.89170000000000005</v>
      </c>
      <c r="AX334" s="224">
        <v>84132</v>
      </c>
      <c r="AY334" s="311">
        <v>18214.111871999994</v>
      </c>
      <c r="AZ334" s="225">
        <v>0.76578909661030081</v>
      </c>
      <c r="BA334" s="224">
        <v>124</v>
      </c>
      <c r="BB334" s="224">
        <v>160.19999999999999</v>
      </c>
      <c r="BC334" s="224">
        <v>160.19999999999999</v>
      </c>
      <c r="BD334" s="224">
        <v>0.88880000000000003</v>
      </c>
      <c r="BE334" s="224">
        <v>79458</v>
      </c>
      <c r="BF334" s="311">
        <v>17947.351680000007</v>
      </c>
      <c r="BG334" s="225">
        <v>0.77506580246039591</v>
      </c>
      <c r="BH334" s="224">
        <v>124</v>
      </c>
      <c r="BI334" s="224">
        <v>153</v>
      </c>
      <c r="BJ334" s="224">
        <v>153</v>
      </c>
      <c r="BK334" s="224">
        <v>0.75319999999999998</v>
      </c>
      <c r="BL334" s="224">
        <v>82167</v>
      </c>
      <c r="BM334" s="311">
        <v>30724.042560000009</v>
      </c>
      <c r="BN334" s="225">
        <v>0.95834692353177442</v>
      </c>
      <c r="BO334" s="224">
        <v>124</v>
      </c>
      <c r="BP334" s="224">
        <v>154.19999999999999</v>
      </c>
      <c r="BQ334" s="224">
        <v>154.19999999999999</v>
      </c>
      <c r="BR334" s="224">
        <v>1</v>
      </c>
      <c r="BS334" s="224">
        <v>77103</v>
      </c>
      <c r="BT334" s="311">
        <v>8268.1200000000099</v>
      </c>
      <c r="BU334" s="225">
        <v>0.67206916028618058</v>
      </c>
      <c r="BV334" s="224">
        <v>124</v>
      </c>
      <c r="BW334" s="224">
        <v>154.19999999999999</v>
      </c>
      <c r="BX334" s="224">
        <v>154.19999999999999</v>
      </c>
      <c r="BY334" s="224">
        <v>0.88529999999999998</v>
      </c>
      <c r="BZ334" s="224">
        <v>62004</v>
      </c>
      <c r="CA334" s="311">
        <v>6961.8535680000132</v>
      </c>
      <c r="CB334" s="225">
        <v>0.67588933956201147</v>
      </c>
      <c r="CC334" s="224">
        <v>124</v>
      </c>
      <c r="CD334" s="224"/>
      <c r="CE334" s="224">
        <v>153</v>
      </c>
      <c r="CF334" s="224">
        <v>0.89180000000000004</v>
      </c>
      <c r="CG334" s="224">
        <v>79767</v>
      </c>
      <c r="CH334" s="311">
        <v>18857.773439999997</v>
      </c>
      <c r="CI334" s="225">
        <v>0.78576272763625121</v>
      </c>
      <c r="CJ334" s="224">
        <v>124</v>
      </c>
      <c r="CK334" s="224"/>
      <c r="CL334" s="224">
        <v>154.80000000000001</v>
      </c>
      <c r="CM334" s="224">
        <v>0.88470000000000004</v>
      </c>
      <c r="CN334" s="224">
        <v>72177</v>
      </c>
      <c r="CO334" s="311">
        <v>13013.92607999999</v>
      </c>
      <c r="CP334" s="225">
        <v>0.73198022230147153</v>
      </c>
      <c r="CQ334" s="224">
        <v>124</v>
      </c>
      <c r="CR334" s="224"/>
      <c r="CS334" s="224">
        <v>160.88999999999999</v>
      </c>
      <c r="CT334" s="224">
        <v>0.86560000000000004</v>
      </c>
      <c r="CU334" s="224">
        <v>71973</v>
      </c>
      <c r="CV334" s="311">
        <v>9804.4861824000109</v>
      </c>
      <c r="CW334" s="225">
        <v>0.69462493709757311</v>
      </c>
      <c r="CX334" s="224">
        <v>124</v>
      </c>
      <c r="CY334" s="224"/>
      <c r="CZ334" s="224">
        <v>171.6</v>
      </c>
      <c r="DA334" s="224">
        <v>0.81769999999999998</v>
      </c>
      <c r="DB334" s="224">
        <v>68379</v>
      </c>
      <c r="DC334" s="311">
        <v>7761.9177600000112</v>
      </c>
      <c r="DD334" s="225">
        <v>0.67682901393308637</v>
      </c>
      <c r="DE334" s="224">
        <v>124</v>
      </c>
      <c r="DF334" s="224"/>
      <c r="DG334" s="224">
        <v>163.19999999999999</v>
      </c>
      <c r="DH334" s="224">
        <v>0.81130000000000002</v>
      </c>
      <c r="DI334" s="224">
        <v>70989</v>
      </c>
      <c r="DJ334" s="311">
        <v>11883.78297600001</v>
      </c>
      <c r="DK334" s="225">
        <v>0.72063689373993367</v>
      </c>
      <c r="DL334" s="224">
        <v>124</v>
      </c>
      <c r="DM334" s="224"/>
      <c r="DN334" s="224">
        <v>179.4</v>
      </c>
      <c r="DO334" s="224">
        <v>0.82940000000000003</v>
      </c>
      <c r="DP334" s="224">
        <v>77568</v>
      </c>
      <c r="DQ334" s="311">
        <v>11146.197695999988</v>
      </c>
      <c r="DR334" s="225">
        <v>0.70068559397096108</v>
      </c>
      <c r="DS334" s="224">
        <v>124</v>
      </c>
      <c r="DT334" s="224"/>
      <c r="DU334" s="224">
        <v>177</v>
      </c>
      <c r="DV334" s="224">
        <v>0.81699999999999995</v>
      </c>
      <c r="DW334" s="224">
        <v>78711</v>
      </c>
      <c r="DX334" s="311">
        <v>16239.912000000011</v>
      </c>
      <c r="DY334" s="225">
        <v>0.75597530812973845</v>
      </c>
    </row>
    <row r="335" spans="1:129" ht="17.25" customHeight="1">
      <c r="A335" s="466">
        <v>331</v>
      </c>
      <c r="B335" s="489">
        <v>311000000043</v>
      </c>
      <c r="C335" s="212" t="s">
        <v>267</v>
      </c>
      <c r="D335" s="224">
        <v>110</v>
      </c>
      <c r="E335" s="224">
        <v>3</v>
      </c>
      <c r="F335" s="224">
        <v>110</v>
      </c>
      <c r="G335" s="224">
        <v>0.36409999999999998</v>
      </c>
      <c r="H335" s="224">
        <v>390</v>
      </c>
      <c r="I335" s="224">
        <v>0</v>
      </c>
      <c r="J335" s="225">
        <v>1.3524423027306852E-2</v>
      </c>
      <c r="K335" s="224">
        <v>110</v>
      </c>
      <c r="L335" s="224">
        <v>3</v>
      </c>
      <c r="M335" s="224">
        <v>110</v>
      </c>
      <c r="N335" s="224">
        <v>0.36470000000000002</v>
      </c>
      <c r="O335" s="224">
        <v>291</v>
      </c>
      <c r="P335" s="224">
        <v>0</v>
      </c>
      <c r="Q335" s="225">
        <v>9.749707910812486E-3</v>
      </c>
      <c r="R335" s="224">
        <v>110</v>
      </c>
      <c r="S335" s="224">
        <v>3</v>
      </c>
      <c r="T335" s="224">
        <v>110</v>
      </c>
      <c r="U335" s="224">
        <v>0.3377</v>
      </c>
      <c r="V335" s="224">
        <v>468</v>
      </c>
      <c r="W335" s="224">
        <v>0</v>
      </c>
      <c r="X335" s="225">
        <v>1.7498048294613294E-2</v>
      </c>
      <c r="Y335" s="224">
        <v>110</v>
      </c>
      <c r="Z335" s="224">
        <v>3</v>
      </c>
      <c r="AA335" s="224">
        <v>110</v>
      </c>
      <c r="AB335" s="224">
        <v>0.29499999999999998</v>
      </c>
      <c r="AC335" s="224">
        <v>462</v>
      </c>
      <c r="AD335" s="224">
        <v>0</v>
      </c>
      <c r="AE335" s="225">
        <v>1.9136139967195188E-2</v>
      </c>
      <c r="AF335" s="224">
        <v>110</v>
      </c>
      <c r="AG335" s="224">
        <v>3</v>
      </c>
      <c r="AH335" s="224">
        <v>110</v>
      </c>
      <c r="AI335" s="224">
        <v>0.2989</v>
      </c>
      <c r="AJ335" s="224">
        <v>417</v>
      </c>
      <c r="AK335" s="224">
        <v>0</v>
      </c>
      <c r="AL335" s="225">
        <v>1.7046864897586361E-2</v>
      </c>
      <c r="AM335" s="224">
        <v>110</v>
      </c>
      <c r="AN335" s="224">
        <v>3</v>
      </c>
      <c r="AO335" s="224">
        <v>110</v>
      </c>
      <c r="AP335" s="224">
        <v>0.4</v>
      </c>
      <c r="AQ335" s="224">
        <v>354</v>
      </c>
      <c r="AR335" s="224">
        <v>0</v>
      </c>
      <c r="AS335" s="225">
        <v>1.1174242424242425E-2</v>
      </c>
      <c r="AT335" s="224">
        <v>110</v>
      </c>
      <c r="AU335" s="224">
        <v>3</v>
      </c>
      <c r="AV335" s="224">
        <v>110</v>
      </c>
      <c r="AW335" s="224">
        <v>0.31059999999999999</v>
      </c>
      <c r="AX335" s="224">
        <v>123</v>
      </c>
      <c r="AY335" s="224">
        <v>0</v>
      </c>
      <c r="AZ335" s="225">
        <v>4.8388040931089766E-3</v>
      </c>
      <c r="BA335" s="224">
        <v>110</v>
      </c>
      <c r="BB335" s="224">
        <v>0</v>
      </c>
      <c r="BC335" s="224">
        <v>110</v>
      </c>
      <c r="BD335" s="224">
        <v>0</v>
      </c>
      <c r="BE335" s="224">
        <v>0</v>
      </c>
      <c r="BF335" s="224">
        <v>0</v>
      </c>
      <c r="BG335" s="225">
        <v>0</v>
      </c>
      <c r="BH335" s="224">
        <v>110</v>
      </c>
      <c r="BI335" s="224">
        <v>0</v>
      </c>
      <c r="BJ335" s="224">
        <v>110</v>
      </c>
      <c r="BK335" s="224">
        <v>0</v>
      </c>
      <c r="BL335" s="224">
        <v>0</v>
      </c>
      <c r="BM335" s="224">
        <v>0</v>
      </c>
      <c r="BN335" s="225">
        <v>0</v>
      </c>
      <c r="BO335" s="224">
        <v>110</v>
      </c>
      <c r="BP335" s="224">
        <v>0</v>
      </c>
      <c r="BQ335" s="224">
        <v>110</v>
      </c>
      <c r="BR335" s="224">
        <v>0</v>
      </c>
      <c r="BS335" s="224">
        <v>0</v>
      </c>
      <c r="BT335" s="311">
        <v>0</v>
      </c>
      <c r="BU335" s="225">
        <v>0</v>
      </c>
      <c r="BV335" s="224">
        <v>110</v>
      </c>
      <c r="BW335" s="224">
        <v>0</v>
      </c>
      <c r="BX335" s="224">
        <v>110</v>
      </c>
      <c r="BY335" s="224">
        <v>0</v>
      </c>
      <c r="BZ335" s="224">
        <v>0</v>
      </c>
      <c r="CA335" s="311">
        <v>0</v>
      </c>
      <c r="CB335" s="225">
        <v>0</v>
      </c>
      <c r="CC335" s="224">
        <v>110</v>
      </c>
      <c r="CD335" s="224"/>
      <c r="CE335" s="224">
        <v>88</v>
      </c>
      <c r="CF335" s="224">
        <v>0</v>
      </c>
      <c r="CG335" s="224">
        <v>0</v>
      </c>
      <c r="CH335" s="224">
        <v>0</v>
      </c>
      <c r="CI335" s="225">
        <v>0</v>
      </c>
      <c r="CJ335" s="224">
        <v>0</v>
      </c>
      <c r="CK335" s="224"/>
      <c r="CL335" s="224">
        <v>0</v>
      </c>
      <c r="CM335" s="224">
        <v>0</v>
      </c>
      <c r="CN335" s="224">
        <v>0</v>
      </c>
      <c r="CO335" s="224">
        <v>0</v>
      </c>
      <c r="CP335" s="225">
        <v>0</v>
      </c>
      <c r="CQ335" s="224">
        <v>110</v>
      </c>
      <c r="CR335" s="224"/>
      <c r="CS335" s="224">
        <v>88</v>
      </c>
      <c r="CT335" s="224">
        <v>0</v>
      </c>
      <c r="CU335" s="224">
        <v>0</v>
      </c>
      <c r="CV335" s="311">
        <v>0</v>
      </c>
      <c r="CW335" s="225">
        <v>0</v>
      </c>
      <c r="CX335" s="224">
        <v>110</v>
      </c>
      <c r="CY335" s="224"/>
      <c r="CZ335" s="224">
        <v>88</v>
      </c>
      <c r="DA335" s="224">
        <v>0</v>
      </c>
      <c r="DB335" s="224">
        <v>0</v>
      </c>
      <c r="DC335" s="224">
        <v>0</v>
      </c>
      <c r="DD335" s="225">
        <v>0</v>
      </c>
      <c r="DE335" s="224">
        <v>110</v>
      </c>
      <c r="DF335" s="224"/>
      <c r="DG335" s="224">
        <v>88</v>
      </c>
      <c r="DH335" s="224">
        <v>0</v>
      </c>
      <c r="DI335" s="224">
        <v>0</v>
      </c>
      <c r="DJ335" s="224">
        <v>0</v>
      </c>
      <c r="DK335" s="225">
        <v>0</v>
      </c>
      <c r="DL335" s="224">
        <v>110</v>
      </c>
      <c r="DM335" s="224"/>
      <c r="DN335" s="224">
        <v>88</v>
      </c>
      <c r="DO335" s="224">
        <v>0</v>
      </c>
      <c r="DP335" s="224">
        <v>0</v>
      </c>
      <c r="DQ335" s="311">
        <v>0</v>
      </c>
      <c r="DR335" s="225">
        <v>0</v>
      </c>
      <c r="DS335" s="224">
        <v>110</v>
      </c>
      <c r="DT335" s="224"/>
      <c r="DU335" s="224">
        <v>88</v>
      </c>
      <c r="DV335" s="224">
        <v>0</v>
      </c>
      <c r="DW335" s="224">
        <v>0</v>
      </c>
      <c r="DX335" s="224">
        <v>0</v>
      </c>
      <c r="DY335" s="225">
        <v>0</v>
      </c>
    </row>
    <row r="336" spans="1:129" ht="17.25" customHeight="1">
      <c r="A336" s="466">
        <v>332</v>
      </c>
      <c r="B336" s="489">
        <v>343000000060</v>
      </c>
      <c r="C336" s="212" t="s">
        <v>361</v>
      </c>
      <c r="D336" s="224">
        <v>119</v>
      </c>
      <c r="E336" s="224">
        <v>14</v>
      </c>
      <c r="F336" s="224">
        <v>14</v>
      </c>
      <c r="G336" s="224">
        <v>0</v>
      </c>
      <c r="H336" s="224">
        <v>49018</v>
      </c>
      <c r="I336" s="224">
        <v>0</v>
      </c>
      <c r="J336" s="225"/>
      <c r="K336" s="224">
        <v>119</v>
      </c>
      <c r="L336" s="224">
        <v>12</v>
      </c>
      <c r="M336" s="224">
        <v>12</v>
      </c>
      <c r="N336" s="224">
        <v>0.96499999999999997</v>
      </c>
      <c r="O336" s="224">
        <v>1820</v>
      </c>
      <c r="P336" s="224">
        <v>0</v>
      </c>
      <c r="Q336" s="225">
        <v>0.21124668040930783</v>
      </c>
      <c r="R336" s="224">
        <v>119</v>
      </c>
      <c r="S336" s="224">
        <v>0</v>
      </c>
      <c r="T336" s="224">
        <v>95.2</v>
      </c>
      <c r="U336" s="224">
        <v>0</v>
      </c>
      <c r="V336" s="224">
        <v>0</v>
      </c>
      <c r="W336" s="224">
        <v>0</v>
      </c>
      <c r="X336" s="225">
        <v>0</v>
      </c>
      <c r="Y336" s="224">
        <v>119</v>
      </c>
      <c r="Z336" s="224">
        <v>0</v>
      </c>
      <c r="AA336" s="224">
        <v>95.2</v>
      </c>
      <c r="AB336" s="224">
        <v>0</v>
      </c>
      <c r="AC336" s="224">
        <v>0</v>
      </c>
      <c r="AD336" s="224">
        <v>0</v>
      </c>
      <c r="AE336" s="225">
        <v>0</v>
      </c>
      <c r="AF336" s="224">
        <v>119</v>
      </c>
      <c r="AG336" s="224">
        <v>26</v>
      </c>
      <c r="AH336" s="224">
        <v>95.2</v>
      </c>
      <c r="AI336" s="224">
        <v>0</v>
      </c>
      <c r="AJ336" s="224">
        <v>6702</v>
      </c>
      <c r="AK336" s="224">
        <v>0</v>
      </c>
      <c r="AL336" s="225">
        <v>0</v>
      </c>
      <c r="AM336" s="224">
        <v>119</v>
      </c>
      <c r="AN336" s="224">
        <v>0</v>
      </c>
      <c r="AO336" s="224">
        <v>112.4</v>
      </c>
      <c r="AP336" s="224">
        <v>0.98199999999999998</v>
      </c>
      <c r="AQ336" s="224">
        <v>169428</v>
      </c>
      <c r="AR336" s="311">
        <v>121745.2224</v>
      </c>
      <c r="AS336" s="225">
        <v>2.1319395621785255</v>
      </c>
      <c r="AT336" s="224">
        <v>119</v>
      </c>
      <c r="AU336" s="224">
        <v>16</v>
      </c>
      <c r="AV336" s="224">
        <v>95.2</v>
      </c>
      <c r="AW336" s="224">
        <v>0.95679999999999998</v>
      </c>
      <c r="AX336" s="224">
        <v>5666</v>
      </c>
      <c r="AY336" s="224">
        <v>0</v>
      </c>
      <c r="AZ336" s="225">
        <v>8.3607554306650914E-2</v>
      </c>
      <c r="BA336" s="224">
        <v>119</v>
      </c>
      <c r="BB336" s="224">
        <v>16</v>
      </c>
      <c r="BC336" s="224">
        <v>95.2</v>
      </c>
      <c r="BD336" s="224">
        <v>0.96340000000000003</v>
      </c>
      <c r="BE336" s="224">
        <v>3788</v>
      </c>
      <c r="BF336" s="224">
        <v>0</v>
      </c>
      <c r="BG336" s="225">
        <v>5.7363267776143742E-2</v>
      </c>
      <c r="BH336" s="224">
        <v>119</v>
      </c>
      <c r="BI336" s="224">
        <v>20</v>
      </c>
      <c r="BJ336" s="224">
        <v>95.2</v>
      </c>
      <c r="BK336" s="224">
        <v>0.93440000000000001</v>
      </c>
      <c r="BL336" s="224">
        <v>3730</v>
      </c>
      <c r="BM336" s="224">
        <v>0</v>
      </c>
      <c r="BN336" s="225">
        <v>5.6359368482258122E-2</v>
      </c>
      <c r="BO336" s="224">
        <v>119</v>
      </c>
      <c r="BP336" s="224">
        <v>26</v>
      </c>
      <c r="BQ336" s="224">
        <v>95.2</v>
      </c>
      <c r="BR336" s="224">
        <v>0.94510000000000005</v>
      </c>
      <c r="BS336" s="224">
        <v>4506</v>
      </c>
      <c r="BT336" s="311">
        <v>0</v>
      </c>
      <c r="BU336" s="225">
        <v>6.7313711999966497E-2</v>
      </c>
      <c r="BV336" s="224">
        <v>119</v>
      </c>
      <c r="BW336" s="224">
        <v>42</v>
      </c>
      <c r="BX336" s="224">
        <v>95.2</v>
      </c>
      <c r="BY336" s="224">
        <v>0.97340000000000004</v>
      </c>
      <c r="BZ336" s="224">
        <v>9822</v>
      </c>
      <c r="CA336" s="311">
        <v>0</v>
      </c>
      <c r="CB336" s="225">
        <v>0.15772566474709876</v>
      </c>
      <c r="CC336" s="224">
        <v>119</v>
      </c>
      <c r="CD336" s="224"/>
      <c r="CE336" s="224">
        <v>97.62</v>
      </c>
      <c r="CF336" s="224">
        <v>0.99199999999999999</v>
      </c>
      <c r="CG336" s="224">
        <v>45426</v>
      </c>
      <c r="CH336" s="311">
        <v>2197.0525440000056</v>
      </c>
      <c r="CI336" s="225">
        <v>0.63049418512309952</v>
      </c>
      <c r="CJ336" s="224">
        <v>119</v>
      </c>
      <c r="CK336" s="224"/>
      <c r="CL336" s="224">
        <v>95.2</v>
      </c>
      <c r="CM336" s="224">
        <v>0.98850000000000005</v>
      </c>
      <c r="CN336" s="224">
        <v>27002</v>
      </c>
      <c r="CO336" s="224">
        <v>0</v>
      </c>
      <c r="CP336" s="225">
        <v>0.39851971812161041</v>
      </c>
      <c r="CQ336" s="224">
        <v>119</v>
      </c>
      <c r="CR336" s="224"/>
      <c r="CS336" s="224">
        <v>95.2</v>
      </c>
      <c r="CT336" s="224">
        <v>0.96220000000000006</v>
      </c>
      <c r="CU336" s="224">
        <v>2444</v>
      </c>
      <c r="CV336" s="311">
        <v>0</v>
      </c>
      <c r="CW336" s="225">
        <v>3.586129471937493E-2</v>
      </c>
      <c r="CX336" s="224">
        <v>119</v>
      </c>
      <c r="CY336" s="224"/>
      <c r="CZ336" s="224">
        <v>0</v>
      </c>
      <c r="DA336" s="224">
        <v>0</v>
      </c>
      <c r="DB336" s="224">
        <v>0</v>
      </c>
      <c r="DC336" s="224">
        <v>0</v>
      </c>
      <c r="DD336" s="225">
        <v>0</v>
      </c>
      <c r="DE336" s="224">
        <v>119</v>
      </c>
      <c r="DF336" s="224"/>
      <c r="DG336" s="224">
        <v>95.2</v>
      </c>
      <c r="DH336" s="224">
        <v>0.93459999999999999</v>
      </c>
      <c r="DI336" s="224">
        <v>3864</v>
      </c>
      <c r="DJ336" s="224">
        <v>0</v>
      </c>
      <c r="DK336" s="225">
        <v>5.8371581100358103E-2</v>
      </c>
      <c r="DL336" s="224">
        <v>119</v>
      </c>
      <c r="DM336" s="224"/>
      <c r="DN336" s="224">
        <v>95.2</v>
      </c>
      <c r="DO336" s="224">
        <v>0.96099999999999997</v>
      </c>
      <c r="DP336" s="224">
        <v>5928</v>
      </c>
      <c r="DQ336" s="311">
        <v>0</v>
      </c>
      <c r="DR336" s="225">
        <v>8.709133010392571E-2</v>
      </c>
      <c r="DS336" s="224">
        <v>119</v>
      </c>
      <c r="DT336" s="224"/>
      <c r="DU336" s="224">
        <v>95.2</v>
      </c>
      <c r="DV336" s="224">
        <v>0.98750000000000004</v>
      </c>
      <c r="DW336" s="224">
        <v>23356</v>
      </c>
      <c r="DX336" s="224">
        <v>0</v>
      </c>
      <c r="DY336" s="225">
        <v>0.34505785436537484</v>
      </c>
    </row>
    <row r="337" spans="1:129" ht="17.25" customHeight="1">
      <c r="A337" s="466">
        <v>333</v>
      </c>
      <c r="B337" s="489">
        <v>712000000012</v>
      </c>
      <c r="C337" s="212" t="s">
        <v>400</v>
      </c>
      <c r="D337" s="224">
        <v>193</v>
      </c>
      <c r="E337" s="224">
        <v>58</v>
      </c>
      <c r="F337" s="224">
        <v>193</v>
      </c>
      <c r="G337" s="224">
        <v>0.89970000000000006</v>
      </c>
      <c r="H337" s="224">
        <v>12830</v>
      </c>
      <c r="I337" s="224">
        <v>0</v>
      </c>
      <c r="J337" s="225">
        <v>0.10262168244017117</v>
      </c>
      <c r="K337" s="224">
        <v>193</v>
      </c>
      <c r="L337" s="224">
        <v>40</v>
      </c>
      <c r="M337" s="224">
        <v>193</v>
      </c>
      <c r="N337" s="224">
        <v>0.90539999999999998</v>
      </c>
      <c r="O337" s="224">
        <v>9860</v>
      </c>
      <c r="P337" s="224">
        <v>0</v>
      </c>
      <c r="Q337" s="225">
        <v>7.584137187263873E-2</v>
      </c>
      <c r="R337" s="224">
        <v>193</v>
      </c>
      <c r="S337" s="224">
        <v>33</v>
      </c>
      <c r="T337" s="224">
        <v>193</v>
      </c>
      <c r="U337" s="224">
        <v>0.85919999999999996</v>
      </c>
      <c r="V337" s="224">
        <v>7080</v>
      </c>
      <c r="W337" s="224">
        <v>0</v>
      </c>
      <c r="X337" s="225">
        <v>5.9299247723712957E-2</v>
      </c>
      <c r="Y337" s="224">
        <v>193</v>
      </c>
      <c r="Z337" s="224">
        <v>27</v>
      </c>
      <c r="AA337" s="224">
        <v>193</v>
      </c>
      <c r="AB337" s="224">
        <v>0.86739999999999995</v>
      </c>
      <c r="AC337" s="224">
        <v>6870</v>
      </c>
      <c r="AD337" s="224">
        <v>0</v>
      </c>
      <c r="AE337" s="225">
        <v>5.5157817644189082E-2</v>
      </c>
      <c r="AF337" s="224">
        <v>193</v>
      </c>
      <c r="AG337" s="224">
        <v>25</v>
      </c>
      <c r="AH337" s="224">
        <v>193</v>
      </c>
      <c r="AI337" s="224">
        <v>0.86850000000000005</v>
      </c>
      <c r="AJ337" s="224">
        <v>7660</v>
      </c>
      <c r="AK337" s="224">
        <v>0</v>
      </c>
      <c r="AL337" s="225">
        <v>6.1422671598827E-2</v>
      </c>
      <c r="AM337" s="224">
        <v>193</v>
      </c>
      <c r="AN337" s="224">
        <v>35</v>
      </c>
      <c r="AO337" s="224">
        <v>193</v>
      </c>
      <c r="AP337" s="224">
        <v>0.85970000000000002</v>
      </c>
      <c r="AQ337" s="224">
        <v>6740</v>
      </c>
      <c r="AR337" s="224">
        <v>0</v>
      </c>
      <c r="AS337" s="225">
        <v>5.6418711618953177E-2</v>
      </c>
      <c r="AT337" s="224">
        <v>193</v>
      </c>
      <c r="AU337" s="224">
        <v>24</v>
      </c>
      <c r="AV337" s="224">
        <v>193</v>
      </c>
      <c r="AW337" s="224">
        <v>0.77759999999999996</v>
      </c>
      <c r="AX337" s="224">
        <v>5420</v>
      </c>
      <c r="AY337" s="224">
        <v>0</v>
      </c>
      <c r="AZ337" s="225">
        <v>4.8541455018757999E-2</v>
      </c>
      <c r="BA337" s="224">
        <v>193</v>
      </c>
      <c r="BB337" s="224">
        <v>24</v>
      </c>
      <c r="BC337" s="224">
        <v>193</v>
      </c>
      <c r="BD337" s="224">
        <v>0.75609999999999999</v>
      </c>
      <c r="BE337" s="224">
        <v>4390</v>
      </c>
      <c r="BF337" s="224">
        <v>0</v>
      </c>
      <c r="BG337" s="225">
        <v>4.1782601488701714E-2</v>
      </c>
      <c r="BH337" s="224">
        <v>193</v>
      </c>
      <c r="BI337" s="224">
        <v>23</v>
      </c>
      <c r="BJ337" s="224">
        <v>193</v>
      </c>
      <c r="BK337" s="224">
        <v>9.35E-2</v>
      </c>
      <c r="BL337" s="224">
        <v>6260</v>
      </c>
      <c r="BM337" s="224">
        <v>0</v>
      </c>
      <c r="BN337" s="225">
        <v>0.46626463631507337</v>
      </c>
      <c r="BO337" s="224">
        <v>193</v>
      </c>
      <c r="BP337" s="224">
        <v>23</v>
      </c>
      <c r="BQ337" s="224">
        <v>193</v>
      </c>
      <c r="BR337" s="224">
        <v>0.79969999999999997</v>
      </c>
      <c r="BS337" s="224">
        <v>5470</v>
      </c>
      <c r="BT337" s="311">
        <v>0</v>
      </c>
      <c r="BU337" s="225">
        <v>4.7635418577526213E-2</v>
      </c>
      <c r="BV337" s="224">
        <v>193</v>
      </c>
      <c r="BW337" s="224">
        <v>28</v>
      </c>
      <c r="BX337" s="224">
        <v>193</v>
      </c>
      <c r="BY337" s="224">
        <v>0.8407</v>
      </c>
      <c r="BZ337" s="224">
        <v>7230</v>
      </c>
      <c r="CA337" s="311">
        <v>0</v>
      </c>
      <c r="CB337" s="225">
        <v>6.6308723555860927E-2</v>
      </c>
      <c r="CC337" s="224">
        <v>193</v>
      </c>
      <c r="CD337" s="224"/>
      <c r="CE337" s="224">
        <v>154.4</v>
      </c>
      <c r="CF337" s="224">
        <v>0.88819999999999999</v>
      </c>
      <c r="CG337" s="224">
        <v>12613</v>
      </c>
      <c r="CH337" s="224">
        <v>0</v>
      </c>
      <c r="CI337" s="225">
        <v>0.12361961746326995</v>
      </c>
      <c r="CJ337" s="224">
        <v>193</v>
      </c>
      <c r="CK337" s="224"/>
      <c r="CL337" s="224">
        <v>154.4</v>
      </c>
      <c r="CM337" s="224">
        <v>0.89710000000000001</v>
      </c>
      <c r="CN337" s="224">
        <v>10500</v>
      </c>
      <c r="CO337" s="224">
        <v>0</v>
      </c>
      <c r="CP337" s="225">
        <v>0.10528552085601482</v>
      </c>
      <c r="CQ337" s="224">
        <v>193</v>
      </c>
      <c r="CR337" s="224"/>
      <c r="CS337" s="224">
        <v>154.4</v>
      </c>
      <c r="CT337" s="224">
        <v>0.81010000000000004</v>
      </c>
      <c r="CU337" s="224">
        <v>5997</v>
      </c>
      <c r="CV337" s="311">
        <v>0</v>
      </c>
      <c r="CW337" s="225">
        <v>6.4442916205634929E-2</v>
      </c>
      <c r="CX337" s="224">
        <v>193</v>
      </c>
      <c r="CY337" s="224"/>
      <c r="CZ337" s="224">
        <v>154.4</v>
      </c>
      <c r="DA337" s="224">
        <v>0.76619999999999999</v>
      </c>
      <c r="DB337" s="224">
        <v>5959</v>
      </c>
      <c r="DC337" s="224">
        <v>0</v>
      </c>
      <c r="DD337" s="225">
        <v>6.9960264917580672E-2</v>
      </c>
      <c r="DE337" s="224">
        <v>193</v>
      </c>
      <c r="DF337" s="224"/>
      <c r="DG337" s="224">
        <v>154.4</v>
      </c>
      <c r="DH337" s="224">
        <v>0.81499999999999995</v>
      </c>
      <c r="DI337" s="224">
        <v>7112</v>
      </c>
      <c r="DJ337" s="224">
        <v>0</v>
      </c>
      <c r="DK337" s="225">
        <v>7.5965063931992732E-2</v>
      </c>
      <c r="DL337" s="224">
        <v>193</v>
      </c>
      <c r="DM337" s="224"/>
      <c r="DN337" s="224">
        <v>154.4</v>
      </c>
      <c r="DO337" s="224">
        <v>0.8347</v>
      </c>
      <c r="DP337" s="224">
        <v>7385</v>
      </c>
      <c r="DQ337" s="311">
        <v>0</v>
      </c>
      <c r="DR337" s="225">
        <v>7.701935097541486E-2</v>
      </c>
      <c r="DS337" s="224">
        <v>193</v>
      </c>
      <c r="DT337" s="224"/>
      <c r="DU337" s="224">
        <v>154.4</v>
      </c>
      <c r="DV337" s="224">
        <v>0.86329999999999996</v>
      </c>
      <c r="DW337" s="224">
        <v>10863</v>
      </c>
      <c r="DX337" s="224">
        <v>0</v>
      </c>
      <c r="DY337" s="225">
        <v>0.11319004854849657</v>
      </c>
    </row>
    <row r="338" spans="1:129" ht="17.25" customHeight="1">
      <c r="A338" s="466">
        <v>334</v>
      </c>
      <c r="B338" s="489">
        <v>343000000021</v>
      </c>
      <c r="C338" s="212" t="s">
        <v>337</v>
      </c>
      <c r="D338" s="224">
        <v>111.11</v>
      </c>
      <c r="E338" s="224">
        <v>25</v>
      </c>
      <c r="F338" s="224">
        <v>25</v>
      </c>
      <c r="G338" s="224">
        <v>0.90369999999999995</v>
      </c>
      <c r="H338" s="224">
        <v>6247</v>
      </c>
      <c r="I338" s="224">
        <v>0</v>
      </c>
      <c r="J338" s="225">
        <v>0.38403845917401308</v>
      </c>
      <c r="K338" s="224">
        <v>111.11</v>
      </c>
      <c r="L338" s="224">
        <v>32</v>
      </c>
      <c r="M338" s="224">
        <v>32</v>
      </c>
      <c r="N338" s="224">
        <v>0.93620000000000003</v>
      </c>
      <c r="O338" s="224">
        <v>7039</v>
      </c>
      <c r="P338" s="224">
        <v>0</v>
      </c>
      <c r="Q338" s="225">
        <v>0.31580530019548253</v>
      </c>
      <c r="R338" s="224">
        <v>111.11</v>
      </c>
      <c r="S338" s="224">
        <v>39.200000000000003</v>
      </c>
      <c r="T338" s="224">
        <v>88.89</v>
      </c>
      <c r="U338" s="224">
        <v>0.93899999999999995</v>
      </c>
      <c r="V338" s="224">
        <v>8814</v>
      </c>
      <c r="W338" s="224">
        <v>0</v>
      </c>
      <c r="X338" s="225">
        <v>0.14666350216948168</v>
      </c>
      <c r="Y338" s="224">
        <v>111.11</v>
      </c>
      <c r="Z338" s="224">
        <v>29.1</v>
      </c>
      <c r="AA338" s="224">
        <v>88.89</v>
      </c>
      <c r="AB338" s="224">
        <v>0.93620000000000003</v>
      </c>
      <c r="AC338" s="224">
        <v>6378</v>
      </c>
      <c r="AD338" s="224">
        <v>0</v>
      </c>
      <c r="AE338" s="225">
        <v>0.10301252590683624</v>
      </c>
      <c r="AF338" s="224">
        <v>111.11</v>
      </c>
      <c r="AG338" s="224">
        <v>32.6</v>
      </c>
      <c r="AH338" s="224">
        <v>88.89</v>
      </c>
      <c r="AI338" s="224">
        <v>0.93730000000000002</v>
      </c>
      <c r="AJ338" s="224">
        <v>6685</v>
      </c>
      <c r="AK338" s="224">
        <v>0</v>
      </c>
      <c r="AL338" s="225">
        <v>0.10784423965087581</v>
      </c>
      <c r="AM338" s="224">
        <v>111.11</v>
      </c>
      <c r="AN338" s="224">
        <v>41</v>
      </c>
      <c r="AO338" s="224">
        <v>88.89</v>
      </c>
      <c r="AP338" s="224">
        <v>0.96160000000000001</v>
      </c>
      <c r="AQ338" s="224">
        <v>8536</v>
      </c>
      <c r="AR338" s="224">
        <v>0</v>
      </c>
      <c r="AS338" s="225">
        <v>0.13869938938575249</v>
      </c>
      <c r="AT338" s="224">
        <v>111.11</v>
      </c>
      <c r="AU338" s="224">
        <v>42</v>
      </c>
      <c r="AV338" s="224">
        <v>88.89</v>
      </c>
      <c r="AW338" s="224">
        <v>0.94710000000000005</v>
      </c>
      <c r="AX338" s="224">
        <v>8517</v>
      </c>
      <c r="AY338" s="224">
        <v>0</v>
      </c>
      <c r="AZ338" s="225">
        <v>0.13597684770579532</v>
      </c>
      <c r="BA338" s="224">
        <v>111.11</v>
      </c>
      <c r="BB338" s="224">
        <v>34</v>
      </c>
      <c r="BC338" s="224">
        <v>88.89</v>
      </c>
      <c r="BD338" s="224">
        <v>0.92579999999999996</v>
      </c>
      <c r="BE338" s="224">
        <v>6970</v>
      </c>
      <c r="BF338" s="224">
        <v>0</v>
      </c>
      <c r="BG338" s="225">
        <v>0.11763327790979843</v>
      </c>
      <c r="BH338" s="224">
        <v>111.11</v>
      </c>
      <c r="BI338" s="224">
        <v>27</v>
      </c>
      <c r="BJ338" s="224">
        <v>88.89</v>
      </c>
      <c r="BK338" s="224">
        <v>0.86509999999999998</v>
      </c>
      <c r="BL338" s="224">
        <v>6004</v>
      </c>
      <c r="BM338" s="224">
        <v>0</v>
      </c>
      <c r="BN338" s="225">
        <v>0.10494180500304796</v>
      </c>
      <c r="BO338" s="224">
        <v>111.11</v>
      </c>
      <c r="BP338" s="224">
        <v>25</v>
      </c>
      <c r="BQ338" s="224">
        <v>88.89</v>
      </c>
      <c r="BR338" s="224">
        <v>0.88739999999999997</v>
      </c>
      <c r="BS338" s="224">
        <v>6210</v>
      </c>
      <c r="BT338" s="311">
        <v>0</v>
      </c>
      <c r="BU338" s="225">
        <v>0.10581478017463408</v>
      </c>
      <c r="BV338" s="224">
        <v>111.11</v>
      </c>
      <c r="BW338" s="224">
        <v>31</v>
      </c>
      <c r="BX338" s="224">
        <v>88.89</v>
      </c>
      <c r="BY338" s="224">
        <v>0.91020000000000001</v>
      </c>
      <c r="BZ338" s="224">
        <v>7454</v>
      </c>
      <c r="CA338" s="311">
        <v>0</v>
      </c>
      <c r="CB338" s="225">
        <v>0.13709776598411222</v>
      </c>
      <c r="CC338" s="224">
        <v>110</v>
      </c>
      <c r="CD338" s="224"/>
      <c r="CE338" s="224">
        <v>88.888000000000005</v>
      </c>
      <c r="CF338" s="224">
        <v>0.95240000000000002</v>
      </c>
      <c r="CG338" s="224">
        <v>14192</v>
      </c>
      <c r="CH338" s="224">
        <v>0</v>
      </c>
      <c r="CI338" s="225">
        <v>0.22532435970469364</v>
      </c>
      <c r="CJ338" s="224">
        <v>110</v>
      </c>
      <c r="CK338" s="224"/>
      <c r="CL338" s="224">
        <v>88.888000000000005</v>
      </c>
      <c r="CM338" s="224">
        <v>0.9395</v>
      </c>
      <c r="CN338" s="224">
        <v>9699</v>
      </c>
      <c r="CO338" s="224">
        <v>0</v>
      </c>
      <c r="CP338" s="225">
        <v>0.16130749386259163</v>
      </c>
      <c r="CQ338" s="224">
        <v>110</v>
      </c>
      <c r="CR338" s="224"/>
      <c r="CS338" s="224">
        <v>88.888000000000005</v>
      </c>
      <c r="CT338" s="224">
        <v>0.82730000000000004</v>
      </c>
      <c r="CU338" s="224">
        <v>115</v>
      </c>
      <c r="CV338" s="311">
        <v>0</v>
      </c>
      <c r="CW338" s="225">
        <v>2.101932406151791E-3</v>
      </c>
      <c r="CX338" s="224">
        <v>110</v>
      </c>
      <c r="CY338" s="224"/>
      <c r="CZ338" s="224">
        <v>88.888000000000005</v>
      </c>
      <c r="DA338" s="224">
        <v>0</v>
      </c>
      <c r="DB338" s="224">
        <v>0</v>
      </c>
      <c r="DC338" s="224">
        <v>0</v>
      </c>
      <c r="DD338" s="225">
        <v>0</v>
      </c>
      <c r="DE338" s="224">
        <v>110</v>
      </c>
      <c r="DF338" s="224"/>
      <c r="DG338" s="224">
        <v>88</v>
      </c>
      <c r="DH338" s="224">
        <v>0</v>
      </c>
      <c r="DI338" s="224">
        <v>0</v>
      </c>
      <c r="DJ338" s="224">
        <v>0</v>
      </c>
      <c r="DK338" s="225">
        <v>0</v>
      </c>
      <c r="DL338" s="224">
        <v>110</v>
      </c>
      <c r="DM338" s="224"/>
      <c r="DN338" s="224">
        <v>88</v>
      </c>
      <c r="DO338" s="224">
        <v>0</v>
      </c>
      <c r="DP338" s="224">
        <v>0</v>
      </c>
      <c r="DQ338" s="311">
        <v>0</v>
      </c>
      <c r="DR338" s="225">
        <v>0</v>
      </c>
      <c r="DS338" s="224">
        <v>110</v>
      </c>
      <c r="DT338" s="224"/>
      <c r="DU338" s="224">
        <v>88</v>
      </c>
      <c r="DV338" s="224">
        <v>0.93469999999999998</v>
      </c>
      <c r="DW338" s="224">
        <v>4568</v>
      </c>
      <c r="DX338" s="224">
        <v>0</v>
      </c>
      <c r="DY338" s="225">
        <v>7.713272664593944E-2</v>
      </c>
    </row>
    <row r="339" spans="1:129" ht="17.25" customHeight="1">
      <c r="A339" s="466">
        <v>335</v>
      </c>
      <c r="B339" s="489">
        <v>341000000105</v>
      </c>
      <c r="C339" s="212" t="s">
        <v>693</v>
      </c>
      <c r="D339" s="224">
        <v>0</v>
      </c>
      <c r="E339" s="224">
        <v>0</v>
      </c>
      <c r="F339" s="224">
        <v>0</v>
      </c>
      <c r="G339" s="224">
        <v>0</v>
      </c>
      <c r="H339" s="224">
        <v>0</v>
      </c>
      <c r="I339" s="224">
        <v>0</v>
      </c>
      <c r="J339" s="225"/>
      <c r="K339" s="224">
        <v>0</v>
      </c>
      <c r="L339" s="224">
        <v>0</v>
      </c>
      <c r="M339" s="224">
        <v>0</v>
      </c>
      <c r="N339" s="224">
        <v>0</v>
      </c>
      <c r="O339" s="224">
        <v>0</v>
      </c>
      <c r="P339" s="224">
        <v>0</v>
      </c>
      <c r="Q339" s="225">
        <v>0</v>
      </c>
      <c r="R339" s="224">
        <v>0</v>
      </c>
      <c r="S339" s="224">
        <v>0</v>
      </c>
      <c r="T339" s="224">
        <v>0</v>
      </c>
      <c r="U339" s="224">
        <v>0</v>
      </c>
      <c r="V339" s="224">
        <v>0</v>
      </c>
      <c r="W339" s="224">
        <v>0</v>
      </c>
      <c r="X339" s="225">
        <v>0</v>
      </c>
      <c r="Y339" s="224">
        <v>0</v>
      </c>
      <c r="Z339" s="224">
        <v>0</v>
      </c>
      <c r="AA339" s="224">
        <v>0</v>
      </c>
      <c r="AB339" s="224">
        <v>0</v>
      </c>
      <c r="AC339" s="224">
        <v>0</v>
      </c>
      <c r="AD339" s="224">
        <v>0</v>
      </c>
      <c r="AE339" s="225">
        <v>0</v>
      </c>
      <c r="AF339" s="224">
        <v>0</v>
      </c>
      <c r="AG339" s="224">
        <v>0</v>
      </c>
      <c r="AH339" s="224">
        <v>0</v>
      </c>
      <c r="AI339" s="224">
        <v>0</v>
      </c>
      <c r="AJ339" s="224">
        <v>0</v>
      </c>
      <c r="AK339" s="224">
        <v>0</v>
      </c>
      <c r="AL339" s="225">
        <v>0</v>
      </c>
      <c r="AM339" s="224">
        <v>0</v>
      </c>
      <c r="AN339" s="224">
        <v>0</v>
      </c>
      <c r="AO339" s="224">
        <v>0</v>
      </c>
      <c r="AP339" s="224">
        <v>0</v>
      </c>
      <c r="AQ339" s="224">
        <v>0</v>
      </c>
      <c r="AR339" s="224">
        <v>0</v>
      </c>
      <c r="AS339" s="225">
        <v>0</v>
      </c>
      <c r="AT339" s="224">
        <v>0</v>
      </c>
      <c r="AU339" s="224">
        <v>0</v>
      </c>
      <c r="AV339" s="224">
        <v>0</v>
      </c>
      <c r="AW339" s="224">
        <v>0</v>
      </c>
      <c r="AX339" s="224">
        <v>0</v>
      </c>
      <c r="AY339" s="224">
        <v>0</v>
      </c>
      <c r="AZ339" s="225">
        <v>0</v>
      </c>
      <c r="BA339" s="224">
        <v>0</v>
      </c>
      <c r="BB339" s="224">
        <v>0</v>
      </c>
      <c r="BC339" s="224">
        <v>0</v>
      </c>
      <c r="BD339" s="224">
        <v>0</v>
      </c>
      <c r="BE339" s="224">
        <v>0</v>
      </c>
      <c r="BF339" s="224">
        <v>0</v>
      </c>
      <c r="BG339" s="225">
        <v>0</v>
      </c>
      <c r="BH339" s="224">
        <v>278</v>
      </c>
      <c r="BI339" s="224">
        <v>0</v>
      </c>
      <c r="BJ339" s="224">
        <v>64.569999999999993</v>
      </c>
      <c r="BK339" s="224">
        <v>0.1585</v>
      </c>
      <c r="BL339" s="224">
        <v>355</v>
      </c>
      <c r="BM339" s="224">
        <v>0</v>
      </c>
      <c r="BN339" s="225">
        <v>4.6622479272919626E-2</v>
      </c>
      <c r="BO339" s="224">
        <v>278</v>
      </c>
      <c r="BP339" s="224">
        <v>30</v>
      </c>
      <c r="BQ339" s="224">
        <v>222.4</v>
      </c>
      <c r="BR339" s="224">
        <v>0.38619999999999999</v>
      </c>
      <c r="BS339" s="224">
        <v>3055</v>
      </c>
      <c r="BT339" s="311">
        <v>0</v>
      </c>
      <c r="BU339" s="225">
        <v>4.7806970841362026E-2</v>
      </c>
      <c r="BV339" s="224">
        <v>278</v>
      </c>
      <c r="BW339" s="224">
        <v>400</v>
      </c>
      <c r="BX339" s="224">
        <v>400</v>
      </c>
      <c r="BY339" s="224">
        <v>0.95050000000000001</v>
      </c>
      <c r="BZ339" s="224">
        <v>75145</v>
      </c>
      <c r="CA339" s="311">
        <v>0</v>
      </c>
      <c r="CB339" s="225">
        <v>0.29411603541995446</v>
      </c>
      <c r="CC339" s="224">
        <v>278</v>
      </c>
      <c r="CD339" s="224"/>
      <c r="CE339" s="224">
        <v>392</v>
      </c>
      <c r="CF339" s="224">
        <v>0.93520000000000003</v>
      </c>
      <c r="CG339" s="224">
        <v>84218</v>
      </c>
      <c r="CH339" s="224">
        <v>0</v>
      </c>
      <c r="CI339" s="225">
        <v>0.30877449699491266</v>
      </c>
      <c r="CJ339" s="224">
        <v>278</v>
      </c>
      <c r="CK339" s="224"/>
      <c r="CL339" s="224">
        <v>278</v>
      </c>
      <c r="CM339" s="224">
        <v>0.91539999999999999</v>
      </c>
      <c r="CN339" s="224">
        <v>57022</v>
      </c>
      <c r="CO339" s="224">
        <v>0</v>
      </c>
      <c r="CP339" s="225">
        <v>0.31121050286709673</v>
      </c>
      <c r="CQ339" s="224">
        <v>278</v>
      </c>
      <c r="CR339" s="224"/>
      <c r="CS339" s="224">
        <v>278</v>
      </c>
      <c r="CT339" s="224">
        <v>0.90449999999999997</v>
      </c>
      <c r="CU339" s="224">
        <v>61218</v>
      </c>
      <c r="CV339" s="311">
        <v>0</v>
      </c>
      <c r="CW339" s="225">
        <v>0.32722979055369089</v>
      </c>
      <c r="CX339" s="224">
        <v>278</v>
      </c>
      <c r="CY339" s="224"/>
      <c r="CZ339" s="224">
        <v>278</v>
      </c>
      <c r="DA339" s="224">
        <v>0.89729999999999999</v>
      </c>
      <c r="DB339" s="224">
        <v>59445</v>
      </c>
      <c r="DC339" s="224">
        <v>0</v>
      </c>
      <c r="DD339" s="225">
        <v>0.3309789480351526</v>
      </c>
      <c r="DE339" s="224">
        <v>278</v>
      </c>
      <c r="DF339" s="224"/>
      <c r="DG339" s="224">
        <v>278</v>
      </c>
      <c r="DH339" s="224">
        <v>0.90329999999999999</v>
      </c>
      <c r="DI339" s="224">
        <v>74578</v>
      </c>
      <c r="DJ339" s="224">
        <v>0</v>
      </c>
      <c r="DK339" s="225">
        <v>0.39917284629351829</v>
      </c>
      <c r="DL339" s="224">
        <v>278</v>
      </c>
      <c r="DM339" s="224"/>
      <c r="DN339" s="224">
        <v>278</v>
      </c>
      <c r="DO339" s="224">
        <v>0.88749999999999996</v>
      </c>
      <c r="DP339" s="224">
        <v>61277</v>
      </c>
      <c r="DQ339" s="311">
        <v>0</v>
      </c>
      <c r="DR339" s="225">
        <v>0.33381926898281467</v>
      </c>
      <c r="DS339" s="224">
        <v>278</v>
      </c>
      <c r="DT339" s="224"/>
      <c r="DU339" s="224">
        <v>278</v>
      </c>
      <c r="DV339" s="224">
        <v>0.87460000000000004</v>
      </c>
      <c r="DW339" s="224">
        <v>42160</v>
      </c>
      <c r="DX339" s="224">
        <v>0</v>
      </c>
      <c r="DY339" s="225">
        <v>0.24083180288606981</v>
      </c>
    </row>
    <row r="340" spans="1:129" ht="17.25" customHeight="1">
      <c r="A340" s="466">
        <v>336</v>
      </c>
      <c r="B340" s="489">
        <v>711000000079</v>
      </c>
      <c r="C340" s="212" t="s">
        <v>848</v>
      </c>
      <c r="D340" s="224">
        <v>0</v>
      </c>
      <c r="E340" s="224">
        <v>0</v>
      </c>
      <c r="F340" s="224">
        <v>0</v>
      </c>
      <c r="G340" s="224">
        <v>0</v>
      </c>
      <c r="H340" s="224">
        <v>0</v>
      </c>
      <c r="I340" s="224">
        <v>0</v>
      </c>
      <c r="J340" s="225"/>
      <c r="K340" s="224">
        <v>0</v>
      </c>
      <c r="L340" s="224">
        <v>0</v>
      </c>
      <c r="M340" s="224">
        <v>0</v>
      </c>
      <c r="N340" s="224">
        <v>0</v>
      </c>
      <c r="O340" s="224">
        <v>0</v>
      </c>
      <c r="P340" s="224">
        <v>0</v>
      </c>
      <c r="Q340" s="225">
        <v>0</v>
      </c>
      <c r="R340" s="224">
        <v>0</v>
      </c>
      <c r="S340" s="224">
        <v>0</v>
      </c>
      <c r="T340" s="224">
        <v>0</v>
      </c>
      <c r="U340" s="224">
        <v>0</v>
      </c>
      <c r="V340" s="224">
        <v>0</v>
      </c>
      <c r="W340" s="224">
        <v>0</v>
      </c>
      <c r="X340" s="225">
        <v>0</v>
      </c>
      <c r="Y340" s="224">
        <v>0</v>
      </c>
      <c r="Z340" s="224">
        <v>0</v>
      </c>
      <c r="AA340" s="224">
        <v>0</v>
      </c>
      <c r="AB340" s="224">
        <v>0</v>
      </c>
      <c r="AC340" s="224">
        <v>0</v>
      </c>
      <c r="AD340" s="224">
        <v>0</v>
      </c>
      <c r="AE340" s="225">
        <v>0</v>
      </c>
      <c r="AF340" s="224">
        <v>0</v>
      </c>
      <c r="AG340" s="224">
        <v>0</v>
      </c>
      <c r="AH340" s="224">
        <v>0</v>
      </c>
      <c r="AI340" s="224">
        <v>0</v>
      </c>
      <c r="AJ340" s="224">
        <v>0</v>
      </c>
      <c r="AK340" s="224">
        <v>0</v>
      </c>
      <c r="AL340" s="225">
        <v>0</v>
      </c>
      <c r="AM340" s="224">
        <v>0</v>
      </c>
      <c r="AN340" s="224">
        <v>0</v>
      </c>
      <c r="AO340" s="224">
        <v>0</v>
      </c>
      <c r="AP340" s="224">
        <v>0</v>
      </c>
      <c r="AQ340" s="224">
        <v>0</v>
      </c>
      <c r="AR340" s="224">
        <v>0</v>
      </c>
      <c r="AS340" s="225">
        <v>0</v>
      </c>
      <c r="AT340" s="224">
        <v>222</v>
      </c>
      <c r="AU340" s="224">
        <v>6</v>
      </c>
      <c r="AV340" s="224">
        <v>177.6</v>
      </c>
      <c r="AW340" s="224">
        <v>0.92</v>
      </c>
      <c r="AX340" s="224">
        <v>4520</v>
      </c>
      <c r="AY340" s="224">
        <v>0</v>
      </c>
      <c r="AZ340" s="225">
        <v>3.7182168142897452E-2</v>
      </c>
      <c r="BA340" s="224">
        <v>222</v>
      </c>
      <c r="BB340" s="224">
        <v>0</v>
      </c>
      <c r="BC340" s="224">
        <v>177.6</v>
      </c>
      <c r="BD340" s="224">
        <v>0</v>
      </c>
      <c r="BE340" s="224">
        <v>0</v>
      </c>
      <c r="BF340" s="224">
        <v>0</v>
      </c>
      <c r="BG340" s="225">
        <v>0</v>
      </c>
      <c r="BH340" s="224">
        <v>222</v>
      </c>
      <c r="BI340" s="224">
        <v>0</v>
      </c>
      <c r="BJ340" s="224">
        <v>177.6</v>
      </c>
      <c r="BK340" s="224">
        <v>0.92</v>
      </c>
      <c r="BL340" s="224">
        <v>5822</v>
      </c>
      <c r="BM340" s="224">
        <v>0</v>
      </c>
      <c r="BN340" s="225">
        <v>4.7892606842466587E-2</v>
      </c>
      <c r="BO340" s="224">
        <v>222</v>
      </c>
      <c r="BP340" s="224">
        <v>0</v>
      </c>
      <c r="BQ340" s="224">
        <v>177.6</v>
      </c>
      <c r="BR340" s="224">
        <v>0.72319999999999995</v>
      </c>
      <c r="BS340" s="224">
        <v>1242</v>
      </c>
      <c r="BT340" s="311">
        <v>0</v>
      </c>
      <c r="BU340" s="225">
        <v>1.2997124568902332E-2</v>
      </c>
      <c r="BV340" s="224">
        <v>222</v>
      </c>
      <c r="BW340" s="224">
        <v>0</v>
      </c>
      <c r="BX340" s="224">
        <v>177.6</v>
      </c>
      <c r="BY340" s="224">
        <v>0.87539999999999996</v>
      </c>
      <c r="BZ340" s="224">
        <v>1441</v>
      </c>
      <c r="CA340" s="311">
        <v>0</v>
      </c>
      <c r="CB340" s="225">
        <v>1.3792570231055498E-2</v>
      </c>
      <c r="CC340" s="224">
        <v>222</v>
      </c>
      <c r="CD340" s="224"/>
      <c r="CE340" s="224">
        <v>177.6</v>
      </c>
      <c r="CF340" s="224">
        <v>0</v>
      </c>
      <c r="CG340" s="224">
        <v>0</v>
      </c>
      <c r="CH340" s="224">
        <v>0</v>
      </c>
      <c r="CI340" s="225">
        <v>0</v>
      </c>
      <c r="CJ340" s="224">
        <v>222</v>
      </c>
      <c r="CK340" s="224"/>
      <c r="CL340" s="224">
        <v>177.6</v>
      </c>
      <c r="CM340" s="224">
        <v>0.84089999999999998</v>
      </c>
      <c r="CN340" s="224">
        <v>3654</v>
      </c>
      <c r="CO340" s="224">
        <v>0</v>
      </c>
      <c r="CP340" s="225">
        <v>3.3981984124688371E-2</v>
      </c>
      <c r="CQ340" s="224">
        <v>222</v>
      </c>
      <c r="CR340" s="224"/>
      <c r="CS340" s="224">
        <v>177.6</v>
      </c>
      <c r="CT340" s="224">
        <v>0.81840000000000002</v>
      </c>
      <c r="CU340" s="224">
        <v>3047</v>
      </c>
      <c r="CV340" s="311">
        <v>0</v>
      </c>
      <c r="CW340" s="225">
        <v>2.817675245484819E-2</v>
      </c>
      <c r="CX340" s="224">
        <v>222</v>
      </c>
      <c r="CY340" s="224"/>
      <c r="CZ340" s="224">
        <v>177.6</v>
      </c>
      <c r="DA340" s="224">
        <v>0.83069999999999999</v>
      </c>
      <c r="DB340" s="224">
        <v>2837</v>
      </c>
      <c r="DC340" s="224">
        <v>0</v>
      </c>
      <c r="DD340" s="225">
        <v>2.6707895448114541E-2</v>
      </c>
      <c r="DE340" s="224">
        <v>222</v>
      </c>
      <c r="DF340" s="224"/>
      <c r="DG340" s="224">
        <v>177.6</v>
      </c>
      <c r="DH340" s="224">
        <v>0.40589999999999998</v>
      </c>
      <c r="DI340" s="224">
        <v>745</v>
      </c>
      <c r="DJ340" s="224">
        <v>0</v>
      </c>
      <c r="DK340" s="225">
        <v>1.3890610205847552E-2</v>
      </c>
      <c r="DL340" s="224">
        <v>222</v>
      </c>
      <c r="DM340" s="224"/>
      <c r="DN340" s="224">
        <v>177.6</v>
      </c>
      <c r="DO340" s="224">
        <v>0.94359999999999999</v>
      </c>
      <c r="DP340" s="224">
        <v>3167</v>
      </c>
      <c r="DQ340" s="311">
        <v>0</v>
      </c>
      <c r="DR340" s="225">
        <v>2.5400615133313514E-2</v>
      </c>
      <c r="DS340" s="224">
        <v>222</v>
      </c>
      <c r="DT340" s="224"/>
      <c r="DU340" s="224">
        <v>177.6</v>
      </c>
      <c r="DV340" s="224">
        <v>0.87050000000000005</v>
      </c>
      <c r="DW340" s="224">
        <v>4222</v>
      </c>
      <c r="DX340" s="224">
        <v>0</v>
      </c>
      <c r="DY340" s="225">
        <v>3.7929227331869493E-2</v>
      </c>
    </row>
    <row r="341" spans="1:129" ht="17.25" customHeight="1">
      <c r="A341" s="466">
        <v>337</v>
      </c>
      <c r="B341" s="489">
        <v>714000000050</v>
      </c>
      <c r="C341" s="212" t="s">
        <v>956</v>
      </c>
      <c r="D341" s="224">
        <v>0</v>
      </c>
      <c r="E341" s="224">
        <v>0</v>
      </c>
      <c r="F341" s="224">
        <v>0</v>
      </c>
      <c r="G341" s="224">
        <v>0</v>
      </c>
      <c r="H341" s="224">
        <v>0</v>
      </c>
      <c r="I341" s="224">
        <v>0</v>
      </c>
      <c r="J341" s="225"/>
      <c r="K341" s="224">
        <v>0</v>
      </c>
      <c r="L341" s="224">
        <v>0</v>
      </c>
      <c r="M341" s="224">
        <v>0</v>
      </c>
      <c r="N341" s="224">
        <v>0</v>
      </c>
      <c r="O341" s="224">
        <v>0</v>
      </c>
      <c r="P341" s="224">
        <v>0</v>
      </c>
      <c r="Q341" s="225">
        <v>0</v>
      </c>
      <c r="R341" s="224">
        <v>0</v>
      </c>
      <c r="S341" s="224">
        <v>0</v>
      </c>
      <c r="T341" s="224">
        <v>0</v>
      </c>
      <c r="U341" s="224">
        <v>0</v>
      </c>
      <c r="V341" s="224">
        <v>0</v>
      </c>
      <c r="W341" s="224">
        <v>0</v>
      </c>
      <c r="X341" s="225">
        <v>0</v>
      </c>
      <c r="Y341" s="224">
        <v>0</v>
      </c>
      <c r="Z341" s="224">
        <v>0</v>
      </c>
      <c r="AA341" s="224">
        <v>0</v>
      </c>
      <c r="AB341" s="224">
        <v>0</v>
      </c>
      <c r="AC341" s="224">
        <v>0</v>
      </c>
      <c r="AD341" s="224">
        <v>0</v>
      </c>
      <c r="AE341" s="225">
        <v>0</v>
      </c>
      <c r="AF341" s="224">
        <v>0</v>
      </c>
      <c r="AG341" s="224">
        <v>0</v>
      </c>
      <c r="AH341" s="224">
        <v>0</v>
      </c>
      <c r="AI341" s="224">
        <v>0</v>
      </c>
      <c r="AJ341" s="224">
        <v>0</v>
      </c>
      <c r="AK341" s="224">
        <v>0</v>
      </c>
      <c r="AL341" s="225">
        <v>0</v>
      </c>
      <c r="AM341" s="224">
        <v>0</v>
      </c>
      <c r="AN341" s="224">
        <v>0</v>
      </c>
      <c r="AO341" s="224">
        <v>0</v>
      </c>
      <c r="AP341" s="224">
        <v>0</v>
      </c>
      <c r="AQ341" s="224">
        <v>0</v>
      </c>
      <c r="AR341" s="224">
        <v>0</v>
      </c>
      <c r="AS341" s="225">
        <v>0</v>
      </c>
      <c r="AT341" s="224">
        <v>0</v>
      </c>
      <c r="AU341" s="224">
        <v>0</v>
      </c>
      <c r="AV341" s="224">
        <v>0</v>
      </c>
      <c r="AW341" s="224">
        <v>0</v>
      </c>
      <c r="AX341" s="224">
        <v>0</v>
      </c>
      <c r="AY341" s="224">
        <v>0</v>
      </c>
      <c r="AZ341" s="225">
        <v>0</v>
      </c>
      <c r="BA341" s="224">
        <v>0</v>
      </c>
      <c r="BB341" s="224">
        <v>0</v>
      </c>
      <c r="BC341" s="224">
        <v>0</v>
      </c>
      <c r="BD341" s="224">
        <v>0</v>
      </c>
      <c r="BE341" s="224">
        <v>0</v>
      </c>
      <c r="BF341" s="224">
        <v>0</v>
      </c>
      <c r="BG341" s="225">
        <v>0</v>
      </c>
      <c r="BH341" s="224">
        <v>0</v>
      </c>
      <c r="BI341" s="224">
        <v>0</v>
      </c>
      <c r="BJ341" s="224">
        <v>0</v>
      </c>
      <c r="BK341" s="224">
        <v>0</v>
      </c>
      <c r="BL341" s="224">
        <v>0</v>
      </c>
      <c r="BM341" s="224">
        <v>0</v>
      </c>
      <c r="BN341" s="225">
        <v>0</v>
      </c>
      <c r="BO341" s="224">
        <v>0</v>
      </c>
      <c r="BP341" s="224">
        <v>0</v>
      </c>
      <c r="BQ341" s="224">
        <v>0</v>
      </c>
      <c r="BR341" s="224">
        <v>0</v>
      </c>
      <c r="BS341" s="224">
        <v>0</v>
      </c>
      <c r="BT341" s="311">
        <v>0</v>
      </c>
      <c r="BU341" s="225">
        <v>0</v>
      </c>
      <c r="BV341" s="224">
        <v>0</v>
      </c>
      <c r="BW341" s="224">
        <v>0</v>
      </c>
      <c r="BX341" s="224">
        <v>0</v>
      </c>
      <c r="BY341" s="224">
        <v>0</v>
      </c>
      <c r="BZ341" s="224">
        <v>0</v>
      </c>
      <c r="CA341" s="311">
        <v>0</v>
      </c>
      <c r="CB341" s="225">
        <v>0</v>
      </c>
      <c r="CC341" s="224">
        <v>120</v>
      </c>
      <c r="CD341" s="224"/>
      <c r="CE341" s="224">
        <v>0</v>
      </c>
      <c r="CF341" s="224">
        <v>0</v>
      </c>
      <c r="CG341" s="224">
        <v>0</v>
      </c>
      <c r="CH341" s="224">
        <v>0</v>
      </c>
      <c r="CI341" s="225">
        <v>0</v>
      </c>
      <c r="CJ341" s="224">
        <v>0</v>
      </c>
      <c r="CK341" s="224"/>
      <c r="CL341" s="224">
        <v>0</v>
      </c>
      <c r="CM341" s="224">
        <v>0</v>
      </c>
      <c r="CN341" s="224">
        <v>0</v>
      </c>
      <c r="CO341" s="224">
        <v>0</v>
      </c>
      <c r="CP341" s="225">
        <v>0</v>
      </c>
      <c r="CQ341" s="224">
        <v>0</v>
      </c>
      <c r="CR341" s="224"/>
      <c r="CS341" s="224">
        <v>0</v>
      </c>
      <c r="CT341" s="224">
        <v>0</v>
      </c>
      <c r="CU341" s="224">
        <v>0</v>
      </c>
      <c r="CV341" s="311">
        <v>0</v>
      </c>
      <c r="CW341" s="225">
        <v>0</v>
      </c>
      <c r="CX341" s="224">
        <v>120</v>
      </c>
      <c r="CY341" s="224"/>
      <c r="CZ341" s="224">
        <v>0</v>
      </c>
      <c r="DA341" s="224">
        <v>0</v>
      </c>
      <c r="DB341" s="224">
        <v>0</v>
      </c>
      <c r="DC341" s="224">
        <v>0</v>
      </c>
      <c r="DD341" s="225">
        <v>0</v>
      </c>
      <c r="DE341" s="224">
        <v>120</v>
      </c>
      <c r="DF341" s="224"/>
      <c r="DG341" s="224">
        <v>106.667</v>
      </c>
      <c r="DH341" s="224">
        <v>0</v>
      </c>
      <c r="DI341" s="224">
        <v>0</v>
      </c>
      <c r="DJ341" s="224">
        <v>0</v>
      </c>
      <c r="DK341" s="225">
        <v>0</v>
      </c>
      <c r="DL341" s="224">
        <v>120</v>
      </c>
      <c r="DM341" s="224"/>
      <c r="DN341" s="224">
        <v>106.667</v>
      </c>
      <c r="DO341" s="224">
        <v>0.59279999999999999</v>
      </c>
      <c r="DP341" s="224">
        <v>265</v>
      </c>
      <c r="DQ341" s="311">
        <v>0</v>
      </c>
      <c r="DR341" s="225">
        <v>5.6329339991011912E-3</v>
      </c>
      <c r="DS341" s="224">
        <v>120</v>
      </c>
      <c r="DT341" s="224"/>
      <c r="DU341" s="224">
        <v>106.667</v>
      </c>
      <c r="DV341" s="224">
        <v>0.72840000000000005</v>
      </c>
      <c r="DW341" s="224">
        <v>1588</v>
      </c>
      <c r="DX341" s="224">
        <v>0</v>
      </c>
      <c r="DY341" s="225">
        <v>2.8386901040156284E-2</v>
      </c>
    </row>
    <row r="342" spans="1:129" ht="17.25" customHeight="1">
      <c r="A342" s="466">
        <v>338</v>
      </c>
      <c r="B342" s="489">
        <v>312000000003</v>
      </c>
      <c r="C342" s="212" t="s">
        <v>271</v>
      </c>
      <c r="D342" s="224">
        <v>110</v>
      </c>
      <c r="E342" s="224">
        <v>102.4</v>
      </c>
      <c r="F342" s="224">
        <v>102.4</v>
      </c>
      <c r="G342" s="224">
        <v>0.83940000000000003</v>
      </c>
      <c r="H342" s="224">
        <v>37993</v>
      </c>
      <c r="I342" s="311">
        <v>860.63007999999536</v>
      </c>
      <c r="J342" s="225">
        <v>0.61390641235968801</v>
      </c>
      <c r="K342" s="224">
        <v>110</v>
      </c>
      <c r="L342" s="224">
        <v>100.4</v>
      </c>
      <c r="M342" s="224">
        <v>100.4</v>
      </c>
      <c r="N342" s="224">
        <v>0.81510000000000005</v>
      </c>
      <c r="O342" s="224">
        <v>32918</v>
      </c>
      <c r="P342" s="224">
        <v>0</v>
      </c>
      <c r="Q342" s="225">
        <v>0.54064961667150535</v>
      </c>
      <c r="R342" s="224">
        <v>110</v>
      </c>
      <c r="S342" s="224">
        <v>108</v>
      </c>
      <c r="T342" s="224">
        <v>108</v>
      </c>
      <c r="U342" s="224">
        <v>0.80979999999999996</v>
      </c>
      <c r="V342" s="224">
        <v>24552</v>
      </c>
      <c r="W342" s="224">
        <v>0</v>
      </c>
      <c r="X342" s="225">
        <v>0.38989965515033431</v>
      </c>
      <c r="Y342" s="224">
        <v>110</v>
      </c>
      <c r="Z342" s="224">
        <v>106.4</v>
      </c>
      <c r="AA342" s="224">
        <v>106.4</v>
      </c>
      <c r="AB342" s="224">
        <v>0.81540000000000001</v>
      </c>
      <c r="AC342" s="224">
        <v>27511</v>
      </c>
      <c r="AD342" s="224">
        <v>0</v>
      </c>
      <c r="AE342" s="225">
        <v>0.42620751817036157</v>
      </c>
      <c r="AF342" s="224">
        <v>110</v>
      </c>
      <c r="AG342" s="224">
        <v>106.4</v>
      </c>
      <c r="AH342" s="224">
        <v>106.4</v>
      </c>
      <c r="AI342" s="224">
        <v>0.80730000000000002</v>
      </c>
      <c r="AJ342" s="224">
        <v>39854</v>
      </c>
      <c r="AK342" s="311">
        <v>1509.7041920000047</v>
      </c>
      <c r="AL342" s="225">
        <v>0.62362339680811174</v>
      </c>
      <c r="AM342" s="224">
        <v>110</v>
      </c>
      <c r="AN342" s="224">
        <v>114.4</v>
      </c>
      <c r="AO342" s="224">
        <v>114.4</v>
      </c>
      <c r="AP342" s="224">
        <v>0.83330000000000004</v>
      </c>
      <c r="AQ342" s="224">
        <v>37864</v>
      </c>
      <c r="AR342" s="224">
        <v>0</v>
      </c>
      <c r="AS342" s="225">
        <v>0.55165376778241282</v>
      </c>
      <c r="AT342" s="224">
        <v>110</v>
      </c>
      <c r="AU342" s="224">
        <v>68</v>
      </c>
      <c r="AV342" s="224">
        <v>88</v>
      </c>
      <c r="AW342" s="224">
        <v>0.79769999999999996</v>
      </c>
      <c r="AX342" s="224">
        <v>22468</v>
      </c>
      <c r="AY342" s="224">
        <v>0</v>
      </c>
      <c r="AZ342" s="225">
        <v>0.43019882063179937</v>
      </c>
      <c r="BA342" s="224">
        <v>110</v>
      </c>
      <c r="BB342" s="224">
        <v>63.2</v>
      </c>
      <c r="BC342" s="224">
        <v>88</v>
      </c>
      <c r="BD342" s="224">
        <v>0.81840000000000002</v>
      </c>
      <c r="BE342" s="224">
        <v>15869</v>
      </c>
      <c r="BF342" s="224">
        <v>0</v>
      </c>
      <c r="BG342" s="225">
        <v>0.30603336023973859</v>
      </c>
      <c r="BH342" s="224">
        <v>110</v>
      </c>
      <c r="BI342" s="224">
        <v>66</v>
      </c>
      <c r="BJ342" s="224">
        <v>88</v>
      </c>
      <c r="BK342" s="224">
        <v>0.81830000000000003</v>
      </c>
      <c r="BL342" s="224">
        <v>15817</v>
      </c>
      <c r="BM342" s="224">
        <v>0</v>
      </c>
      <c r="BN342" s="225">
        <v>0.29522692003030865</v>
      </c>
      <c r="BO342" s="224">
        <v>110</v>
      </c>
      <c r="BP342" s="224">
        <v>67.2</v>
      </c>
      <c r="BQ342" s="224">
        <v>88</v>
      </c>
      <c r="BR342" s="224">
        <v>0.80979999999999996</v>
      </c>
      <c r="BS342" s="224">
        <v>14967</v>
      </c>
      <c r="BT342" s="311">
        <v>0</v>
      </c>
      <c r="BU342" s="225">
        <v>0.28229382512897361</v>
      </c>
      <c r="BV342" s="224">
        <v>110</v>
      </c>
      <c r="BW342" s="224">
        <v>65.599999999999994</v>
      </c>
      <c r="BX342" s="224">
        <v>88</v>
      </c>
      <c r="BY342" s="224">
        <v>0.83560000000000001</v>
      </c>
      <c r="BZ342" s="224">
        <v>14266</v>
      </c>
      <c r="CA342" s="311">
        <v>0</v>
      </c>
      <c r="CB342" s="225">
        <v>0.28870336321568968</v>
      </c>
      <c r="CC342" s="224">
        <v>110</v>
      </c>
      <c r="CD342" s="224"/>
      <c r="CE342" s="224">
        <v>88</v>
      </c>
      <c r="CF342" s="224">
        <v>0.8226</v>
      </c>
      <c r="CG342" s="224">
        <v>19868</v>
      </c>
      <c r="CH342" s="224">
        <v>0</v>
      </c>
      <c r="CI342" s="225">
        <v>0.36890100506250711</v>
      </c>
      <c r="CJ342" s="224">
        <v>110</v>
      </c>
      <c r="CK342" s="224"/>
      <c r="CL342" s="224">
        <v>88</v>
      </c>
      <c r="CM342" s="224">
        <v>0.84430000000000005</v>
      </c>
      <c r="CN342" s="224">
        <v>15773</v>
      </c>
      <c r="CO342" s="224">
        <v>0</v>
      </c>
      <c r="CP342" s="225">
        <v>0.29485082376530913</v>
      </c>
      <c r="CQ342" s="224">
        <v>110</v>
      </c>
      <c r="CR342" s="224"/>
      <c r="CS342" s="224">
        <v>88</v>
      </c>
      <c r="CT342" s="224">
        <v>0.77010000000000001</v>
      </c>
      <c r="CU342" s="224">
        <v>9538</v>
      </c>
      <c r="CV342" s="311">
        <v>0</v>
      </c>
      <c r="CW342" s="225">
        <v>0.18917101192758734</v>
      </c>
      <c r="CX342" s="224">
        <v>110</v>
      </c>
      <c r="CY342" s="224"/>
      <c r="CZ342" s="224">
        <v>92.32</v>
      </c>
      <c r="DA342" s="224">
        <v>0.79979999999999996</v>
      </c>
      <c r="DB342" s="224">
        <v>17148</v>
      </c>
      <c r="DC342" s="224">
        <v>0</v>
      </c>
      <c r="DD342" s="225">
        <v>0.32255500327999398</v>
      </c>
      <c r="DE342" s="224">
        <v>110</v>
      </c>
      <c r="DF342" s="224"/>
      <c r="DG342" s="224">
        <v>96.96</v>
      </c>
      <c r="DH342" s="224">
        <v>0.83240000000000003</v>
      </c>
      <c r="DI342" s="224">
        <v>27620</v>
      </c>
      <c r="DJ342" s="224">
        <v>0</v>
      </c>
      <c r="DK342" s="225">
        <v>0.45996634936547864</v>
      </c>
      <c r="DL342" s="224">
        <v>110</v>
      </c>
      <c r="DM342" s="224"/>
      <c r="DN342" s="224">
        <v>94.72</v>
      </c>
      <c r="DO342" s="224">
        <v>0.81689999999999996</v>
      </c>
      <c r="DP342" s="224">
        <v>25073</v>
      </c>
      <c r="DQ342" s="311">
        <v>0</v>
      </c>
      <c r="DR342" s="225">
        <v>0.43553471782647091</v>
      </c>
      <c r="DS342" s="224">
        <v>110</v>
      </c>
      <c r="DT342" s="224"/>
      <c r="DU342" s="224">
        <v>88</v>
      </c>
      <c r="DV342" s="224">
        <v>0.80410000000000004</v>
      </c>
      <c r="DW342" s="224">
        <v>15192</v>
      </c>
      <c r="DX342" s="224">
        <v>0</v>
      </c>
      <c r="DY342" s="225">
        <v>0.29818769714305093</v>
      </c>
    </row>
    <row r="343" spans="1:129" s="491" customFormat="1" ht="17.25" customHeight="1">
      <c r="A343" s="466">
        <v>339</v>
      </c>
      <c r="B343" s="489">
        <v>343000000064</v>
      </c>
      <c r="C343" s="212" t="s">
        <v>364</v>
      </c>
      <c r="D343" s="224">
        <v>189</v>
      </c>
      <c r="E343" s="224">
        <v>142</v>
      </c>
      <c r="F343" s="224">
        <v>142</v>
      </c>
      <c r="G343" s="224">
        <v>0.66600000000000004</v>
      </c>
      <c r="H343" s="224">
        <v>11712</v>
      </c>
      <c r="I343" s="224">
        <v>0</v>
      </c>
      <c r="J343" s="225">
        <v>0.17200298890439736</v>
      </c>
      <c r="K343" s="224">
        <v>189</v>
      </c>
      <c r="L343" s="224">
        <v>136</v>
      </c>
      <c r="M343" s="224">
        <v>136</v>
      </c>
      <c r="N343" s="224">
        <v>0.95230000000000004</v>
      </c>
      <c r="O343" s="224">
        <v>37500</v>
      </c>
      <c r="P343" s="224">
        <v>0</v>
      </c>
      <c r="Q343" s="225">
        <v>0.38917563211089257</v>
      </c>
      <c r="R343" s="224">
        <v>189</v>
      </c>
      <c r="S343" s="224">
        <v>140</v>
      </c>
      <c r="T343" s="224">
        <v>151.19999999999999</v>
      </c>
      <c r="U343" s="224">
        <v>0.92620000000000002</v>
      </c>
      <c r="V343" s="224">
        <v>30300</v>
      </c>
      <c r="W343" s="224">
        <v>0</v>
      </c>
      <c r="X343" s="225">
        <v>0.30050628823392084</v>
      </c>
      <c r="Y343" s="224">
        <v>189</v>
      </c>
      <c r="Z343" s="224">
        <v>140</v>
      </c>
      <c r="AA343" s="224">
        <v>151.19999999999999</v>
      </c>
      <c r="AB343" s="224">
        <v>0.93130000000000002</v>
      </c>
      <c r="AC343" s="224">
        <v>39896</v>
      </c>
      <c r="AD343" s="224">
        <v>0</v>
      </c>
      <c r="AE343" s="225">
        <v>0.38081585842895327</v>
      </c>
      <c r="AF343" s="224">
        <v>189</v>
      </c>
      <c r="AG343" s="224">
        <v>190</v>
      </c>
      <c r="AH343" s="224">
        <v>190</v>
      </c>
      <c r="AI343" s="224">
        <v>0.80230000000000001</v>
      </c>
      <c r="AJ343" s="224">
        <v>40284</v>
      </c>
      <c r="AK343" s="224">
        <v>0</v>
      </c>
      <c r="AL343" s="225">
        <v>0.35519697508034515</v>
      </c>
      <c r="AM343" s="224">
        <v>189</v>
      </c>
      <c r="AN343" s="224">
        <v>232</v>
      </c>
      <c r="AO343" s="224">
        <v>232</v>
      </c>
      <c r="AP343" s="224">
        <v>0.84330000000000005</v>
      </c>
      <c r="AQ343" s="224">
        <v>42076</v>
      </c>
      <c r="AR343" s="224">
        <v>0</v>
      </c>
      <c r="AS343" s="225">
        <v>0.29869769056339057</v>
      </c>
      <c r="AT343" s="224">
        <v>189</v>
      </c>
      <c r="AU343" s="224">
        <v>190</v>
      </c>
      <c r="AV343" s="224">
        <v>190</v>
      </c>
      <c r="AW343" s="224">
        <v>0.93920000000000003</v>
      </c>
      <c r="AX343" s="224">
        <v>31830</v>
      </c>
      <c r="AY343" s="224">
        <v>0</v>
      </c>
      <c r="AZ343" s="225">
        <v>0.23974635784383197</v>
      </c>
      <c r="BA343" s="224">
        <v>189</v>
      </c>
      <c r="BB343" s="224">
        <v>142</v>
      </c>
      <c r="BC343" s="224">
        <v>151.19999999999999</v>
      </c>
      <c r="BD343" s="224">
        <v>0.91180000000000005</v>
      </c>
      <c r="BE343" s="224">
        <v>32138</v>
      </c>
      <c r="BF343" s="224">
        <v>0</v>
      </c>
      <c r="BG343" s="225">
        <v>0.32376878161163214</v>
      </c>
      <c r="BH343" s="224">
        <v>232</v>
      </c>
      <c r="BI343" s="224">
        <v>156</v>
      </c>
      <c r="BJ343" s="224">
        <v>185.6</v>
      </c>
      <c r="BK343" s="224">
        <v>0.93689999999999996</v>
      </c>
      <c r="BL343" s="224">
        <v>41666</v>
      </c>
      <c r="BM343" s="224">
        <v>0</v>
      </c>
      <c r="BN343" s="225">
        <v>0.32206064853945043</v>
      </c>
      <c r="BO343" s="224">
        <v>232</v>
      </c>
      <c r="BP343" s="224">
        <v>176</v>
      </c>
      <c r="BQ343" s="224">
        <v>185.6</v>
      </c>
      <c r="BR343" s="224">
        <v>0.9415</v>
      </c>
      <c r="BS343" s="224">
        <v>44910</v>
      </c>
      <c r="BT343" s="311">
        <v>0</v>
      </c>
      <c r="BU343" s="225">
        <v>0.34543936231736799</v>
      </c>
      <c r="BV343" s="224">
        <v>232</v>
      </c>
      <c r="BW343" s="224">
        <v>164</v>
      </c>
      <c r="BX343" s="224">
        <v>185.6</v>
      </c>
      <c r="BY343" s="224">
        <v>0.94910000000000005</v>
      </c>
      <c r="BZ343" s="224">
        <v>44464</v>
      </c>
      <c r="CA343" s="311">
        <v>0</v>
      </c>
      <c r="CB343" s="225">
        <v>0.37562052131662543</v>
      </c>
      <c r="CC343" s="224">
        <v>232</v>
      </c>
      <c r="CD343" s="224"/>
      <c r="CE343" s="224">
        <v>185.6</v>
      </c>
      <c r="CF343" s="224">
        <v>0.94440000000000002</v>
      </c>
      <c r="CG343" s="224">
        <v>53482</v>
      </c>
      <c r="CH343" s="224">
        <v>0</v>
      </c>
      <c r="CI343" s="225">
        <v>0.41011037272656314</v>
      </c>
      <c r="CJ343" s="224">
        <v>232</v>
      </c>
      <c r="CK343" s="224"/>
      <c r="CL343" s="224">
        <v>185.6</v>
      </c>
      <c r="CM343" s="224">
        <v>0.92390000000000005</v>
      </c>
      <c r="CN343" s="224">
        <v>43546</v>
      </c>
      <c r="CO343" s="224">
        <v>0</v>
      </c>
      <c r="CP343" s="225">
        <v>0.35270598794299862</v>
      </c>
      <c r="CQ343" s="224">
        <v>232</v>
      </c>
      <c r="CR343" s="224"/>
      <c r="CS343" s="224">
        <v>185.6</v>
      </c>
      <c r="CT343" s="224">
        <v>0.94769999999999999</v>
      </c>
      <c r="CU343" s="224">
        <v>40592</v>
      </c>
      <c r="CV343" s="311">
        <v>0</v>
      </c>
      <c r="CW343" s="225">
        <v>0.31018347838133886</v>
      </c>
      <c r="CX343" s="224">
        <v>232</v>
      </c>
      <c r="CY343" s="224"/>
      <c r="CZ343" s="224">
        <v>185.6</v>
      </c>
      <c r="DA343" s="224">
        <v>0.93700000000000006</v>
      </c>
      <c r="DB343" s="224">
        <v>35035</v>
      </c>
      <c r="DC343" s="224">
        <v>0</v>
      </c>
      <c r="DD343" s="225">
        <v>0.27980280415199721</v>
      </c>
      <c r="DE343" s="224">
        <v>232</v>
      </c>
      <c r="DF343" s="224"/>
      <c r="DG343" s="224">
        <v>185.6</v>
      </c>
      <c r="DH343" s="224">
        <v>0.94279999999999997</v>
      </c>
      <c r="DI343" s="224">
        <v>40382</v>
      </c>
      <c r="DJ343" s="224">
        <v>0</v>
      </c>
      <c r="DK343" s="225">
        <v>0.31018253656815375</v>
      </c>
      <c r="DL343" s="224">
        <v>232</v>
      </c>
      <c r="DM343" s="224"/>
      <c r="DN343" s="224">
        <v>185.6</v>
      </c>
      <c r="DO343" s="224">
        <v>0.9395</v>
      </c>
      <c r="DP343" s="224">
        <v>38485</v>
      </c>
      <c r="DQ343" s="311">
        <v>0</v>
      </c>
      <c r="DR343" s="225">
        <v>0.29664962182765514</v>
      </c>
      <c r="DS343" s="224">
        <v>232</v>
      </c>
      <c r="DT343" s="224"/>
      <c r="DU343" s="224">
        <v>214.16</v>
      </c>
      <c r="DV343" s="224">
        <v>0.91320000000000001</v>
      </c>
      <c r="DW343" s="224">
        <v>27584</v>
      </c>
      <c r="DX343" s="224">
        <v>0</v>
      </c>
      <c r="DY343" s="225">
        <v>0.19589370791046429</v>
      </c>
    </row>
    <row r="344" spans="1:129" ht="17.25" customHeight="1">
      <c r="A344" s="466">
        <v>340</v>
      </c>
      <c r="B344" s="489">
        <v>341000000075</v>
      </c>
      <c r="C344" s="212" t="s">
        <v>315</v>
      </c>
      <c r="D344" s="224">
        <v>278</v>
      </c>
      <c r="E344" s="224">
        <v>52.8</v>
      </c>
      <c r="F344" s="224">
        <v>52.8</v>
      </c>
      <c r="G344" s="224">
        <v>0.94089999999999996</v>
      </c>
      <c r="H344" s="224">
        <v>11949</v>
      </c>
      <c r="I344" s="224">
        <v>0</v>
      </c>
      <c r="J344" s="225">
        <v>0.33405784382243092</v>
      </c>
      <c r="K344" s="224">
        <v>278</v>
      </c>
      <c r="L344" s="224">
        <v>85.2</v>
      </c>
      <c r="M344" s="224">
        <v>85.2</v>
      </c>
      <c r="N344" s="224">
        <v>0.96450000000000002</v>
      </c>
      <c r="O344" s="224">
        <v>21612</v>
      </c>
      <c r="P344" s="224">
        <v>0</v>
      </c>
      <c r="Q344" s="225">
        <v>0.35349249406481981</v>
      </c>
      <c r="R344" s="224">
        <v>278</v>
      </c>
      <c r="S344" s="224">
        <v>111</v>
      </c>
      <c r="T344" s="224">
        <v>222.4</v>
      </c>
      <c r="U344" s="224">
        <v>0.96020000000000005</v>
      </c>
      <c r="V344" s="224">
        <v>23664</v>
      </c>
      <c r="W344" s="224">
        <v>0</v>
      </c>
      <c r="X344" s="225">
        <v>0.15390728450357816</v>
      </c>
      <c r="Y344" s="224">
        <v>278</v>
      </c>
      <c r="Z344" s="224">
        <v>142.5</v>
      </c>
      <c r="AA344" s="224">
        <v>222.4</v>
      </c>
      <c r="AB344" s="224">
        <v>0.97350000000000003</v>
      </c>
      <c r="AC344" s="224">
        <v>28923</v>
      </c>
      <c r="AD344" s="224">
        <v>0</v>
      </c>
      <c r="AE344" s="225">
        <v>0.17955589303595643</v>
      </c>
      <c r="AF344" s="224">
        <v>278</v>
      </c>
      <c r="AG344" s="224">
        <v>135</v>
      </c>
      <c r="AH344" s="224">
        <v>222.4</v>
      </c>
      <c r="AI344" s="224">
        <v>0.97560000000000002</v>
      </c>
      <c r="AJ344" s="224">
        <v>31539</v>
      </c>
      <c r="AK344" s="224">
        <v>0</v>
      </c>
      <c r="AL344" s="225">
        <v>0.19537473818112513</v>
      </c>
      <c r="AM344" s="224">
        <v>278</v>
      </c>
      <c r="AN344" s="224">
        <v>42</v>
      </c>
      <c r="AO344" s="224">
        <v>222.4</v>
      </c>
      <c r="AP344" s="224">
        <v>0.95120000000000005</v>
      </c>
      <c r="AQ344" s="224">
        <v>10875</v>
      </c>
      <c r="AR344" s="224">
        <v>0</v>
      </c>
      <c r="AS344" s="225">
        <v>7.1398673743931676E-2</v>
      </c>
      <c r="AT344" s="224">
        <v>278</v>
      </c>
      <c r="AU344" s="224">
        <v>51</v>
      </c>
      <c r="AV344" s="224">
        <v>222.4</v>
      </c>
      <c r="AW344" s="224">
        <v>0.95979999999999999</v>
      </c>
      <c r="AX344" s="224">
        <v>13620</v>
      </c>
      <c r="AY344" s="224">
        <v>0</v>
      </c>
      <c r="AZ344" s="225">
        <v>8.5760764443315651E-2</v>
      </c>
      <c r="BA344" s="224">
        <v>278</v>
      </c>
      <c r="BB344" s="224">
        <v>18</v>
      </c>
      <c r="BC344" s="224">
        <v>222.4</v>
      </c>
      <c r="BD344" s="224">
        <v>0.82940000000000003</v>
      </c>
      <c r="BE344" s="224">
        <v>3879</v>
      </c>
      <c r="BF344" s="224">
        <v>0</v>
      </c>
      <c r="BG344" s="225">
        <v>2.920710212635293E-2</v>
      </c>
      <c r="BH344" s="224">
        <v>278</v>
      </c>
      <c r="BI344" s="224">
        <v>30</v>
      </c>
      <c r="BJ344" s="224">
        <v>222.4</v>
      </c>
      <c r="BK344" s="224">
        <v>0.89570000000000005</v>
      </c>
      <c r="BL344" s="224">
        <v>4227</v>
      </c>
      <c r="BM344" s="224">
        <v>0</v>
      </c>
      <c r="BN344" s="225">
        <v>2.852081654768238E-2</v>
      </c>
      <c r="BO344" s="224">
        <v>278</v>
      </c>
      <c r="BP344" s="224">
        <v>189</v>
      </c>
      <c r="BQ344" s="224">
        <v>222.4</v>
      </c>
      <c r="BR344" s="224">
        <v>0.99129999999999996</v>
      </c>
      <c r="BS344" s="224">
        <v>62625</v>
      </c>
      <c r="BT344" s="311">
        <v>0</v>
      </c>
      <c r="BU344" s="225">
        <v>0.38179911224403296</v>
      </c>
      <c r="BV344" s="224">
        <v>278</v>
      </c>
      <c r="BW344" s="224">
        <v>144</v>
      </c>
      <c r="BX344" s="224">
        <v>222.4</v>
      </c>
      <c r="BY344" s="224">
        <v>0.9859</v>
      </c>
      <c r="BZ344" s="224">
        <v>46254</v>
      </c>
      <c r="CA344" s="311">
        <v>0</v>
      </c>
      <c r="CB344" s="225">
        <v>0.31391522053972309</v>
      </c>
      <c r="CC344" s="224">
        <v>278</v>
      </c>
      <c r="CD344" s="224"/>
      <c r="CE344" s="224">
        <v>278</v>
      </c>
      <c r="CF344" s="224">
        <v>0.98129999999999995</v>
      </c>
      <c r="CG344" s="224">
        <v>43176</v>
      </c>
      <c r="CH344" s="224">
        <v>0</v>
      </c>
      <c r="CI344" s="225">
        <v>0.21272712700343963</v>
      </c>
      <c r="CJ344" s="224">
        <v>278</v>
      </c>
      <c r="CK344" s="224"/>
      <c r="CL344" s="224">
        <v>278</v>
      </c>
      <c r="CM344" s="224">
        <v>0.96760000000000002</v>
      </c>
      <c r="CN344" s="224">
        <v>15807</v>
      </c>
      <c r="CO344" s="224">
        <v>0</v>
      </c>
      <c r="CP344" s="225">
        <v>8.1616187000792095E-2</v>
      </c>
      <c r="CQ344" s="224">
        <v>278</v>
      </c>
      <c r="CR344" s="224"/>
      <c r="CS344" s="224">
        <v>278</v>
      </c>
      <c r="CT344" s="224">
        <v>0.96679999999999999</v>
      </c>
      <c r="CU344" s="224">
        <v>8925</v>
      </c>
      <c r="CV344" s="311">
        <v>0</v>
      </c>
      <c r="CW344" s="225">
        <v>4.4632771101041947E-2</v>
      </c>
      <c r="CX344" s="224">
        <v>278</v>
      </c>
      <c r="CY344" s="224"/>
      <c r="CZ344" s="224">
        <v>278</v>
      </c>
      <c r="DA344" s="224">
        <v>0.95140000000000002</v>
      </c>
      <c r="DB344" s="224">
        <v>15171</v>
      </c>
      <c r="DC344" s="224">
        <v>0</v>
      </c>
      <c r="DD344" s="225">
        <v>7.9666138856835489E-2</v>
      </c>
      <c r="DE344" s="224">
        <v>278</v>
      </c>
      <c r="DF344" s="224"/>
      <c r="DG344" s="224">
        <v>278</v>
      </c>
      <c r="DH344" s="224">
        <v>0.93289999999999995</v>
      </c>
      <c r="DI344" s="224">
        <v>16830</v>
      </c>
      <c r="DJ344" s="224">
        <v>0</v>
      </c>
      <c r="DK344" s="225">
        <v>8.7223054519154242E-2</v>
      </c>
      <c r="DL344" s="224">
        <v>278</v>
      </c>
      <c r="DM344" s="224"/>
      <c r="DN344" s="224">
        <v>278</v>
      </c>
      <c r="DO344" s="224">
        <v>0.92889999999999995</v>
      </c>
      <c r="DP344" s="224">
        <v>20511</v>
      </c>
      <c r="DQ344" s="311">
        <v>0</v>
      </c>
      <c r="DR344" s="225">
        <v>0.10675792899273906</v>
      </c>
      <c r="DS344" s="224">
        <v>278</v>
      </c>
      <c r="DT344" s="224"/>
      <c r="DU344" s="224">
        <v>278</v>
      </c>
      <c r="DV344" s="224">
        <v>0.88180000000000003</v>
      </c>
      <c r="DW344" s="224">
        <v>6426</v>
      </c>
      <c r="DX344" s="224">
        <v>0</v>
      </c>
      <c r="DY344" s="225">
        <v>3.6407707583083003E-2</v>
      </c>
    </row>
    <row r="345" spans="1:129" ht="17.25" customHeight="1">
      <c r="A345" s="466">
        <v>341</v>
      </c>
      <c r="B345" s="489">
        <v>713000000010</v>
      </c>
      <c r="C345" s="212" t="s">
        <v>411</v>
      </c>
      <c r="D345" s="224">
        <v>110</v>
      </c>
      <c r="E345" s="224">
        <v>126</v>
      </c>
      <c r="F345" s="224">
        <v>126</v>
      </c>
      <c r="G345" s="224">
        <v>0.69789999999999996</v>
      </c>
      <c r="H345" s="224">
        <v>22322</v>
      </c>
      <c r="I345" s="224">
        <v>0</v>
      </c>
      <c r="J345" s="225">
        <v>0.35256310630050902</v>
      </c>
      <c r="K345" s="224">
        <v>110</v>
      </c>
      <c r="L345" s="224">
        <v>127.8</v>
      </c>
      <c r="M345" s="224">
        <v>127.8</v>
      </c>
      <c r="N345" s="224">
        <v>0.70420000000000005</v>
      </c>
      <c r="O345" s="224">
        <v>13426</v>
      </c>
      <c r="P345" s="224">
        <v>0</v>
      </c>
      <c r="Q345" s="225">
        <v>0.20051498436978377</v>
      </c>
      <c r="R345" s="224">
        <v>110</v>
      </c>
      <c r="S345" s="224">
        <v>121.1</v>
      </c>
      <c r="T345" s="224">
        <v>121.1</v>
      </c>
      <c r="U345" s="224">
        <v>0.71179999999999999</v>
      </c>
      <c r="V345" s="224">
        <v>11943</v>
      </c>
      <c r="W345" s="224">
        <v>0</v>
      </c>
      <c r="X345" s="225">
        <v>0.19243267147708712</v>
      </c>
      <c r="Y345" s="224">
        <v>110</v>
      </c>
      <c r="Z345" s="224">
        <v>122.5</v>
      </c>
      <c r="AA345" s="224">
        <v>122.5</v>
      </c>
      <c r="AB345" s="224">
        <v>0.7026</v>
      </c>
      <c r="AC345" s="224">
        <v>10930</v>
      </c>
      <c r="AD345" s="224">
        <v>0</v>
      </c>
      <c r="AE345" s="225">
        <v>0.1706880010114474</v>
      </c>
      <c r="AF345" s="224">
        <v>110</v>
      </c>
      <c r="AG345" s="224">
        <v>120.4</v>
      </c>
      <c r="AH345" s="224">
        <v>120.4</v>
      </c>
      <c r="AI345" s="224">
        <v>0.73440000000000005</v>
      </c>
      <c r="AJ345" s="224">
        <v>10611</v>
      </c>
      <c r="AK345" s="224">
        <v>0</v>
      </c>
      <c r="AL345" s="225">
        <v>0.16129623267161325</v>
      </c>
      <c r="AM345" s="224">
        <v>110</v>
      </c>
      <c r="AN345" s="224">
        <v>117</v>
      </c>
      <c r="AO345" s="224">
        <v>117</v>
      </c>
      <c r="AP345" s="224">
        <v>0.72170000000000001</v>
      </c>
      <c r="AQ345" s="224">
        <v>14164</v>
      </c>
      <c r="AR345" s="224">
        <v>0</v>
      </c>
      <c r="AS345" s="225">
        <v>0.23297582301785338</v>
      </c>
      <c r="AT345" s="224">
        <v>110</v>
      </c>
      <c r="AU345" s="224">
        <v>124.9</v>
      </c>
      <c r="AV345" s="224">
        <v>124.9</v>
      </c>
      <c r="AW345" s="224">
        <v>0.6734</v>
      </c>
      <c r="AX345" s="224">
        <v>4872</v>
      </c>
      <c r="AY345" s="224">
        <v>0</v>
      </c>
      <c r="AZ345" s="225">
        <v>7.7857202266407036E-2</v>
      </c>
      <c r="BA345" s="224">
        <v>110</v>
      </c>
      <c r="BB345" s="224">
        <v>30.2</v>
      </c>
      <c r="BC345" s="224">
        <v>88</v>
      </c>
      <c r="BD345" s="224">
        <v>0.66720000000000002</v>
      </c>
      <c r="BE345" s="224">
        <v>1714</v>
      </c>
      <c r="BF345" s="224">
        <v>0</v>
      </c>
      <c r="BG345" s="225">
        <v>4.0545215342877215E-2</v>
      </c>
      <c r="BH345" s="224">
        <v>110</v>
      </c>
      <c r="BI345" s="224">
        <v>30.2</v>
      </c>
      <c r="BJ345" s="224">
        <v>88</v>
      </c>
      <c r="BK345" s="224">
        <v>0.68130000000000002</v>
      </c>
      <c r="BL345" s="224">
        <v>8147</v>
      </c>
      <c r="BM345" s="224">
        <v>0</v>
      </c>
      <c r="BN345" s="225">
        <v>0.18264328918652009</v>
      </c>
      <c r="BO345" s="224">
        <v>110</v>
      </c>
      <c r="BP345" s="224">
        <v>121.4</v>
      </c>
      <c r="BQ345" s="224">
        <v>121.4</v>
      </c>
      <c r="BR345" s="224">
        <v>0.70889999999999997</v>
      </c>
      <c r="BS345" s="224">
        <v>16669</v>
      </c>
      <c r="BT345" s="311">
        <v>0</v>
      </c>
      <c r="BU345" s="225">
        <v>0.26033523284064619</v>
      </c>
      <c r="BV345" s="224">
        <v>110</v>
      </c>
      <c r="BW345" s="224">
        <v>132</v>
      </c>
      <c r="BX345" s="224">
        <v>132</v>
      </c>
      <c r="BY345" s="224">
        <v>0.7208</v>
      </c>
      <c r="BZ345" s="224">
        <v>17012</v>
      </c>
      <c r="CA345" s="311">
        <v>0</v>
      </c>
      <c r="CB345" s="225">
        <v>0.2660709080659136</v>
      </c>
      <c r="CC345" s="224">
        <v>110</v>
      </c>
      <c r="CD345" s="224"/>
      <c r="CE345" s="224">
        <v>129.4</v>
      </c>
      <c r="CF345" s="224">
        <v>0.71530000000000005</v>
      </c>
      <c r="CG345" s="224">
        <v>13880</v>
      </c>
      <c r="CH345" s="224">
        <v>0</v>
      </c>
      <c r="CI345" s="225">
        <v>0.20155521022506978</v>
      </c>
      <c r="CJ345" s="224">
        <v>110</v>
      </c>
      <c r="CK345" s="224"/>
      <c r="CL345" s="224">
        <v>126</v>
      </c>
      <c r="CM345" s="224">
        <v>0.72599999999999998</v>
      </c>
      <c r="CN345" s="224">
        <v>10056</v>
      </c>
      <c r="CO345" s="224">
        <v>0</v>
      </c>
      <c r="CP345" s="225">
        <v>0.15268121328727388</v>
      </c>
      <c r="CQ345" s="224">
        <v>110</v>
      </c>
      <c r="CR345" s="224"/>
      <c r="CS345" s="224">
        <v>130.30000000000001</v>
      </c>
      <c r="CT345" s="224">
        <v>0.72709999999999997</v>
      </c>
      <c r="CU345" s="224">
        <v>15046</v>
      </c>
      <c r="CV345" s="311">
        <v>0</v>
      </c>
      <c r="CW345" s="225">
        <v>0.21345658722425931</v>
      </c>
      <c r="CX345" s="224">
        <v>110</v>
      </c>
      <c r="CY345" s="224"/>
      <c r="CZ345" s="224">
        <v>133.19999999999999</v>
      </c>
      <c r="DA345" s="224">
        <v>0.72450000000000003</v>
      </c>
      <c r="DB345" s="224">
        <v>18049</v>
      </c>
      <c r="DC345" s="224">
        <v>0</v>
      </c>
      <c r="DD345" s="225">
        <v>0.25976344414347635</v>
      </c>
      <c r="DE345" s="224">
        <v>110</v>
      </c>
      <c r="DF345" s="224"/>
      <c r="DG345" s="224">
        <v>125.2</v>
      </c>
      <c r="DH345" s="224">
        <v>0.72099999999999997</v>
      </c>
      <c r="DI345" s="224">
        <v>10528</v>
      </c>
      <c r="DJ345" s="224">
        <v>0</v>
      </c>
      <c r="DK345" s="225">
        <v>0.15675931141971572</v>
      </c>
      <c r="DL345" s="224">
        <v>110</v>
      </c>
      <c r="DM345" s="224"/>
      <c r="DN345" s="224">
        <v>126.4</v>
      </c>
      <c r="DO345" s="224">
        <v>0.71330000000000005</v>
      </c>
      <c r="DP345" s="224">
        <v>12130</v>
      </c>
      <c r="DQ345" s="311">
        <v>0</v>
      </c>
      <c r="DR345" s="225">
        <v>0.18082920266363386</v>
      </c>
      <c r="DS345" s="224">
        <v>110</v>
      </c>
      <c r="DT345" s="224"/>
      <c r="DU345" s="224">
        <v>130</v>
      </c>
      <c r="DV345" s="224">
        <v>0.72299999999999998</v>
      </c>
      <c r="DW345" s="224">
        <v>6400</v>
      </c>
      <c r="DX345" s="224">
        <v>0</v>
      </c>
      <c r="DY345" s="225">
        <v>9.457270868059249E-2</v>
      </c>
    </row>
    <row r="346" spans="1:129" ht="17.25" customHeight="1">
      <c r="A346" s="466">
        <v>342</v>
      </c>
      <c r="B346" s="489">
        <v>714000000020</v>
      </c>
      <c r="C346" s="212" t="s">
        <v>423</v>
      </c>
      <c r="D346" s="224">
        <v>180</v>
      </c>
      <c r="E346" s="224">
        <v>351</v>
      </c>
      <c r="F346" s="224">
        <v>351</v>
      </c>
      <c r="G346" s="224">
        <v>0.64529999999999998</v>
      </c>
      <c r="H346" s="224">
        <v>7970</v>
      </c>
      <c r="I346" s="224">
        <v>0</v>
      </c>
      <c r="J346" s="225">
        <v>4.8871654670852284E-2</v>
      </c>
      <c r="K346" s="224">
        <v>180</v>
      </c>
      <c r="L346" s="224">
        <v>370</v>
      </c>
      <c r="M346" s="224">
        <v>370</v>
      </c>
      <c r="N346" s="224">
        <v>0.65990000000000004</v>
      </c>
      <c r="O346" s="224">
        <v>28075</v>
      </c>
      <c r="P346" s="224">
        <v>0</v>
      </c>
      <c r="Q346" s="225">
        <v>0.15454927672810148</v>
      </c>
      <c r="R346" s="224">
        <v>180</v>
      </c>
      <c r="S346" s="224">
        <v>363</v>
      </c>
      <c r="T346" s="224">
        <v>363</v>
      </c>
      <c r="U346" s="224">
        <v>0.63580000000000003</v>
      </c>
      <c r="V346" s="224">
        <v>25280</v>
      </c>
      <c r="W346" s="224">
        <v>0</v>
      </c>
      <c r="X346" s="225">
        <v>0.15213089650448455</v>
      </c>
      <c r="Y346" s="224">
        <v>180</v>
      </c>
      <c r="Z346" s="224">
        <v>63</v>
      </c>
      <c r="AA346" s="224">
        <v>144</v>
      </c>
      <c r="AB346" s="224">
        <v>0.58699999999999997</v>
      </c>
      <c r="AC346" s="224">
        <v>13715</v>
      </c>
      <c r="AD346" s="224">
        <v>0</v>
      </c>
      <c r="AE346" s="225">
        <v>0.21808323614596628</v>
      </c>
      <c r="AF346" s="224">
        <v>180</v>
      </c>
      <c r="AG346" s="224">
        <v>281</v>
      </c>
      <c r="AH346" s="224">
        <v>281</v>
      </c>
      <c r="AI346" s="224">
        <v>0.44869999999999999</v>
      </c>
      <c r="AJ346" s="224">
        <v>4725</v>
      </c>
      <c r="AK346" s="224">
        <v>0</v>
      </c>
      <c r="AL346" s="225">
        <v>5.0369366399038926E-2</v>
      </c>
      <c r="AM346" s="224">
        <v>180</v>
      </c>
      <c r="AN346" s="224">
        <v>362</v>
      </c>
      <c r="AO346" s="224">
        <v>362</v>
      </c>
      <c r="AP346" s="224">
        <v>0.66700000000000004</v>
      </c>
      <c r="AQ346" s="224">
        <v>22195</v>
      </c>
      <c r="AR346" s="224">
        <v>0</v>
      </c>
      <c r="AS346" s="225">
        <v>0.12766982070658961</v>
      </c>
      <c r="AT346" s="224">
        <v>180</v>
      </c>
      <c r="AU346" s="224">
        <v>390</v>
      </c>
      <c r="AV346" s="224">
        <v>390</v>
      </c>
      <c r="AW346" s="224">
        <v>0.60529999999999995</v>
      </c>
      <c r="AX346" s="224">
        <v>19650</v>
      </c>
      <c r="AY346" s="224">
        <v>0</v>
      </c>
      <c r="AZ346" s="225">
        <v>0.1118804844496717</v>
      </c>
      <c r="BA346" s="224">
        <v>180</v>
      </c>
      <c r="BB346" s="224">
        <v>397</v>
      </c>
      <c r="BC346" s="224">
        <v>397</v>
      </c>
      <c r="BD346" s="224">
        <v>0.76229999999999998</v>
      </c>
      <c r="BE346" s="224">
        <v>27610</v>
      </c>
      <c r="BF346" s="224">
        <v>0</v>
      </c>
      <c r="BG346" s="225">
        <v>0.12671192352132737</v>
      </c>
      <c r="BH346" s="224">
        <v>180</v>
      </c>
      <c r="BI346" s="224">
        <v>327</v>
      </c>
      <c r="BJ346" s="224">
        <v>327</v>
      </c>
      <c r="BK346" s="224">
        <v>0.75360000000000005</v>
      </c>
      <c r="BL346" s="224">
        <v>20395</v>
      </c>
      <c r="BM346" s="224">
        <v>0</v>
      </c>
      <c r="BN346" s="225">
        <v>0.11124029493741822</v>
      </c>
      <c r="BO346" s="224">
        <v>180</v>
      </c>
      <c r="BP346" s="224">
        <v>304.5</v>
      </c>
      <c r="BQ346" s="224">
        <v>304.5</v>
      </c>
      <c r="BR346" s="224">
        <v>0.82889999999999997</v>
      </c>
      <c r="BS346" s="224">
        <v>29985</v>
      </c>
      <c r="BT346" s="311">
        <v>0</v>
      </c>
      <c r="BU346" s="225">
        <v>0.15967674869651852</v>
      </c>
      <c r="BV346" s="224">
        <v>180</v>
      </c>
      <c r="BW346" s="224">
        <v>268</v>
      </c>
      <c r="BX346" s="224">
        <v>268</v>
      </c>
      <c r="BY346" s="224">
        <v>0.80779999999999996</v>
      </c>
      <c r="BZ346" s="224">
        <v>24485</v>
      </c>
      <c r="CA346" s="311">
        <v>0</v>
      </c>
      <c r="CB346" s="225">
        <v>0.16830312986054766</v>
      </c>
      <c r="CC346" s="224">
        <v>180</v>
      </c>
      <c r="CD346" s="224"/>
      <c r="CE346" s="224">
        <v>357</v>
      </c>
      <c r="CF346" s="224">
        <v>0.72340000000000004</v>
      </c>
      <c r="CG346" s="224">
        <v>29790</v>
      </c>
      <c r="CH346" s="224">
        <v>0</v>
      </c>
      <c r="CI346" s="225">
        <v>0.15504253018017608</v>
      </c>
      <c r="CJ346" s="224">
        <v>180</v>
      </c>
      <c r="CK346" s="224"/>
      <c r="CL346" s="224">
        <v>365</v>
      </c>
      <c r="CM346" s="224">
        <v>0.62929999999999997</v>
      </c>
      <c r="CN346" s="224">
        <v>28550</v>
      </c>
      <c r="CO346" s="224">
        <v>0</v>
      </c>
      <c r="CP346" s="225">
        <v>0.17263268287998965</v>
      </c>
      <c r="CQ346" s="224">
        <v>180</v>
      </c>
      <c r="CR346" s="224"/>
      <c r="CS346" s="224">
        <v>355</v>
      </c>
      <c r="CT346" s="224">
        <v>0.627</v>
      </c>
      <c r="CU346" s="224">
        <v>24610</v>
      </c>
      <c r="CV346" s="311">
        <v>0</v>
      </c>
      <c r="CW346" s="225">
        <v>0.14860820355930235</v>
      </c>
      <c r="CX346" s="224">
        <v>180</v>
      </c>
      <c r="CY346" s="224"/>
      <c r="CZ346" s="224">
        <v>366</v>
      </c>
      <c r="DA346" s="224">
        <v>0.60770000000000002</v>
      </c>
      <c r="DB346" s="224">
        <v>21760</v>
      </c>
      <c r="DC346" s="224">
        <v>0</v>
      </c>
      <c r="DD346" s="225">
        <v>0.13588016728047536</v>
      </c>
      <c r="DE346" s="224">
        <v>180</v>
      </c>
      <c r="DF346" s="224"/>
      <c r="DG346" s="224">
        <v>429</v>
      </c>
      <c r="DH346" s="224">
        <v>0.60140000000000005</v>
      </c>
      <c r="DI346" s="224">
        <v>27430</v>
      </c>
      <c r="DJ346" s="224">
        <v>0</v>
      </c>
      <c r="DK346" s="225">
        <v>0.14289997608491015</v>
      </c>
      <c r="DL346" s="224">
        <v>180</v>
      </c>
      <c r="DM346" s="224"/>
      <c r="DN346" s="224">
        <v>387</v>
      </c>
      <c r="DO346" s="224">
        <v>0.56689999999999996</v>
      </c>
      <c r="DP346" s="224">
        <v>17820</v>
      </c>
      <c r="DQ346" s="311">
        <v>0</v>
      </c>
      <c r="DR346" s="225">
        <v>0.10917352728550811</v>
      </c>
      <c r="DS346" s="224">
        <v>180</v>
      </c>
      <c r="DT346" s="224"/>
      <c r="DU346" s="224">
        <v>374</v>
      </c>
      <c r="DV346" s="224">
        <v>0.5575</v>
      </c>
      <c r="DW346" s="224">
        <v>20150</v>
      </c>
      <c r="DX346" s="224">
        <v>0</v>
      </c>
      <c r="DY346" s="225">
        <v>0.13422273380068156</v>
      </c>
    </row>
    <row r="347" spans="1:129" ht="17.25" customHeight="1">
      <c r="A347" s="466">
        <v>343</v>
      </c>
      <c r="B347" s="489">
        <v>211000000020</v>
      </c>
      <c r="C347" s="212" t="s">
        <v>673</v>
      </c>
      <c r="D347" s="224">
        <v>195</v>
      </c>
      <c r="E347" s="224">
        <v>9</v>
      </c>
      <c r="F347" s="224">
        <v>9</v>
      </c>
      <c r="G347" s="224">
        <v>0.22850000000000001</v>
      </c>
      <c r="H347" s="224">
        <v>963</v>
      </c>
      <c r="I347" s="311">
        <v>74.591999999999871</v>
      </c>
      <c r="J347" s="225">
        <v>0.65037685387794786</v>
      </c>
      <c r="K347" s="224">
        <v>195</v>
      </c>
      <c r="L347" s="224">
        <v>9</v>
      </c>
      <c r="M347" s="224">
        <v>9</v>
      </c>
      <c r="N347" s="224">
        <v>0.22270000000000001</v>
      </c>
      <c r="O347" s="224">
        <v>729</v>
      </c>
      <c r="P347" s="224">
        <v>0</v>
      </c>
      <c r="Q347" s="225">
        <v>0.4888682880194678</v>
      </c>
      <c r="R347" s="224">
        <v>195</v>
      </c>
      <c r="S347" s="224">
        <v>7.2</v>
      </c>
      <c r="T347" s="224">
        <v>156</v>
      </c>
      <c r="U347" s="224">
        <v>0.24390000000000001</v>
      </c>
      <c r="V347" s="224">
        <v>792</v>
      </c>
      <c r="W347" s="224">
        <v>0</v>
      </c>
      <c r="X347" s="225">
        <v>2.8910545515711566E-2</v>
      </c>
      <c r="Y347" s="224">
        <v>195</v>
      </c>
      <c r="Z347" s="224">
        <v>24</v>
      </c>
      <c r="AA347" s="224">
        <v>156</v>
      </c>
      <c r="AB347" s="224">
        <v>0.32679999999999998</v>
      </c>
      <c r="AC347" s="224">
        <v>828</v>
      </c>
      <c r="AD347" s="224">
        <v>0</v>
      </c>
      <c r="AE347" s="225">
        <v>2.1829850175094381E-2</v>
      </c>
      <c r="AF347" s="224">
        <v>195</v>
      </c>
      <c r="AG347" s="224">
        <v>8.0399999999999991</v>
      </c>
      <c r="AH347" s="224">
        <v>156</v>
      </c>
      <c r="AI347" s="224">
        <v>0.61099999999999999</v>
      </c>
      <c r="AJ347" s="224">
        <v>999</v>
      </c>
      <c r="AK347" s="224">
        <v>0</v>
      </c>
      <c r="AL347" s="225">
        <v>1.4087266938225179E-2</v>
      </c>
      <c r="AM347" s="224">
        <v>195</v>
      </c>
      <c r="AN347" s="224">
        <v>87.84</v>
      </c>
      <c r="AO347" s="224">
        <v>156</v>
      </c>
      <c r="AP347" s="224">
        <v>0.9506</v>
      </c>
      <c r="AQ347" s="224">
        <v>19808</v>
      </c>
      <c r="AR347" s="224">
        <v>0</v>
      </c>
      <c r="AS347" s="225">
        <v>0.18551785856645944</v>
      </c>
      <c r="AT347" s="224">
        <v>195</v>
      </c>
      <c r="AU347" s="224">
        <v>80.28</v>
      </c>
      <c r="AV347" s="224">
        <v>156</v>
      </c>
      <c r="AW347" s="224">
        <v>0.88480000000000003</v>
      </c>
      <c r="AX347" s="224">
        <v>12114</v>
      </c>
      <c r="AY347" s="224">
        <v>0</v>
      </c>
      <c r="AZ347" s="225">
        <v>0.11796275896418812</v>
      </c>
      <c r="BA347" s="224">
        <v>195</v>
      </c>
      <c r="BB347" s="224">
        <v>81</v>
      </c>
      <c r="BC347" s="224">
        <v>156</v>
      </c>
      <c r="BD347" s="224">
        <v>0.90739999999999998</v>
      </c>
      <c r="BE347" s="224">
        <v>15927</v>
      </c>
      <c r="BF347" s="224">
        <v>0</v>
      </c>
      <c r="BG347" s="225">
        <v>0.15627089891471643</v>
      </c>
      <c r="BH347" s="224">
        <v>195</v>
      </c>
      <c r="BI347" s="224">
        <v>95.28</v>
      </c>
      <c r="BJ347" s="224">
        <v>156</v>
      </c>
      <c r="BK347" s="224">
        <v>0.90290000000000004</v>
      </c>
      <c r="BL347" s="224">
        <v>16365</v>
      </c>
      <c r="BM347" s="224">
        <v>0</v>
      </c>
      <c r="BN347" s="225">
        <v>0.15616324423251204</v>
      </c>
      <c r="BO347" s="224">
        <v>195</v>
      </c>
      <c r="BP347" s="224">
        <v>7.8</v>
      </c>
      <c r="BQ347" s="224">
        <v>156</v>
      </c>
      <c r="BR347" s="224">
        <v>0.54600000000000004</v>
      </c>
      <c r="BS347" s="224">
        <v>908</v>
      </c>
      <c r="BT347" s="311">
        <v>0</v>
      </c>
      <c r="BU347" s="225">
        <v>1.432833318689398E-2</v>
      </c>
      <c r="BV347" s="224">
        <v>195</v>
      </c>
      <c r="BW347" s="224">
        <v>84.6</v>
      </c>
      <c r="BX347" s="224">
        <v>156</v>
      </c>
      <c r="BY347" s="224">
        <v>0.87419999999999998</v>
      </c>
      <c r="BZ347" s="224">
        <v>6795</v>
      </c>
      <c r="CA347" s="311">
        <v>0</v>
      </c>
      <c r="CB347" s="225">
        <v>7.4145498176040381E-2</v>
      </c>
      <c r="CC347" s="224">
        <v>195</v>
      </c>
      <c r="CD347" s="224"/>
      <c r="CE347" s="224">
        <v>156</v>
      </c>
      <c r="CF347" s="224">
        <v>0.92290000000000005</v>
      </c>
      <c r="CG347" s="224">
        <v>14262</v>
      </c>
      <c r="CH347" s="224">
        <v>0</v>
      </c>
      <c r="CI347" s="225">
        <v>0.13314603937080768</v>
      </c>
      <c r="CJ347" s="224">
        <v>195</v>
      </c>
      <c r="CK347" s="224"/>
      <c r="CL347" s="224">
        <v>156</v>
      </c>
      <c r="CM347" s="224">
        <v>0.46460000000000001</v>
      </c>
      <c r="CN347" s="224">
        <v>849</v>
      </c>
      <c r="CO347" s="224">
        <v>0</v>
      </c>
      <c r="CP347" s="225">
        <v>1.6269394497978228E-2</v>
      </c>
      <c r="CQ347" s="224">
        <v>195</v>
      </c>
      <c r="CR347" s="224"/>
      <c r="CS347" s="224">
        <v>156</v>
      </c>
      <c r="CT347" s="224">
        <v>0.5464</v>
      </c>
      <c r="CU347" s="224">
        <v>888</v>
      </c>
      <c r="CV347" s="311">
        <v>0</v>
      </c>
      <c r="CW347" s="225">
        <v>1.4002472912405374E-2</v>
      </c>
      <c r="CX347" s="224">
        <v>195</v>
      </c>
      <c r="CY347" s="224"/>
      <c r="CZ347" s="224">
        <v>156</v>
      </c>
      <c r="DA347" s="224">
        <v>0.60580000000000001</v>
      </c>
      <c r="DB347" s="224">
        <v>896</v>
      </c>
      <c r="DC347" s="224">
        <v>0</v>
      </c>
      <c r="DD347" s="225">
        <v>1.3168055426226439E-2</v>
      </c>
      <c r="DE347" s="224">
        <v>195</v>
      </c>
      <c r="DF347" s="224"/>
      <c r="DG347" s="224">
        <v>156</v>
      </c>
      <c r="DH347" s="224">
        <v>0.30740000000000001</v>
      </c>
      <c r="DI347" s="224">
        <v>776</v>
      </c>
      <c r="DJ347" s="224">
        <v>0</v>
      </c>
      <c r="DK347" s="225">
        <v>2.1750053231573578E-2</v>
      </c>
      <c r="DL347" s="224">
        <v>195</v>
      </c>
      <c r="DM347" s="224"/>
      <c r="DN347" s="224">
        <v>156</v>
      </c>
      <c r="DO347" s="224">
        <v>0.82140000000000002</v>
      </c>
      <c r="DP347" s="224">
        <v>4429</v>
      </c>
      <c r="DQ347" s="311">
        <v>0</v>
      </c>
      <c r="DR347" s="225">
        <v>4.6457244582789485E-2</v>
      </c>
      <c r="DS347" s="224">
        <v>195</v>
      </c>
      <c r="DT347" s="224"/>
      <c r="DU347" s="224">
        <v>156</v>
      </c>
      <c r="DV347" s="224">
        <v>0.87680000000000002</v>
      </c>
      <c r="DW347" s="224">
        <v>17877</v>
      </c>
      <c r="DX347" s="224">
        <v>0</v>
      </c>
      <c r="DY347" s="225">
        <v>0.18152523356104558</v>
      </c>
    </row>
    <row r="348" spans="1:129" ht="17.25" customHeight="1">
      <c r="A348" s="466">
        <v>344</v>
      </c>
      <c r="B348" s="489">
        <v>311000000042</v>
      </c>
      <c r="C348" s="212" t="s">
        <v>266</v>
      </c>
      <c r="D348" s="224">
        <v>113</v>
      </c>
      <c r="E348" s="224">
        <v>10.4</v>
      </c>
      <c r="F348" s="224">
        <v>113</v>
      </c>
      <c r="G348" s="224">
        <v>0.98950000000000005</v>
      </c>
      <c r="H348" s="224">
        <v>4689</v>
      </c>
      <c r="I348" s="224">
        <v>0</v>
      </c>
      <c r="J348" s="225">
        <v>5.8244308603165082E-2</v>
      </c>
      <c r="K348" s="224">
        <v>113</v>
      </c>
      <c r="L348" s="224">
        <v>15.2</v>
      </c>
      <c r="M348" s="224">
        <v>113</v>
      </c>
      <c r="N348" s="224">
        <v>0</v>
      </c>
      <c r="O348" s="224">
        <v>4081</v>
      </c>
      <c r="P348" s="224">
        <v>0</v>
      </c>
      <c r="Q348" s="225">
        <v>0</v>
      </c>
      <c r="R348" s="224">
        <v>113</v>
      </c>
      <c r="S348" s="224">
        <v>0</v>
      </c>
      <c r="T348" s="224">
        <v>113</v>
      </c>
      <c r="U348" s="224">
        <v>0</v>
      </c>
      <c r="V348" s="224">
        <v>913</v>
      </c>
      <c r="W348" s="224">
        <v>0</v>
      </c>
      <c r="X348" s="225">
        <v>0</v>
      </c>
      <c r="Y348" s="224">
        <v>113</v>
      </c>
      <c r="Z348" s="224">
        <v>9.6</v>
      </c>
      <c r="AA348" s="224">
        <v>113</v>
      </c>
      <c r="AB348" s="224">
        <v>0.34870000000000001</v>
      </c>
      <c r="AC348" s="224">
        <v>2665</v>
      </c>
      <c r="AD348" s="224">
        <v>0</v>
      </c>
      <c r="AE348" s="225">
        <v>9.090628014830883E-2</v>
      </c>
      <c r="AF348" s="224">
        <v>113</v>
      </c>
      <c r="AG348" s="224">
        <v>7.2</v>
      </c>
      <c r="AH348" s="224">
        <v>113</v>
      </c>
      <c r="AI348" s="224">
        <v>0.72629999999999995</v>
      </c>
      <c r="AJ348" s="224">
        <v>2569</v>
      </c>
      <c r="AK348" s="224">
        <v>0</v>
      </c>
      <c r="AL348" s="225">
        <v>4.2072341315935319E-2</v>
      </c>
      <c r="AM348" s="224">
        <v>113</v>
      </c>
      <c r="AN348" s="224">
        <v>12</v>
      </c>
      <c r="AO348" s="224">
        <v>113</v>
      </c>
      <c r="AP348" s="224">
        <v>0.88949999999999996</v>
      </c>
      <c r="AQ348" s="224">
        <v>3489</v>
      </c>
      <c r="AR348" s="224">
        <v>0</v>
      </c>
      <c r="AS348" s="225">
        <v>4.8210771024124466E-2</v>
      </c>
      <c r="AT348" s="224">
        <v>113</v>
      </c>
      <c r="AU348" s="224">
        <v>11.2</v>
      </c>
      <c r="AV348" s="224">
        <v>113</v>
      </c>
      <c r="AW348" s="224">
        <v>0.89149999999999996</v>
      </c>
      <c r="AX348" s="224">
        <v>2425</v>
      </c>
      <c r="AY348" s="224">
        <v>0</v>
      </c>
      <c r="AZ348" s="225">
        <v>3.235482211198723E-2</v>
      </c>
      <c r="BA348" s="224">
        <v>113</v>
      </c>
      <c r="BB348" s="224">
        <v>8.8000000000000007</v>
      </c>
      <c r="BC348" s="224">
        <v>113</v>
      </c>
      <c r="BD348" s="224">
        <v>0.84450000000000003</v>
      </c>
      <c r="BE348" s="224">
        <v>3129</v>
      </c>
      <c r="BF348" s="224">
        <v>0</v>
      </c>
      <c r="BG348" s="225">
        <v>4.5540203747657493E-2</v>
      </c>
      <c r="BH348" s="224">
        <v>113</v>
      </c>
      <c r="BI348" s="224">
        <v>10.4</v>
      </c>
      <c r="BJ348" s="224">
        <v>113</v>
      </c>
      <c r="BK348" s="224">
        <v>0.78800000000000003</v>
      </c>
      <c r="BL348" s="224">
        <v>2489</v>
      </c>
      <c r="BM348" s="224">
        <v>0</v>
      </c>
      <c r="BN348" s="225">
        <v>3.7570528138076473E-2</v>
      </c>
      <c r="BO348" s="224">
        <v>113</v>
      </c>
      <c r="BP348" s="224">
        <v>11.2</v>
      </c>
      <c r="BQ348" s="224">
        <v>113</v>
      </c>
      <c r="BR348" s="224">
        <v>0.90059999999999996</v>
      </c>
      <c r="BS348" s="224">
        <v>2217</v>
      </c>
      <c r="BT348" s="311">
        <v>0</v>
      </c>
      <c r="BU348" s="225">
        <v>2.9280761789853171E-2</v>
      </c>
      <c r="BV348" s="224">
        <v>113</v>
      </c>
      <c r="BW348" s="224">
        <v>9.6</v>
      </c>
      <c r="BX348" s="224">
        <v>113</v>
      </c>
      <c r="BY348" s="224">
        <v>0.83279999999999998</v>
      </c>
      <c r="BZ348" s="224">
        <v>3025</v>
      </c>
      <c r="CA348" s="311">
        <v>0</v>
      </c>
      <c r="CB348" s="225">
        <v>4.7834027178152556E-2</v>
      </c>
      <c r="CC348" s="224">
        <v>113</v>
      </c>
      <c r="CD348" s="224"/>
      <c r="CE348" s="224">
        <v>90.4</v>
      </c>
      <c r="CF348" s="224">
        <v>0.84940000000000004</v>
      </c>
      <c r="CG348" s="224">
        <v>4073</v>
      </c>
      <c r="CH348" s="224">
        <v>0</v>
      </c>
      <c r="CI348" s="225">
        <v>7.1295281385394857E-2</v>
      </c>
      <c r="CJ348" s="224">
        <v>0</v>
      </c>
      <c r="CK348" s="224"/>
      <c r="CL348" s="224">
        <v>0</v>
      </c>
      <c r="CM348" s="224">
        <v>0</v>
      </c>
      <c r="CN348" s="224">
        <v>0</v>
      </c>
      <c r="CO348" s="224">
        <v>0</v>
      </c>
      <c r="CP348" s="225">
        <v>0</v>
      </c>
      <c r="CQ348" s="224">
        <v>113</v>
      </c>
      <c r="CR348" s="224"/>
      <c r="CS348" s="224">
        <v>90.4</v>
      </c>
      <c r="CT348" s="224">
        <v>0.89180000000000004</v>
      </c>
      <c r="CU348" s="224">
        <v>2497</v>
      </c>
      <c r="CV348" s="311">
        <v>0</v>
      </c>
      <c r="CW348" s="225">
        <v>4.1630316081660984E-2</v>
      </c>
      <c r="CX348" s="224">
        <v>113</v>
      </c>
      <c r="CY348" s="224"/>
      <c r="CZ348" s="224">
        <v>90.4</v>
      </c>
      <c r="DA348" s="224">
        <v>0.95440000000000003</v>
      </c>
      <c r="DB348" s="224">
        <v>3425</v>
      </c>
      <c r="DC348" s="224">
        <v>0</v>
      </c>
      <c r="DD348" s="225">
        <v>5.5135233511445399E-2</v>
      </c>
      <c r="DE348" s="224">
        <v>113</v>
      </c>
      <c r="DF348" s="224"/>
      <c r="DG348" s="224">
        <v>90.4</v>
      </c>
      <c r="DH348" s="224">
        <v>0.89759999999999995</v>
      </c>
      <c r="DI348" s="224">
        <v>1544</v>
      </c>
      <c r="DJ348" s="224">
        <v>0</v>
      </c>
      <c r="DK348" s="225">
        <v>2.5575438351882071E-2</v>
      </c>
      <c r="DL348" s="224">
        <v>113</v>
      </c>
      <c r="DM348" s="224"/>
      <c r="DN348" s="224">
        <v>90.4</v>
      </c>
      <c r="DO348" s="224">
        <v>0.89159999999999995</v>
      </c>
      <c r="DP348" s="224">
        <v>2040</v>
      </c>
      <c r="DQ348" s="311">
        <v>0</v>
      </c>
      <c r="DR348" s="225">
        <v>3.401878054406228E-2</v>
      </c>
      <c r="DS348" s="224">
        <v>113</v>
      </c>
      <c r="DT348" s="224"/>
      <c r="DU348" s="224">
        <v>90.4</v>
      </c>
      <c r="DV348" s="224">
        <v>0.91690000000000005</v>
      </c>
      <c r="DW348" s="224">
        <v>2384</v>
      </c>
      <c r="DX348" s="224">
        <v>0</v>
      </c>
      <c r="DY348" s="225">
        <v>3.9946924746320937E-2</v>
      </c>
    </row>
    <row r="349" spans="1:129" ht="17.25" customHeight="1">
      <c r="A349" s="466">
        <v>345</v>
      </c>
      <c r="B349" s="489">
        <v>341000000013</v>
      </c>
      <c r="C349" s="212" t="s">
        <v>283</v>
      </c>
      <c r="D349" s="224">
        <v>325</v>
      </c>
      <c r="E349" s="224">
        <v>274</v>
      </c>
      <c r="F349" s="224">
        <v>274</v>
      </c>
      <c r="G349" s="224">
        <v>0.98699999999999999</v>
      </c>
      <c r="H349" s="224">
        <v>104551</v>
      </c>
      <c r="I349" s="224">
        <v>0</v>
      </c>
      <c r="J349" s="225">
        <v>0.53694274555433119</v>
      </c>
      <c r="K349" s="224">
        <v>325</v>
      </c>
      <c r="L349" s="224">
        <v>293</v>
      </c>
      <c r="M349" s="224">
        <v>293</v>
      </c>
      <c r="N349" s="224">
        <v>0.98880000000000001</v>
      </c>
      <c r="O349" s="224">
        <v>163756</v>
      </c>
      <c r="P349" s="311">
        <v>34425.706239999985</v>
      </c>
      <c r="Q349" s="225">
        <v>0.75971063811492257</v>
      </c>
      <c r="R349" s="224">
        <v>325</v>
      </c>
      <c r="S349" s="224">
        <v>311</v>
      </c>
      <c r="T349" s="224">
        <v>311</v>
      </c>
      <c r="U349" s="224">
        <v>0.98529999999999995</v>
      </c>
      <c r="V349" s="224">
        <v>144328</v>
      </c>
      <c r="W349" s="311">
        <v>11950.974400000036</v>
      </c>
      <c r="X349" s="225">
        <v>0.65416789361673056</v>
      </c>
      <c r="Y349" s="224">
        <v>325</v>
      </c>
      <c r="Z349" s="224">
        <v>291</v>
      </c>
      <c r="AA349" s="224">
        <v>291</v>
      </c>
      <c r="AB349" s="224">
        <v>0.98309999999999997</v>
      </c>
      <c r="AC349" s="224">
        <v>151940</v>
      </c>
      <c r="AD349" s="311">
        <v>24232.950560000012</v>
      </c>
      <c r="AE349" s="225">
        <v>0.71385252732529192</v>
      </c>
      <c r="AF349" s="224">
        <v>325</v>
      </c>
      <c r="AG349" s="224">
        <v>276</v>
      </c>
      <c r="AH349" s="224">
        <v>276</v>
      </c>
      <c r="AI349" s="224">
        <v>0.98019999999999996</v>
      </c>
      <c r="AJ349" s="224">
        <v>137912</v>
      </c>
      <c r="AK349" s="311">
        <v>17145.086720000021</v>
      </c>
      <c r="AL349" s="225">
        <v>0.68518104630321486</v>
      </c>
      <c r="AM349" s="224">
        <v>325</v>
      </c>
      <c r="AN349" s="224">
        <v>269</v>
      </c>
      <c r="AO349" s="224">
        <v>269</v>
      </c>
      <c r="AP349" s="224">
        <v>0.98099999999999998</v>
      </c>
      <c r="AQ349" s="224">
        <v>140376</v>
      </c>
      <c r="AR349" s="311">
        <v>26375.95199999999</v>
      </c>
      <c r="AS349" s="225">
        <v>0.73882074154916144</v>
      </c>
      <c r="AT349" s="224">
        <v>325</v>
      </c>
      <c r="AU349" s="224">
        <v>255</v>
      </c>
      <c r="AV349" s="224">
        <v>260</v>
      </c>
      <c r="AW349" s="224">
        <v>0.97850000000000004</v>
      </c>
      <c r="AX349" s="224">
        <v>142012</v>
      </c>
      <c r="AY349" s="311">
        <v>28443.376000000004</v>
      </c>
      <c r="AZ349" s="225">
        <v>0.75027060290877523</v>
      </c>
      <c r="BA349" s="224">
        <v>325</v>
      </c>
      <c r="BB349" s="224">
        <v>244</v>
      </c>
      <c r="BC349" s="224">
        <v>260</v>
      </c>
      <c r="BD349" s="224">
        <v>0.97629999999999995</v>
      </c>
      <c r="BE349" s="224">
        <v>126600</v>
      </c>
      <c r="BF349" s="311">
        <v>16941.983999999997</v>
      </c>
      <c r="BG349" s="225">
        <v>0.69269901800886124</v>
      </c>
      <c r="BH349" s="224">
        <v>325</v>
      </c>
      <c r="BI349" s="224">
        <v>217</v>
      </c>
      <c r="BJ349" s="224">
        <v>260</v>
      </c>
      <c r="BK349" s="224">
        <v>0.97260000000000002</v>
      </c>
      <c r="BL349" s="224">
        <v>123771</v>
      </c>
      <c r="BM349" s="311">
        <v>10887.153600000005</v>
      </c>
      <c r="BN349" s="225">
        <v>0.65786737755952296</v>
      </c>
      <c r="BO349" s="224">
        <v>325</v>
      </c>
      <c r="BP349" s="224">
        <v>221</v>
      </c>
      <c r="BQ349" s="224">
        <v>260</v>
      </c>
      <c r="BR349" s="224">
        <v>0.97419999999999995</v>
      </c>
      <c r="BS349" s="224">
        <v>128031</v>
      </c>
      <c r="BT349" s="311">
        <v>14961.45120000001</v>
      </c>
      <c r="BU349" s="225">
        <v>0.67939246963723621</v>
      </c>
      <c r="BV349" s="224">
        <v>325</v>
      </c>
      <c r="BW349" s="224">
        <v>236</v>
      </c>
      <c r="BX349" s="224">
        <v>260</v>
      </c>
      <c r="BY349" s="224">
        <v>0.97960000000000003</v>
      </c>
      <c r="BZ349" s="224">
        <v>119008</v>
      </c>
      <c r="CA349" s="311">
        <v>16314.572800000009</v>
      </c>
      <c r="CB349" s="225">
        <v>0.69532006036701832</v>
      </c>
      <c r="CC349" s="224">
        <v>325</v>
      </c>
      <c r="CD349" s="224"/>
      <c r="CE349" s="224">
        <v>260</v>
      </c>
      <c r="CF349" s="224">
        <v>0.99619999999999997</v>
      </c>
      <c r="CG349" s="224">
        <v>136420</v>
      </c>
      <c r="CH349" s="311">
        <v>20797.0432</v>
      </c>
      <c r="CI349" s="225">
        <v>0.70792169881612987</v>
      </c>
      <c r="CJ349" s="224">
        <v>325</v>
      </c>
      <c r="CK349" s="224"/>
      <c r="CL349" s="224">
        <v>260</v>
      </c>
      <c r="CM349" s="224">
        <v>0.99399999999999999</v>
      </c>
      <c r="CN349" s="224">
        <v>130343</v>
      </c>
      <c r="CO349" s="311">
        <v>18696.920000000013</v>
      </c>
      <c r="CP349" s="225">
        <v>0.70047958692324896</v>
      </c>
      <c r="CQ349" s="224">
        <v>325</v>
      </c>
      <c r="CR349" s="224"/>
      <c r="CS349" s="224">
        <v>260</v>
      </c>
      <c r="CT349" s="224">
        <v>0.99660000000000004</v>
      </c>
      <c r="CU349" s="224">
        <v>132823</v>
      </c>
      <c r="CV349" s="311">
        <v>17153.617599999998</v>
      </c>
      <c r="CW349" s="225">
        <v>0.68897921253187222</v>
      </c>
      <c r="CX349" s="224">
        <v>325</v>
      </c>
      <c r="CY349" s="224"/>
      <c r="CZ349" s="224">
        <v>260</v>
      </c>
      <c r="DA349" s="224">
        <v>0.99609999999999999</v>
      </c>
      <c r="DB349" s="224">
        <v>131939</v>
      </c>
      <c r="DC349" s="311">
        <v>20057.04800000001</v>
      </c>
      <c r="DD349" s="225">
        <v>0.70756184160962798</v>
      </c>
      <c r="DE349" s="224">
        <v>325</v>
      </c>
      <c r="DF349" s="224"/>
      <c r="DG349" s="224">
        <v>260</v>
      </c>
      <c r="DH349" s="224">
        <v>0.99529999999999996</v>
      </c>
      <c r="DI349" s="224">
        <v>136675</v>
      </c>
      <c r="DJ349" s="311">
        <v>21156.500800000023</v>
      </c>
      <c r="DK349" s="225">
        <v>0.70988630018489729</v>
      </c>
      <c r="DL349" s="224">
        <v>325</v>
      </c>
      <c r="DM349" s="224"/>
      <c r="DN349" s="224">
        <v>260</v>
      </c>
      <c r="DO349" s="224">
        <v>0.99629999999999996</v>
      </c>
      <c r="DP349" s="224">
        <v>133419</v>
      </c>
      <c r="DQ349" s="311">
        <v>17784.43680000001</v>
      </c>
      <c r="DR349" s="225">
        <v>0.69227917488254931</v>
      </c>
      <c r="DS349" s="224">
        <v>325</v>
      </c>
      <c r="DT349" s="224"/>
      <c r="DU349" s="224">
        <v>260</v>
      </c>
      <c r="DV349" s="224">
        <v>0.99780000000000002</v>
      </c>
      <c r="DW349" s="224">
        <v>118898</v>
      </c>
      <c r="DX349" s="311">
        <v>6825.1040000000066</v>
      </c>
      <c r="DY349" s="225">
        <v>0.63653927529453691</v>
      </c>
    </row>
    <row r="350" spans="1:129" ht="17.25" customHeight="1">
      <c r="A350" s="466">
        <v>346</v>
      </c>
      <c r="B350" s="489">
        <v>711000000035</v>
      </c>
      <c r="C350" s="212" t="s">
        <v>383</v>
      </c>
      <c r="D350" s="224">
        <v>300</v>
      </c>
      <c r="E350" s="224">
        <v>38.1</v>
      </c>
      <c r="F350" s="224">
        <v>38.1</v>
      </c>
      <c r="G350" s="224">
        <v>0.2019</v>
      </c>
      <c r="H350" s="224">
        <v>2013</v>
      </c>
      <c r="I350" s="224">
        <v>0</v>
      </c>
      <c r="J350" s="225">
        <v>0.36345444437077856</v>
      </c>
      <c r="K350" s="224">
        <v>300</v>
      </c>
      <c r="L350" s="224">
        <v>29.4</v>
      </c>
      <c r="M350" s="224">
        <v>240</v>
      </c>
      <c r="N350" s="224">
        <v>0.18609999999999999</v>
      </c>
      <c r="O350" s="224">
        <v>1257</v>
      </c>
      <c r="P350" s="224">
        <v>0</v>
      </c>
      <c r="Q350" s="225">
        <v>3.7827246306471843E-2</v>
      </c>
      <c r="R350" s="224">
        <v>300</v>
      </c>
      <c r="S350" s="224">
        <v>36.6</v>
      </c>
      <c r="T350" s="224">
        <v>240</v>
      </c>
      <c r="U350" s="224">
        <v>0.18340000000000001</v>
      </c>
      <c r="V350" s="224">
        <v>1731</v>
      </c>
      <c r="W350" s="224">
        <v>0</v>
      </c>
      <c r="X350" s="225">
        <v>5.4620289591663637E-2</v>
      </c>
      <c r="Y350" s="224">
        <v>300</v>
      </c>
      <c r="Z350" s="224">
        <v>30.3</v>
      </c>
      <c r="AA350" s="224">
        <v>240</v>
      </c>
      <c r="AB350" s="224">
        <v>0.1981</v>
      </c>
      <c r="AC350" s="224">
        <v>2085</v>
      </c>
      <c r="AD350" s="224">
        <v>0</v>
      </c>
      <c r="AE350" s="225">
        <v>5.8943701725532337E-2</v>
      </c>
      <c r="AF350" s="224">
        <v>300</v>
      </c>
      <c r="AG350" s="224">
        <v>30.3</v>
      </c>
      <c r="AH350" s="224">
        <v>240</v>
      </c>
      <c r="AI350" s="224">
        <v>0.1769</v>
      </c>
      <c r="AJ350" s="224">
        <v>2286</v>
      </c>
      <c r="AK350" s="224">
        <v>0</v>
      </c>
      <c r="AL350" s="225">
        <v>7.2370940389139105E-2</v>
      </c>
      <c r="AM350" s="224">
        <v>300</v>
      </c>
      <c r="AN350" s="224">
        <v>26.1</v>
      </c>
      <c r="AO350" s="224">
        <v>240</v>
      </c>
      <c r="AP350" s="224">
        <v>0.17380000000000001</v>
      </c>
      <c r="AQ350" s="224">
        <v>1614</v>
      </c>
      <c r="AR350" s="224">
        <v>0</v>
      </c>
      <c r="AS350" s="225">
        <v>5.3741529216212752E-2</v>
      </c>
      <c r="AT350" s="224">
        <v>300</v>
      </c>
      <c r="AU350" s="224">
        <v>31.5</v>
      </c>
      <c r="AV350" s="224">
        <v>240</v>
      </c>
      <c r="AW350" s="224">
        <v>0.28810000000000002</v>
      </c>
      <c r="AX350" s="224">
        <v>2034</v>
      </c>
      <c r="AY350" s="224">
        <v>0</v>
      </c>
      <c r="AZ350" s="225">
        <v>3.9538802611100529E-2</v>
      </c>
      <c r="BA350" s="224">
        <v>300</v>
      </c>
      <c r="BB350" s="224">
        <v>18.3</v>
      </c>
      <c r="BC350" s="224">
        <v>240</v>
      </c>
      <c r="BD350" s="224">
        <v>0.39589999999999997</v>
      </c>
      <c r="BE350" s="224">
        <v>1956</v>
      </c>
      <c r="BF350" s="224">
        <v>0</v>
      </c>
      <c r="BG350" s="225">
        <v>2.8591675787937469E-2</v>
      </c>
      <c r="BH350" s="224">
        <v>300</v>
      </c>
      <c r="BI350" s="224">
        <v>111.6</v>
      </c>
      <c r="BJ350" s="224">
        <v>240</v>
      </c>
      <c r="BK350" s="224">
        <v>0.66200000000000003</v>
      </c>
      <c r="BL350" s="224">
        <v>3861</v>
      </c>
      <c r="BM350" s="224">
        <v>0</v>
      </c>
      <c r="BN350" s="225">
        <v>3.2663117629860634E-2</v>
      </c>
      <c r="BO350" s="224">
        <v>300</v>
      </c>
      <c r="BP350" s="224">
        <v>103.5</v>
      </c>
      <c r="BQ350" s="224">
        <v>240</v>
      </c>
      <c r="BR350" s="224">
        <v>0.84530000000000005</v>
      </c>
      <c r="BS350" s="224">
        <v>6639</v>
      </c>
      <c r="BT350" s="311">
        <v>0</v>
      </c>
      <c r="BU350" s="225">
        <v>4.3985306482778277E-2</v>
      </c>
      <c r="BV350" s="224">
        <v>300</v>
      </c>
      <c r="BW350" s="224">
        <v>84.3</v>
      </c>
      <c r="BX350" s="224">
        <v>240</v>
      </c>
      <c r="BY350" s="224">
        <v>0.96179999999999999</v>
      </c>
      <c r="BZ350" s="224">
        <v>4836</v>
      </c>
      <c r="CA350" s="311">
        <v>0</v>
      </c>
      <c r="CB350" s="225">
        <v>3.1176043925576054E-2</v>
      </c>
      <c r="CC350" s="224">
        <v>300</v>
      </c>
      <c r="CD350" s="224"/>
      <c r="CE350" s="224">
        <v>240</v>
      </c>
      <c r="CF350" s="224">
        <v>0.97589999999999999</v>
      </c>
      <c r="CG350" s="224">
        <v>7311</v>
      </c>
      <c r="CH350" s="224">
        <v>0</v>
      </c>
      <c r="CI350" s="225">
        <v>4.1955344225952998E-2</v>
      </c>
      <c r="CJ350" s="224">
        <v>300</v>
      </c>
      <c r="CK350" s="224"/>
      <c r="CL350" s="224">
        <v>240</v>
      </c>
      <c r="CM350" s="224">
        <v>0.95679999999999998</v>
      </c>
      <c r="CN350" s="224">
        <v>9306</v>
      </c>
      <c r="CO350" s="224">
        <v>0</v>
      </c>
      <c r="CP350" s="225">
        <v>5.6285709308807143E-2</v>
      </c>
      <c r="CQ350" s="224">
        <v>300</v>
      </c>
      <c r="CR350" s="224"/>
      <c r="CS350" s="224">
        <v>240</v>
      </c>
      <c r="CT350" s="224">
        <v>0.97389999999999999</v>
      </c>
      <c r="CU350" s="224">
        <v>7749</v>
      </c>
      <c r="CV350" s="311">
        <v>0</v>
      </c>
      <c r="CW350" s="225">
        <v>4.4560198602890275E-2</v>
      </c>
      <c r="CX350" s="224">
        <v>300</v>
      </c>
      <c r="CY350" s="224"/>
      <c r="CZ350" s="224">
        <v>240</v>
      </c>
      <c r="DA350" s="224">
        <v>0.68569999999999998</v>
      </c>
      <c r="DB350" s="224">
        <v>5538</v>
      </c>
      <c r="DC350" s="224">
        <v>0</v>
      </c>
      <c r="DD350" s="225">
        <v>4.6738531589778497E-2</v>
      </c>
      <c r="DE350" s="224">
        <v>300</v>
      </c>
      <c r="DF350" s="224"/>
      <c r="DG350" s="224">
        <v>240</v>
      </c>
      <c r="DH350" s="224">
        <v>0.6794</v>
      </c>
      <c r="DI350" s="224">
        <v>6894</v>
      </c>
      <c r="DJ350" s="224">
        <v>0</v>
      </c>
      <c r="DK350" s="225">
        <v>5.6827893682281326E-2</v>
      </c>
      <c r="DL350" s="224">
        <v>300</v>
      </c>
      <c r="DM350" s="224"/>
      <c r="DN350" s="224">
        <v>240</v>
      </c>
      <c r="DO350" s="224">
        <v>0.71060000000000001</v>
      </c>
      <c r="DP350" s="224">
        <v>7266</v>
      </c>
      <c r="DQ350" s="311">
        <v>0</v>
      </c>
      <c r="DR350" s="225">
        <v>5.7264571208943515E-2</v>
      </c>
      <c r="DS350" s="224">
        <v>300</v>
      </c>
      <c r="DT350" s="224"/>
      <c r="DU350" s="224">
        <v>240</v>
      </c>
      <c r="DV350" s="224">
        <v>0.73850000000000005</v>
      </c>
      <c r="DW350" s="224">
        <v>8049</v>
      </c>
      <c r="DX350" s="224">
        <v>0</v>
      </c>
      <c r="DY350" s="225">
        <v>6.307361017076657E-2</v>
      </c>
    </row>
    <row r="351" spans="1:129" ht="17.25" customHeight="1">
      <c r="A351" s="466">
        <v>347</v>
      </c>
      <c r="B351" s="489">
        <v>711000000018</v>
      </c>
      <c r="C351" s="212" t="s">
        <v>378</v>
      </c>
      <c r="D351" s="224">
        <v>115</v>
      </c>
      <c r="E351" s="224">
        <v>41.6</v>
      </c>
      <c r="F351" s="224">
        <v>41.6</v>
      </c>
      <c r="G351" s="224">
        <v>0.93720000000000003</v>
      </c>
      <c r="H351" s="224">
        <v>11704</v>
      </c>
      <c r="I351" s="224">
        <v>0</v>
      </c>
      <c r="J351" s="225">
        <v>0.4169425384214116</v>
      </c>
      <c r="K351" s="224">
        <v>115</v>
      </c>
      <c r="L351" s="224">
        <v>53.2</v>
      </c>
      <c r="M351" s="224">
        <v>53.2</v>
      </c>
      <c r="N351" s="224">
        <v>0.93859999999999999</v>
      </c>
      <c r="O351" s="224">
        <v>12712</v>
      </c>
      <c r="P351" s="224">
        <v>0</v>
      </c>
      <c r="Q351" s="225">
        <v>0.3421753865014191</v>
      </c>
      <c r="R351" s="224">
        <v>115</v>
      </c>
      <c r="S351" s="224">
        <v>35.200000000000003</v>
      </c>
      <c r="T351" s="224">
        <v>92</v>
      </c>
      <c r="U351" s="224">
        <v>0.93600000000000005</v>
      </c>
      <c r="V351" s="224">
        <v>12288</v>
      </c>
      <c r="W351" s="224">
        <v>0</v>
      </c>
      <c r="X351" s="225">
        <v>0.19819150253932863</v>
      </c>
      <c r="Y351" s="224">
        <v>115</v>
      </c>
      <c r="Z351" s="224">
        <v>32.799999999999997</v>
      </c>
      <c r="AA351" s="224">
        <v>92</v>
      </c>
      <c r="AB351" s="224">
        <v>0.93840000000000001</v>
      </c>
      <c r="AC351" s="224">
        <v>10916</v>
      </c>
      <c r="AD351" s="224">
        <v>0</v>
      </c>
      <c r="AE351" s="225">
        <v>0.16994749400868139</v>
      </c>
      <c r="AF351" s="224">
        <v>115</v>
      </c>
      <c r="AG351" s="224">
        <v>32</v>
      </c>
      <c r="AH351" s="224">
        <v>92</v>
      </c>
      <c r="AI351" s="224">
        <v>0.93459999999999999</v>
      </c>
      <c r="AJ351" s="224">
        <v>10460</v>
      </c>
      <c r="AK351" s="224">
        <v>0</v>
      </c>
      <c r="AL351" s="225">
        <v>0.16351031114155135</v>
      </c>
      <c r="AM351" s="224">
        <v>115</v>
      </c>
      <c r="AN351" s="224">
        <v>37.6</v>
      </c>
      <c r="AO351" s="224">
        <v>92</v>
      </c>
      <c r="AP351" s="224">
        <v>0.92689999999999995</v>
      </c>
      <c r="AQ351" s="224">
        <v>10708</v>
      </c>
      <c r="AR351" s="224">
        <v>0</v>
      </c>
      <c r="AS351" s="225">
        <v>0.17440348405651168</v>
      </c>
      <c r="AT351" s="224">
        <v>115</v>
      </c>
      <c r="AU351" s="224">
        <v>38.4</v>
      </c>
      <c r="AV351" s="224">
        <v>92</v>
      </c>
      <c r="AW351" s="224">
        <v>0.92210000000000003</v>
      </c>
      <c r="AX351" s="224">
        <v>10892</v>
      </c>
      <c r="AY351" s="224">
        <v>0</v>
      </c>
      <c r="AZ351" s="225">
        <v>0.1725714100875195</v>
      </c>
      <c r="BA351" s="224">
        <v>115</v>
      </c>
      <c r="BB351" s="224">
        <v>33.6</v>
      </c>
      <c r="BC351" s="224">
        <v>92</v>
      </c>
      <c r="BD351" s="224">
        <v>0.93620000000000003</v>
      </c>
      <c r="BE351" s="224">
        <v>9976</v>
      </c>
      <c r="BF351" s="224">
        <v>0</v>
      </c>
      <c r="BG351" s="225">
        <v>0.16086719155554316</v>
      </c>
      <c r="BH351" s="224">
        <v>115</v>
      </c>
      <c r="BI351" s="224">
        <v>27.6</v>
      </c>
      <c r="BJ351" s="224">
        <v>92</v>
      </c>
      <c r="BK351" s="224">
        <v>0.96479999999999999</v>
      </c>
      <c r="BL351" s="224">
        <v>8336</v>
      </c>
      <c r="BM351" s="224">
        <v>0</v>
      </c>
      <c r="BN351" s="225">
        <v>0.12622914723561557</v>
      </c>
      <c r="BO351" s="224">
        <v>115</v>
      </c>
      <c r="BP351" s="224">
        <v>31.6</v>
      </c>
      <c r="BQ351" s="224">
        <v>92</v>
      </c>
      <c r="BR351" s="224">
        <v>0.96860000000000002</v>
      </c>
      <c r="BS351" s="224">
        <v>9744</v>
      </c>
      <c r="BT351" s="311">
        <v>0</v>
      </c>
      <c r="BU351" s="225">
        <v>0.1469711348691117</v>
      </c>
      <c r="BV351" s="224">
        <v>115</v>
      </c>
      <c r="BW351" s="224">
        <v>31.6</v>
      </c>
      <c r="BX351" s="224">
        <v>92</v>
      </c>
      <c r="BY351" s="224">
        <v>0.96540000000000004</v>
      </c>
      <c r="BZ351" s="224">
        <v>9028</v>
      </c>
      <c r="CA351" s="311">
        <v>0</v>
      </c>
      <c r="CB351" s="225">
        <v>0.15126106558132932</v>
      </c>
      <c r="CC351" s="224">
        <v>115</v>
      </c>
      <c r="CD351" s="224"/>
      <c r="CE351" s="224">
        <v>92</v>
      </c>
      <c r="CF351" s="224">
        <v>0.8337</v>
      </c>
      <c r="CG351" s="224">
        <v>14224</v>
      </c>
      <c r="CH351" s="224">
        <v>0</v>
      </c>
      <c r="CI351" s="225">
        <v>0.24925918991155813</v>
      </c>
      <c r="CJ351" s="224">
        <v>115</v>
      </c>
      <c r="CK351" s="224"/>
      <c r="CL351" s="224">
        <v>92</v>
      </c>
      <c r="CM351" s="224">
        <v>0.9929</v>
      </c>
      <c r="CN351" s="224">
        <v>10952.04</v>
      </c>
      <c r="CO351" s="224">
        <v>0</v>
      </c>
      <c r="CP351" s="225">
        <v>0.16652106769658784</v>
      </c>
      <c r="CQ351" s="224">
        <v>115</v>
      </c>
      <c r="CR351" s="224"/>
      <c r="CS351" s="224">
        <v>92</v>
      </c>
      <c r="CT351" s="224">
        <v>0.95050000000000001</v>
      </c>
      <c r="CU351" s="224">
        <v>12447</v>
      </c>
      <c r="CV351" s="311">
        <v>0</v>
      </c>
      <c r="CW351" s="225">
        <v>0.19131622612443588</v>
      </c>
      <c r="CX351" s="224">
        <v>115</v>
      </c>
      <c r="CY351" s="224"/>
      <c r="CZ351" s="224">
        <v>92</v>
      </c>
      <c r="DA351" s="224">
        <v>0.94159999999999999</v>
      </c>
      <c r="DB351" s="224">
        <v>11467</v>
      </c>
      <c r="DC351" s="224">
        <v>0</v>
      </c>
      <c r="DD351" s="225">
        <v>0.18384974798780163</v>
      </c>
      <c r="DE351" s="224">
        <v>115</v>
      </c>
      <c r="DF351" s="224"/>
      <c r="DG351" s="224">
        <v>92</v>
      </c>
      <c r="DH351" s="224">
        <v>0.93689999999999996</v>
      </c>
      <c r="DI351" s="224">
        <v>11228</v>
      </c>
      <c r="DJ351" s="224">
        <v>0</v>
      </c>
      <c r="DK351" s="225">
        <v>0.17508478295050703</v>
      </c>
      <c r="DL351" s="224">
        <v>115</v>
      </c>
      <c r="DM351" s="224"/>
      <c r="DN351" s="224">
        <v>92</v>
      </c>
      <c r="DO351" s="224">
        <v>0.9375</v>
      </c>
      <c r="DP351" s="224">
        <v>11252</v>
      </c>
      <c r="DQ351" s="311">
        <v>0</v>
      </c>
      <c r="DR351" s="225">
        <v>0.17534673523453326</v>
      </c>
      <c r="DS351" s="224">
        <v>115</v>
      </c>
      <c r="DT351" s="224"/>
      <c r="DU351" s="224">
        <v>92</v>
      </c>
      <c r="DV351" s="224">
        <v>0.9264</v>
      </c>
      <c r="DW351" s="224">
        <v>11265</v>
      </c>
      <c r="DX351" s="224">
        <v>0</v>
      </c>
      <c r="DY351" s="225">
        <v>0.1835744881229506</v>
      </c>
    </row>
    <row r="352" spans="1:129" ht="17.25" customHeight="1">
      <c r="A352" s="466">
        <v>348</v>
      </c>
      <c r="B352" s="489">
        <v>311000000050</v>
      </c>
      <c r="C352" s="212" t="s">
        <v>269</v>
      </c>
      <c r="D352" s="224">
        <v>201</v>
      </c>
      <c r="E352" s="224">
        <v>210</v>
      </c>
      <c r="F352" s="224">
        <v>210</v>
      </c>
      <c r="G352" s="224">
        <v>0.33629999999999999</v>
      </c>
      <c r="H352" s="224">
        <v>4062</v>
      </c>
      <c r="I352" s="224">
        <v>0</v>
      </c>
      <c r="J352" s="225">
        <v>7.9884268109067416E-2</v>
      </c>
      <c r="K352" s="224">
        <v>201</v>
      </c>
      <c r="L352" s="224">
        <v>201</v>
      </c>
      <c r="M352" s="224">
        <v>201</v>
      </c>
      <c r="N352" s="224">
        <v>0.47460000000000002</v>
      </c>
      <c r="O352" s="224">
        <v>13923</v>
      </c>
      <c r="P352" s="224">
        <v>0</v>
      </c>
      <c r="Q352" s="225">
        <v>0.19617158285080449</v>
      </c>
      <c r="R352" s="224">
        <v>201</v>
      </c>
      <c r="S352" s="224">
        <v>153</v>
      </c>
      <c r="T352" s="224">
        <v>160.80000000000001</v>
      </c>
      <c r="U352" s="224">
        <v>0.58360000000000001</v>
      </c>
      <c r="V352" s="224">
        <v>11814</v>
      </c>
      <c r="W352" s="224">
        <v>0</v>
      </c>
      <c r="X352" s="225">
        <v>0.17484899582507843</v>
      </c>
      <c r="Y352" s="224">
        <v>201</v>
      </c>
      <c r="Z352" s="224">
        <v>138</v>
      </c>
      <c r="AA352" s="224">
        <v>160.80000000000001</v>
      </c>
      <c r="AB352" s="224">
        <v>0.5252</v>
      </c>
      <c r="AC352" s="224">
        <v>10803</v>
      </c>
      <c r="AD352" s="224">
        <v>0</v>
      </c>
      <c r="AE352" s="225">
        <v>0.17193356913929234</v>
      </c>
      <c r="AF352" s="224">
        <v>201</v>
      </c>
      <c r="AG352" s="224">
        <v>153</v>
      </c>
      <c r="AH352" s="224">
        <v>160.80000000000001</v>
      </c>
      <c r="AI352" s="224">
        <v>0.54079999999999995</v>
      </c>
      <c r="AJ352" s="224">
        <v>11643</v>
      </c>
      <c r="AK352" s="224">
        <v>0</v>
      </c>
      <c r="AL352" s="225">
        <v>0.17995720303331597</v>
      </c>
      <c r="AM352" s="224">
        <v>201</v>
      </c>
      <c r="AN352" s="224">
        <v>114</v>
      </c>
      <c r="AO352" s="224">
        <v>160.80000000000001</v>
      </c>
      <c r="AP352" s="224">
        <v>0.58950000000000002</v>
      </c>
      <c r="AQ352" s="224">
        <v>9156</v>
      </c>
      <c r="AR352" s="224">
        <v>0</v>
      </c>
      <c r="AS352" s="225">
        <v>0.13415394050387019</v>
      </c>
      <c r="AT352" s="224">
        <v>201</v>
      </c>
      <c r="AU352" s="224">
        <v>153</v>
      </c>
      <c r="AV352" s="224">
        <v>160.80000000000001</v>
      </c>
      <c r="AW352" s="224">
        <v>0.54790000000000005</v>
      </c>
      <c r="AX352" s="224">
        <v>9030</v>
      </c>
      <c r="AY352" s="224">
        <v>0</v>
      </c>
      <c r="AZ352" s="225">
        <v>0.13776137534395855</v>
      </c>
      <c r="BA352" s="224">
        <v>201</v>
      </c>
      <c r="BB352" s="224">
        <v>99</v>
      </c>
      <c r="BC352" s="224">
        <v>160.80000000000001</v>
      </c>
      <c r="BD352" s="224">
        <v>0.32700000000000001</v>
      </c>
      <c r="BE352" s="224">
        <v>4848</v>
      </c>
      <c r="BF352" s="224">
        <v>0</v>
      </c>
      <c r="BG352" s="225">
        <v>0.12805493429894357</v>
      </c>
      <c r="BH352" s="224">
        <v>201</v>
      </c>
      <c r="BI352" s="224">
        <v>150</v>
      </c>
      <c r="BJ352" s="224">
        <v>160.80000000000001</v>
      </c>
      <c r="BK352" s="224">
        <v>0.45700000000000002</v>
      </c>
      <c r="BL352" s="224">
        <v>6000</v>
      </c>
      <c r="BM352" s="224">
        <v>0</v>
      </c>
      <c r="BN352" s="225">
        <v>0.10974280850986122</v>
      </c>
      <c r="BO352" s="224">
        <v>201</v>
      </c>
      <c r="BP352" s="224">
        <v>159</v>
      </c>
      <c r="BQ352" s="224">
        <v>160.80000000000001</v>
      </c>
      <c r="BR352" s="224">
        <v>0.60640000000000005</v>
      </c>
      <c r="BS352" s="224">
        <v>17088</v>
      </c>
      <c r="BT352" s="311">
        <v>0</v>
      </c>
      <c r="BU352" s="225">
        <v>0.23554455147871162</v>
      </c>
      <c r="BV352" s="224">
        <v>201</v>
      </c>
      <c r="BW352" s="224">
        <v>156</v>
      </c>
      <c r="BX352" s="224">
        <v>160.80000000000001</v>
      </c>
      <c r="BY352" s="224">
        <v>0.64419999999999999</v>
      </c>
      <c r="BZ352" s="224">
        <v>9033</v>
      </c>
      <c r="CA352" s="311">
        <v>0</v>
      </c>
      <c r="CB352" s="225">
        <v>0.12976452229030921</v>
      </c>
      <c r="CC352" s="224">
        <v>201</v>
      </c>
      <c r="CD352" s="224"/>
      <c r="CE352" s="224">
        <v>160.80000000000001</v>
      </c>
      <c r="CF352" s="224">
        <v>0.50890000000000002</v>
      </c>
      <c r="CG352" s="224">
        <v>9825</v>
      </c>
      <c r="CH352" s="224">
        <v>0</v>
      </c>
      <c r="CI352" s="225">
        <v>0.16137681069610585</v>
      </c>
      <c r="CJ352" s="224">
        <v>201</v>
      </c>
      <c r="CK352" s="224"/>
      <c r="CL352" s="224">
        <v>160.80000000000001</v>
      </c>
      <c r="CM352" s="224">
        <v>0.54990000000000006</v>
      </c>
      <c r="CN352" s="224">
        <v>9452</v>
      </c>
      <c r="CO352" s="224">
        <v>0</v>
      </c>
      <c r="CP352" s="225">
        <v>0.14846410086521583</v>
      </c>
      <c r="CQ352" s="224">
        <v>201</v>
      </c>
      <c r="CR352" s="224"/>
      <c r="CS352" s="224">
        <v>160.80000000000001</v>
      </c>
      <c r="CT352" s="224">
        <v>0.46279999999999999</v>
      </c>
      <c r="CU352" s="224">
        <v>7157</v>
      </c>
      <c r="CV352" s="311">
        <v>0</v>
      </c>
      <c r="CW352" s="225">
        <v>0.12926432627154283</v>
      </c>
      <c r="CX352" s="224">
        <v>201</v>
      </c>
      <c r="CY352" s="224"/>
      <c r="CZ352" s="224">
        <v>160.80000000000001</v>
      </c>
      <c r="DA352" s="224">
        <v>0.47939999999999999</v>
      </c>
      <c r="DB352" s="224">
        <v>9414</v>
      </c>
      <c r="DC352" s="224">
        <v>0</v>
      </c>
      <c r="DD352" s="225">
        <v>0.16961240937573294</v>
      </c>
      <c r="DE352" s="224">
        <v>201</v>
      </c>
      <c r="DF352" s="224"/>
      <c r="DG352" s="224">
        <v>169.56</v>
      </c>
      <c r="DH352" s="224">
        <v>0.4335</v>
      </c>
      <c r="DI352" s="224">
        <v>7821</v>
      </c>
      <c r="DJ352" s="224">
        <v>0</v>
      </c>
      <c r="DK352" s="225">
        <v>0.14301343587696205</v>
      </c>
      <c r="DL352" s="224">
        <v>201</v>
      </c>
      <c r="DM352" s="224"/>
      <c r="DN352" s="224">
        <v>160.80000000000001</v>
      </c>
      <c r="DO352" s="224">
        <v>0.36940000000000001</v>
      </c>
      <c r="DP352" s="224">
        <v>5843</v>
      </c>
      <c r="DQ352" s="311">
        <v>0</v>
      </c>
      <c r="DR352" s="225">
        <v>0.13221478260524519</v>
      </c>
      <c r="DS352" s="224">
        <v>201</v>
      </c>
      <c r="DT352" s="224"/>
      <c r="DU352" s="224">
        <v>160.80000000000001</v>
      </c>
      <c r="DV352" s="224">
        <v>0.53469999999999995</v>
      </c>
      <c r="DW352" s="224">
        <v>4579</v>
      </c>
      <c r="DX352" s="224">
        <v>0</v>
      </c>
      <c r="DY352" s="225">
        <v>7.3967666602258744E-2</v>
      </c>
    </row>
    <row r="353" spans="1:129" ht="17.25" customHeight="1">
      <c r="A353" s="466">
        <v>349</v>
      </c>
      <c r="B353" s="489">
        <v>342000000022</v>
      </c>
      <c r="C353" s="212" t="s">
        <v>323</v>
      </c>
      <c r="D353" s="224">
        <v>117</v>
      </c>
      <c r="E353" s="224">
        <v>99</v>
      </c>
      <c r="F353" s="224">
        <v>99</v>
      </c>
      <c r="G353" s="224">
        <v>0.9788</v>
      </c>
      <c r="H353" s="224">
        <v>24002</v>
      </c>
      <c r="I353" s="224">
        <v>0</v>
      </c>
      <c r="J353" s="225">
        <v>0.34402165412926888</v>
      </c>
      <c r="K353" s="224">
        <v>117</v>
      </c>
      <c r="L353" s="224">
        <v>132</v>
      </c>
      <c r="M353" s="224">
        <v>132</v>
      </c>
      <c r="N353" s="224">
        <v>0.98970000000000002</v>
      </c>
      <c r="O353" s="224">
        <v>35244</v>
      </c>
      <c r="P353" s="224">
        <v>0</v>
      </c>
      <c r="Q353" s="225">
        <v>0.36260580755980149</v>
      </c>
      <c r="R353" s="224">
        <v>117</v>
      </c>
      <c r="S353" s="224">
        <v>124</v>
      </c>
      <c r="T353" s="224">
        <v>124</v>
      </c>
      <c r="U353" s="224">
        <v>0.99299999999999999</v>
      </c>
      <c r="V353" s="224">
        <v>29441</v>
      </c>
      <c r="W353" s="224">
        <v>0</v>
      </c>
      <c r="X353" s="225">
        <v>0.33208489895216331</v>
      </c>
      <c r="Y353" s="224">
        <v>117</v>
      </c>
      <c r="Z353" s="224">
        <v>126</v>
      </c>
      <c r="AA353" s="224">
        <v>126</v>
      </c>
      <c r="AB353" s="224">
        <v>0.99129999999999996</v>
      </c>
      <c r="AC353" s="224">
        <v>21682</v>
      </c>
      <c r="AD353" s="224">
        <v>0</v>
      </c>
      <c r="AE353" s="225">
        <v>0.23331934751608496</v>
      </c>
      <c r="AF353" s="224">
        <v>117</v>
      </c>
      <c r="AG353" s="224">
        <v>99</v>
      </c>
      <c r="AH353" s="224">
        <v>99</v>
      </c>
      <c r="AI353" s="224">
        <v>0.9819</v>
      </c>
      <c r="AJ353" s="224">
        <v>23697</v>
      </c>
      <c r="AK353" s="224">
        <v>0</v>
      </c>
      <c r="AL353" s="225">
        <v>0.32765588928919404</v>
      </c>
      <c r="AM353" s="224">
        <v>117</v>
      </c>
      <c r="AN353" s="224">
        <v>92</v>
      </c>
      <c r="AO353" s="224">
        <v>93.6</v>
      </c>
      <c r="AP353" s="224">
        <v>0.98199999999999998</v>
      </c>
      <c r="AQ353" s="224">
        <v>21975</v>
      </c>
      <c r="AR353" s="224">
        <v>0</v>
      </c>
      <c r="AS353" s="225">
        <v>0.3320542558068017</v>
      </c>
      <c r="AT353" s="224">
        <v>117</v>
      </c>
      <c r="AU353" s="224">
        <v>134</v>
      </c>
      <c r="AV353" s="224">
        <v>134</v>
      </c>
      <c r="AW353" s="224">
        <v>0.94120000000000004</v>
      </c>
      <c r="AX353" s="224">
        <v>21623</v>
      </c>
      <c r="AY353" s="224">
        <v>0</v>
      </c>
      <c r="AZ353" s="225">
        <v>0.23043916660067773</v>
      </c>
      <c r="BA353" s="224">
        <v>117</v>
      </c>
      <c r="BB353" s="224">
        <v>139</v>
      </c>
      <c r="BC353" s="224">
        <v>139</v>
      </c>
      <c r="BD353" s="224">
        <v>0.96919999999999995</v>
      </c>
      <c r="BE353" s="224">
        <v>20651</v>
      </c>
      <c r="BF353" s="224">
        <v>0</v>
      </c>
      <c r="BG353" s="225">
        <v>0.21290231537427923</v>
      </c>
      <c r="BH353" s="224">
        <v>117</v>
      </c>
      <c r="BI353" s="224">
        <v>118</v>
      </c>
      <c r="BJ353" s="224">
        <v>118</v>
      </c>
      <c r="BK353" s="224">
        <v>0.83860000000000001</v>
      </c>
      <c r="BL353" s="224">
        <v>25689</v>
      </c>
      <c r="BM353" s="224">
        <v>0</v>
      </c>
      <c r="BN353" s="225">
        <v>0.34892926676069891</v>
      </c>
      <c r="BO353" s="224">
        <v>117</v>
      </c>
      <c r="BP353" s="224">
        <v>173</v>
      </c>
      <c r="BQ353" s="224">
        <v>173</v>
      </c>
      <c r="BR353" s="224">
        <v>0.85389999999999999</v>
      </c>
      <c r="BS353" s="224">
        <v>29521</v>
      </c>
      <c r="BT353" s="311">
        <v>0</v>
      </c>
      <c r="BU353" s="225">
        <v>0.26859938413048196</v>
      </c>
      <c r="BV353" s="224">
        <v>117</v>
      </c>
      <c r="BW353" s="224">
        <v>142</v>
      </c>
      <c r="BX353" s="224">
        <v>142</v>
      </c>
      <c r="BY353" s="224">
        <v>0.88280000000000003</v>
      </c>
      <c r="BZ353" s="224">
        <v>28345</v>
      </c>
      <c r="CA353" s="311">
        <v>0</v>
      </c>
      <c r="CB353" s="225">
        <v>0.336477880270598</v>
      </c>
      <c r="CC353" s="224">
        <v>117</v>
      </c>
      <c r="CD353" s="224"/>
      <c r="CE353" s="224">
        <v>138.84</v>
      </c>
      <c r="CF353" s="224">
        <v>0.72209999999999996</v>
      </c>
      <c r="CG353" s="224">
        <v>33641</v>
      </c>
      <c r="CH353" s="224">
        <v>0</v>
      </c>
      <c r="CI353" s="225">
        <v>0.45100775696854883</v>
      </c>
      <c r="CJ353" s="224">
        <v>117</v>
      </c>
      <c r="CK353" s="224"/>
      <c r="CL353" s="224">
        <v>130.32</v>
      </c>
      <c r="CM353" s="224">
        <v>0.94420000000000004</v>
      </c>
      <c r="CN353" s="224">
        <v>36289</v>
      </c>
      <c r="CO353" s="224">
        <v>0</v>
      </c>
      <c r="CP353" s="225">
        <v>0.40960706314179668</v>
      </c>
      <c r="CQ353" s="224">
        <v>117</v>
      </c>
      <c r="CR353" s="224"/>
      <c r="CS353" s="224">
        <v>126.28</v>
      </c>
      <c r="CT353" s="224">
        <v>0.92390000000000005</v>
      </c>
      <c r="CU353" s="224">
        <v>35597</v>
      </c>
      <c r="CV353" s="311">
        <v>0</v>
      </c>
      <c r="CW353" s="225">
        <v>0.41009164634520801</v>
      </c>
      <c r="CX353" s="224">
        <v>117</v>
      </c>
      <c r="CY353" s="224"/>
      <c r="CZ353" s="224">
        <v>135.44</v>
      </c>
      <c r="DA353" s="224">
        <v>0.78959999999999997</v>
      </c>
      <c r="DB353" s="224">
        <v>37811</v>
      </c>
      <c r="DC353" s="224">
        <v>0</v>
      </c>
      <c r="DD353" s="225">
        <v>0.49105663362506313</v>
      </c>
      <c r="DE353" s="224">
        <v>117</v>
      </c>
      <c r="DF353" s="224"/>
      <c r="DG353" s="224">
        <v>161.91999999999999</v>
      </c>
      <c r="DH353" s="224">
        <v>0.85270000000000001</v>
      </c>
      <c r="DI353" s="224">
        <v>39142</v>
      </c>
      <c r="DJ353" s="224">
        <v>0</v>
      </c>
      <c r="DK353" s="225">
        <v>0.38104241315544707</v>
      </c>
      <c r="DL353" s="224">
        <v>117</v>
      </c>
      <c r="DM353" s="224"/>
      <c r="DN353" s="224">
        <v>117.92</v>
      </c>
      <c r="DO353" s="224">
        <v>0.91139999999999999</v>
      </c>
      <c r="DP353" s="224">
        <v>35152</v>
      </c>
      <c r="DQ353" s="311">
        <v>0</v>
      </c>
      <c r="DR353" s="225">
        <v>0.43962320619764778</v>
      </c>
      <c r="DS353" s="224">
        <v>117</v>
      </c>
      <c r="DT353" s="224"/>
      <c r="DU353" s="224">
        <v>119.76</v>
      </c>
      <c r="DV353" s="224">
        <v>0.996</v>
      </c>
      <c r="DW353" s="224">
        <v>18195</v>
      </c>
      <c r="DX353" s="224">
        <v>0</v>
      </c>
      <c r="DY353" s="225">
        <v>0.21185974134793459</v>
      </c>
    </row>
    <row r="354" spans="1:129" ht="17.25" customHeight="1">
      <c r="A354" s="466">
        <v>350</v>
      </c>
      <c r="B354" s="489">
        <v>711000000020</v>
      </c>
      <c r="C354" s="212" t="s">
        <v>379</v>
      </c>
      <c r="D354" s="224">
        <v>250</v>
      </c>
      <c r="E354" s="224">
        <v>195</v>
      </c>
      <c r="F354" s="224">
        <v>195</v>
      </c>
      <c r="G354" s="224">
        <v>0.95569999999999999</v>
      </c>
      <c r="H354" s="224">
        <v>69330</v>
      </c>
      <c r="I354" s="224">
        <v>0</v>
      </c>
      <c r="J354" s="225">
        <v>0.5166929149350411</v>
      </c>
      <c r="K354" s="224">
        <v>250</v>
      </c>
      <c r="L354" s="224">
        <v>195</v>
      </c>
      <c r="M354" s="224">
        <v>195</v>
      </c>
      <c r="N354" s="224">
        <v>0.95279999999999998</v>
      </c>
      <c r="O354" s="224">
        <v>71400</v>
      </c>
      <c r="P354" s="224">
        <v>0</v>
      </c>
      <c r="Q354" s="225">
        <v>0.51652210992423886</v>
      </c>
      <c r="R354" s="224">
        <v>250</v>
      </c>
      <c r="S354" s="224">
        <v>180</v>
      </c>
      <c r="T354" s="224">
        <v>200</v>
      </c>
      <c r="U354" s="224">
        <v>0.94230000000000003</v>
      </c>
      <c r="V354" s="224">
        <v>77430</v>
      </c>
      <c r="W354" s="224">
        <v>0</v>
      </c>
      <c r="X354" s="225">
        <v>0.57063390993667973</v>
      </c>
      <c r="Y354" s="224">
        <v>250</v>
      </c>
      <c r="Z354" s="224">
        <v>288</v>
      </c>
      <c r="AA354" s="224">
        <v>288</v>
      </c>
      <c r="AB354" s="224">
        <v>0.95440000000000003</v>
      </c>
      <c r="AC354" s="224">
        <v>28260</v>
      </c>
      <c r="AD354" s="224">
        <v>0</v>
      </c>
      <c r="AE354" s="225">
        <v>0.13818990031455894</v>
      </c>
      <c r="AF354" s="224">
        <v>250</v>
      </c>
      <c r="AG354" s="224">
        <v>156</v>
      </c>
      <c r="AH354" s="224">
        <v>200</v>
      </c>
      <c r="AI354" s="224">
        <v>0.93379999999999996</v>
      </c>
      <c r="AJ354" s="224">
        <v>18210</v>
      </c>
      <c r="AK354" s="224">
        <v>0</v>
      </c>
      <c r="AL354" s="225">
        <v>0.13105486427293267</v>
      </c>
      <c r="AM354" s="224">
        <v>250</v>
      </c>
      <c r="AN354" s="224">
        <v>54</v>
      </c>
      <c r="AO354" s="224">
        <v>200</v>
      </c>
      <c r="AP354" s="224">
        <v>0.8276</v>
      </c>
      <c r="AQ354" s="224">
        <v>17430</v>
      </c>
      <c r="AR354" s="224">
        <v>0</v>
      </c>
      <c r="AS354" s="225">
        <v>0.14625624295150635</v>
      </c>
      <c r="AT354" s="224">
        <v>250</v>
      </c>
      <c r="AU354" s="224">
        <v>54</v>
      </c>
      <c r="AV354" s="224">
        <v>200</v>
      </c>
      <c r="AW354" s="224">
        <v>0.95620000000000005</v>
      </c>
      <c r="AX354" s="224">
        <v>17010</v>
      </c>
      <c r="AY354" s="224">
        <v>0</v>
      </c>
      <c r="AZ354" s="225">
        <v>0.11955084305483399</v>
      </c>
      <c r="BA354" s="224">
        <v>250</v>
      </c>
      <c r="BB354" s="224">
        <v>54</v>
      </c>
      <c r="BC354" s="224">
        <v>200</v>
      </c>
      <c r="BD354" s="224">
        <v>0.97399999999999998</v>
      </c>
      <c r="BE354" s="224">
        <v>20190</v>
      </c>
      <c r="BF354" s="224">
        <v>0</v>
      </c>
      <c r="BG354" s="225">
        <v>0.14395106091718002</v>
      </c>
      <c r="BH354" s="224">
        <v>250</v>
      </c>
      <c r="BI354" s="224">
        <v>54</v>
      </c>
      <c r="BJ354" s="224">
        <v>200</v>
      </c>
      <c r="BK354" s="224">
        <v>0.99839999999999995</v>
      </c>
      <c r="BL354" s="224">
        <v>18330</v>
      </c>
      <c r="BM354" s="224">
        <v>0</v>
      </c>
      <c r="BN354" s="225">
        <v>0.12338289650537636</v>
      </c>
      <c r="BO354" s="224">
        <v>250</v>
      </c>
      <c r="BP354" s="224">
        <v>57</v>
      </c>
      <c r="BQ354" s="224">
        <v>200</v>
      </c>
      <c r="BR354" s="224">
        <v>0.94810000000000005</v>
      </c>
      <c r="BS354" s="224">
        <v>18090</v>
      </c>
      <c r="BT354" s="311">
        <v>0</v>
      </c>
      <c r="BU354" s="225">
        <v>0.1282275927066357</v>
      </c>
      <c r="BV354" s="224">
        <v>250</v>
      </c>
      <c r="BW354" s="224">
        <v>51</v>
      </c>
      <c r="BX354" s="224">
        <v>200</v>
      </c>
      <c r="BY354" s="224">
        <v>0.93689999999999996</v>
      </c>
      <c r="BZ354" s="224">
        <v>15150</v>
      </c>
      <c r="CA354" s="311">
        <v>0</v>
      </c>
      <c r="CB354" s="225">
        <v>0.12031509690011132</v>
      </c>
      <c r="CC354" s="224">
        <v>250</v>
      </c>
      <c r="CD354" s="224"/>
      <c r="CE354" s="224">
        <v>200</v>
      </c>
      <c r="CF354" s="224">
        <v>0.92979999999999996</v>
      </c>
      <c r="CG354" s="224">
        <v>16678</v>
      </c>
      <c r="CH354" s="224">
        <v>0</v>
      </c>
      <c r="CI354" s="225">
        <v>0.12054563705456374</v>
      </c>
      <c r="CJ354" s="224">
        <v>250</v>
      </c>
      <c r="CK354" s="224"/>
      <c r="CL354" s="224">
        <v>200</v>
      </c>
      <c r="CM354" s="224">
        <v>0.93640000000000001</v>
      </c>
      <c r="CN354" s="224">
        <v>14046</v>
      </c>
      <c r="CO354" s="224">
        <v>0</v>
      </c>
      <c r="CP354" s="225">
        <v>0.10416666666666666</v>
      </c>
      <c r="CQ354" s="224">
        <v>250</v>
      </c>
      <c r="CR354" s="224"/>
      <c r="CS354" s="224">
        <v>200</v>
      </c>
      <c r="CT354" s="224">
        <v>0.91969999999999996</v>
      </c>
      <c r="CU354" s="224">
        <v>12271</v>
      </c>
      <c r="CV354" s="311">
        <v>0</v>
      </c>
      <c r="CW354" s="225">
        <v>8.9666628084660624E-2</v>
      </c>
      <c r="CX354" s="224">
        <v>250</v>
      </c>
      <c r="CY354" s="224"/>
      <c r="CZ354" s="224">
        <v>200</v>
      </c>
      <c r="DA354" s="224">
        <v>0.27689999999999998</v>
      </c>
      <c r="DB354" s="224">
        <v>684</v>
      </c>
      <c r="DC354" s="224">
        <v>0</v>
      </c>
      <c r="DD354" s="225">
        <v>1.7154207295052366E-2</v>
      </c>
      <c r="DE354" s="224">
        <v>250</v>
      </c>
      <c r="DF354" s="224"/>
      <c r="DG354" s="224">
        <v>200</v>
      </c>
      <c r="DH354" s="224">
        <v>0.87580000000000002</v>
      </c>
      <c r="DI354" s="224">
        <v>6750</v>
      </c>
      <c r="DJ354" s="224">
        <v>0</v>
      </c>
      <c r="DK354" s="225">
        <v>5.1795961664542645E-2</v>
      </c>
      <c r="DL354" s="224">
        <v>250</v>
      </c>
      <c r="DM354" s="224"/>
      <c r="DN354" s="224">
        <v>200</v>
      </c>
      <c r="DO354" s="224">
        <v>0.38829999999999998</v>
      </c>
      <c r="DP354" s="224">
        <v>1076</v>
      </c>
      <c r="DQ354" s="311">
        <v>0</v>
      </c>
      <c r="DR354" s="225">
        <v>1.8622670089361124E-2</v>
      </c>
      <c r="DS354" s="224">
        <v>250</v>
      </c>
      <c r="DT354" s="224"/>
      <c r="DU354" s="224">
        <v>200</v>
      </c>
      <c r="DV354" s="224">
        <v>0.95379999999999998</v>
      </c>
      <c r="DW354" s="224">
        <v>29866</v>
      </c>
      <c r="DX354" s="224">
        <v>0</v>
      </c>
      <c r="DY354" s="225">
        <v>0.21744891777917572</v>
      </c>
    </row>
    <row r="355" spans="1:129" ht="17.25" customHeight="1">
      <c r="A355" s="466">
        <v>351</v>
      </c>
      <c r="B355" s="489">
        <v>711000000069</v>
      </c>
      <c r="C355" s="212" t="s">
        <v>747</v>
      </c>
      <c r="D355" s="224">
        <v>111</v>
      </c>
      <c r="E355" s="224">
        <v>90.5</v>
      </c>
      <c r="F355" s="224">
        <v>90.5</v>
      </c>
      <c r="G355" s="224">
        <v>0.55149999999999999</v>
      </c>
      <c r="H355" s="224">
        <v>3028</v>
      </c>
      <c r="I355" s="224">
        <v>0</v>
      </c>
      <c r="J355" s="225">
        <v>8.4261517920599383E-2</v>
      </c>
      <c r="K355" s="224">
        <v>111</v>
      </c>
      <c r="L355" s="224">
        <v>94.1</v>
      </c>
      <c r="M355" s="224">
        <v>94.1</v>
      </c>
      <c r="N355" s="224">
        <v>0.54530000000000001</v>
      </c>
      <c r="O355" s="224">
        <v>2802</v>
      </c>
      <c r="P355" s="224">
        <v>0</v>
      </c>
      <c r="Q355" s="225">
        <v>7.339560830729655E-2</v>
      </c>
      <c r="R355" s="224">
        <v>111</v>
      </c>
      <c r="S355" s="224">
        <v>113.1</v>
      </c>
      <c r="T355" s="224">
        <v>113.1</v>
      </c>
      <c r="U355" s="224">
        <v>0.76500000000000001</v>
      </c>
      <c r="V355" s="224">
        <v>7232</v>
      </c>
      <c r="W355" s="224">
        <v>0</v>
      </c>
      <c r="X355" s="225">
        <v>0.11609188981287245</v>
      </c>
      <c r="Y355" s="224">
        <v>111</v>
      </c>
      <c r="Z355" s="224">
        <v>97.8</v>
      </c>
      <c r="AA355" s="224">
        <v>97.8</v>
      </c>
      <c r="AB355" s="224">
        <v>0.78969999999999996</v>
      </c>
      <c r="AC355" s="224">
        <v>7632</v>
      </c>
      <c r="AD355" s="224">
        <v>0</v>
      </c>
      <c r="AE355" s="225">
        <v>0.13282029281561755</v>
      </c>
      <c r="AF355" s="224">
        <v>111</v>
      </c>
      <c r="AG355" s="224">
        <v>103.1</v>
      </c>
      <c r="AH355" s="224">
        <v>103.1</v>
      </c>
      <c r="AI355" s="224">
        <v>0.81740000000000002</v>
      </c>
      <c r="AJ355" s="224">
        <v>10513</v>
      </c>
      <c r="AK355" s="224">
        <v>0</v>
      </c>
      <c r="AL355" s="225">
        <v>0.16767195581559402</v>
      </c>
      <c r="AM355" s="224">
        <v>111</v>
      </c>
      <c r="AN355" s="224">
        <v>122.3</v>
      </c>
      <c r="AO355" s="224">
        <v>122.3</v>
      </c>
      <c r="AP355" s="224">
        <v>0.87629999999999997</v>
      </c>
      <c r="AQ355" s="224">
        <v>10818</v>
      </c>
      <c r="AR355" s="224">
        <v>0</v>
      </c>
      <c r="AS355" s="225">
        <v>0.14019586738973211</v>
      </c>
      <c r="AT355" s="224">
        <v>111</v>
      </c>
      <c r="AU355" s="224">
        <v>100.6</v>
      </c>
      <c r="AV355" s="224">
        <v>100.6</v>
      </c>
      <c r="AW355" s="224">
        <v>0.91049999999999998</v>
      </c>
      <c r="AX355" s="224">
        <v>10279</v>
      </c>
      <c r="AY355" s="224">
        <v>0</v>
      </c>
      <c r="AZ355" s="225">
        <v>0.15083426093689115</v>
      </c>
      <c r="BA355" s="224">
        <v>111</v>
      </c>
      <c r="BB355" s="224">
        <v>102.4</v>
      </c>
      <c r="BC355" s="224">
        <v>102.4</v>
      </c>
      <c r="BD355" s="224">
        <v>0.96160000000000001</v>
      </c>
      <c r="BE355" s="224">
        <v>8396</v>
      </c>
      <c r="BF355" s="224">
        <v>0</v>
      </c>
      <c r="BG355" s="225">
        <v>0.11842558048507117</v>
      </c>
      <c r="BH355" s="224">
        <v>111</v>
      </c>
      <c r="BI355" s="224">
        <v>114.9</v>
      </c>
      <c r="BJ355" s="224">
        <v>114.9</v>
      </c>
      <c r="BK355" s="224">
        <v>0.87429999999999997</v>
      </c>
      <c r="BL355" s="224">
        <v>9980</v>
      </c>
      <c r="BM355" s="224">
        <v>0</v>
      </c>
      <c r="BN355" s="225">
        <v>0.13352946183502717</v>
      </c>
      <c r="BO355" s="224">
        <v>111</v>
      </c>
      <c r="BP355" s="224">
        <v>91.9</v>
      </c>
      <c r="BQ355" s="224">
        <v>91.9</v>
      </c>
      <c r="BR355" s="224">
        <v>0.84109999999999996</v>
      </c>
      <c r="BS355" s="224">
        <v>10281</v>
      </c>
      <c r="BT355" s="311">
        <v>0</v>
      </c>
      <c r="BU355" s="225">
        <v>0.17877190961647813</v>
      </c>
      <c r="BV355" s="224">
        <v>111</v>
      </c>
      <c r="BW355" s="224">
        <v>92.7</v>
      </c>
      <c r="BX355" s="224">
        <v>92.7</v>
      </c>
      <c r="BY355" s="224">
        <v>0.83630000000000004</v>
      </c>
      <c r="BZ355" s="224">
        <v>8945</v>
      </c>
      <c r="CA355" s="311">
        <v>0</v>
      </c>
      <c r="CB355" s="225">
        <v>0.17169958320240014</v>
      </c>
      <c r="CC355" s="224">
        <v>111</v>
      </c>
      <c r="CD355" s="224"/>
      <c r="CE355" s="224">
        <v>94.53</v>
      </c>
      <c r="CF355" s="224">
        <v>0.88759999999999994</v>
      </c>
      <c r="CG355" s="224">
        <v>10573</v>
      </c>
      <c r="CH355" s="224">
        <v>0</v>
      </c>
      <c r="CI355" s="225">
        <v>0.16937072447578758</v>
      </c>
      <c r="CJ355" s="224">
        <v>111</v>
      </c>
      <c r="CK355" s="224"/>
      <c r="CL355" s="224">
        <v>107.4</v>
      </c>
      <c r="CM355" s="224">
        <v>0.87690000000000001</v>
      </c>
      <c r="CN355" s="224">
        <v>9460.5</v>
      </c>
      <c r="CO355" s="224">
        <v>0</v>
      </c>
      <c r="CP355" s="225">
        <v>0.13951703630651371</v>
      </c>
      <c r="CQ355" s="224">
        <v>111</v>
      </c>
      <c r="CR355" s="224"/>
      <c r="CS355" s="224">
        <v>91.24</v>
      </c>
      <c r="CT355" s="224">
        <v>0.81499999999999995</v>
      </c>
      <c r="CU355" s="224">
        <v>6587</v>
      </c>
      <c r="CV355" s="311">
        <v>0</v>
      </c>
      <c r="CW355" s="225">
        <v>0.1190616351085913</v>
      </c>
      <c r="CX355" s="224">
        <v>111</v>
      </c>
      <c r="CY355" s="224"/>
      <c r="CZ355" s="224">
        <v>102.76</v>
      </c>
      <c r="DA355" s="224">
        <v>0.84030000000000005</v>
      </c>
      <c r="DB355" s="224">
        <v>9974</v>
      </c>
      <c r="DC355" s="224">
        <v>0</v>
      </c>
      <c r="DD355" s="225">
        <v>0.1604273494810837</v>
      </c>
      <c r="DE355" s="224">
        <v>111</v>
      </c>
      <c r="DF355" s="224"/>
      <c r="DG355" s="224">
        <v>368.32</v>
      </c>
      <c r="DH355" s="224">
        <v>0.82520000000000004</v>
      </c>
      <c r="DI355" s="224">
        <v>13056</v>
      </c>
      <c r="DJ355" s="224">
        <v>0</v>
      </c>
      <c r="DK355" s="225">
        <v>5.7736796637267683E-2</v>
      </c>
      <c r="DL355" s="224">
        <v>111</v>
      </c>
      <c r="DM355" s="224"/>
      <c r="DN355" s="224">
        <v>95.04</v>
      </c>
      <c r="DO355" s="224">
        <v>0.82120000000000004</v>
      </c>
      <c r="DP355" s="224">
        <v>9106</v>
      </c>
      <c r="DQ355" s="311">
        <v>0</v>
      </c>
      <c r="DR355" s="225">
        <v>0.15681923902715397</v>
      </c>
      <c r="DS355" s="224">
        <v>111</v>
      </c>
      <c r="DT355" s="224"/>
      <c r="DU355" s="224">
        <v>98.24</v>
      </c>
      <c r="DV355" s="224">
        <v>0.85409999999999997</v>
      </c>
      <c r="DW355" s="224">
        <v>8648</v>
      </c>
      <c r="DX355" s="224">
        <v>0</v>
      </c>
      <c r="DY355" s="225">
        <v>0.14314827167146715</v>
      </c>
    </row>
    <row r="356" spans="1:129" ht="17.25" customHeight="1">
      <c r="A356" s="466">
        <v>352</v>
      </c>
      <c r="B356" s="489">
        <v>311000000055</v>
      </c>
      <c r="C356" s="212" t="s">
        <v>623</v>
      </c>
      <c r="D356" s="224">
        <v>228</v>
      </c>
      <c r="E356" s="224">
        <v>9</v>
      </c>
      <c r="F356" s="224">
        <v>9</v>
      </c>
      <c r="G356" s="224">
        <v>0.4798</v>
      </c>
      <c r="H356" s="224">
        <v>1107</v>
      </c>
      <c r="I356" s="224">
        <v>0</v>
      </c>
      <c r="J356" s="225">
        <v>0.35605113241628461</v>
      </c>
      <c r="K356" s="224">
        <v>228</v>
      </c>
      <c r="L356" s="224">
        <v>180</v>
      </c>
      <c r="M356" s="224">
        <v>180</v>
      </c>
      <c r="N356" s="224">
        <v>0.4778</v>
      </c>
      <c r="O356" s="224">
        <v>5856</v>
      </c>
      <c r="P356" s="224">
        <v>0</v>
      </c>
      <c r="Q356" s="225">
        <v>9.1518624039992141E-2</v>
      </c>
      <c r="R356" s="224">
        <v>228</v>
      </c>
      <c r="S356" s="224">
        <v>192</v>
      </c>
      <c r="T356" s="224">
        <v>192</v>
      </c>
      <c r="U356" s="224">
        <v>0.44550000000000001</v>
      </c>
      <c r="V356" s="224">
        <v>10962</v>
      </c>
      <c r="W356" s="224">
        <v>0</v>
      </c>
      <c r="X356" s="225">
        <v>0.17799523007856341</v>
      </c>
      <c r="Y356" s="224">
        <v>228</v>
      </c>
      <c r="Z356" s="224">
        <v>186</v>
      </c>
      <c r="AA356" s="224">
        <v>186</v>
      </c>
      <c r="AB356" s="224">
        <v>0.45550000000000002</v>
      </c>
      <c r="AC356" s="224">
        <v>12873</v>
      </c>
      <c r="AD356" s="224">
        <v>0</v>
      </c>
      <c r="AE356" s="225">
        <v>0.20422340279308701</v>
      </c>
      <c r="AF356" s="224">
        <v>228</v>
      </c>
      <c r="AG356" s="224">
        <v>192</v>
      </c>
      <c r="AH356" s="224">
        <v>192</v>
      </c>
      <c r="AI356" s="224">
        <v>0.48980000000000001</v>
      </c>
      <c r="AJ356" s="224">
        <v>14013</v>
      </c>
      <c r="AK356" s="224">
        <v>0</v>
      </c>
      <c r="AL356" s="225">
        <v>0.20028027404207116</v>
      </c>
      <c r="AM356" s="224">
        <v>228</v>
      </c>
      <c r="AN356" s="224">
        <v>135</v>
      </c>
      <c r="AO356" s="224">
        <v>182.4</v>
      </c>
      <c r="AP356" s="224">
        <v>0.59409999999999996</v>
      </c>
      <c r="AQ356" s="224">
        <v>7074</v>
      </c>
      <c r="AR356" s="224">
        <v>0</v>
      </c>
      <c r="AS356" s="225">
        <v>9.0666775928206308E-2</v>
      </c>
      <c r="AT356" s="224">
        <v>228</v>
      </c>
      <c r="AU356" s="224">
        <v>111</v>
      </c>
      <c r="AV356" s="224">
        <v>182.4</v>
      </c>
      <c r="AW356" s="224">
        <v>0.57030000000000003</v>
      </c>
      <c r="AX356" s="224">
        <v>6423</v>
      </c>
      <c r="AY356" s="224">
        <v>0</v>
      </c>
      <c r="AZ356" s="225">
        <v>8.2992105149038903E-2</v>
      </c>
      <c r="BA356" s="224">
        <v>228</v>
      </c>
      <c r="BB356" s="224">
        <v>180</v>
      </c>
      <c r="BC356" s="224">
        <v>182.4</v>
      </c>
      <c r="BD356" s="224">
        <v>0.65139999999999998</v>
      </c>
      <c r="BE356" s="224">
        <v>11346</v>
      </c>
      <c r="BF356" s="224">
        <v>0</v>
      </c>
      <c r="BG356" s="225">
        <v>0.13262875551892728</v>
      </c>
      <c r="BH356" s="224">
        <v>228</v>
      </c>
      <c r="BI356" s="224">
        <v>147</v>
      </c>
      <c r="BJ356" s="224">
        <v>182.4</v>
      </c>
      <c r="BK356" s="224">
        <v>0.42149999999999999</v>
      </c>
      <c r="BL356" s="224">
        <v>11742</v>
      </c>
      <c r="BM356" s="224">
        <v>0</v>
      </c>
      <c r="BN356" s="225">
        <v>0.20528004183726831</v>
      </c>
      <c r="BO356" s="224">
        <v>228</v>
      </c>
      <c r="BP356" s="224">
        <v>180</v>
      </c>
      <c r="BQ356" s="224">
        <v>182.4</v>
      </c>
      <c r="BR356" s="224">
        <v>0.47820000000000001</v>
      </c>
      <c r="BS356" s="224">
        <v>8814</v>
      </c>
      <c r="BT356" s="311">
        <v>0</v>
      </c>
      <c r="BU356" s="225">
        <v>0.13582061882218668</v>
      </c>
      <c r="BV356" s="224">
        <v>228</v>
      </c>
      <c r="BW356" s="224">
        <v>165</v>
      </c>
      <c r="BX356" s="224">
        <v>182.4</v>
      </c>
      <c r="BY356" s="224">
        <v>0.55769999999999997</v>
      </c>
      <c r="BZ356" s="224">
        <v>9423</v>
      </c>
      <c r="CA356" s="311">
        <v>0</v>
      </c>
      <c r="CB356" s="225">
        <v>0.13784608610013466</v>
      </c>
      <c r="CC356" s="224">
        <v>228</v>
      </c>
      <c r="CD356" s="224"/>
      <c r="CE356" s="224">
        <v>182.4</v>
      </c>
      <c r="CF356" s="224">
        <v>0.45789999999999997</v>
      </c>
      <c r="CG356" s="224">
        <v>14982</v>
      </c>
      <c r="CH356" s="224">
        <v>0</v>
      </c>
      <c r="CI356" s="225">
        <v>0.24110231460693876</v>
      </c>
      <c r="CJ356" s="224">
        <v>228</v>
      </c>
      <c r="CK356" s="224"/>
      <c r="CL356" s="224">
        <v>182.4</v>
      </c>
      <c r="CM356" s="224">
        <v>0.47899999999999998</v>
      </c>
      <c r="CN356" s="224">
        <v>12930</v>
      </c>
      <c r="CO356" s="224">
        <v>0</v>
      </c>
      <c r="CP356" s="225">
        <v>0.20554441514363497</v>
      </c>
      <c r="CQ356" s="224">
        <v>228</v>
      </c>
      <c r="CR356" s="224"/>
      <c r="CS356" s="224">
        <v>182.4</v>
      </c>
      <c r="CT356" s="224">
        <v>0.3952</v>
      </c>
      <c r="CU356" s="224">
        <v>6508</v>
      </c>
      <c r="CV356" s="311">
        <v>0</v>
      </c>
      <c r="CW356" s="225">
        <v>0.12134806033083667</v>
      </c>
      <c r="CX356" s="224">
        <v>228</v>
      </c>
      <c r="CY356" s="224"/>
      <c r="CZ356" s="224">
        <v>182.4</v>
      </c>
      <c r="DA356" s="224">
        <v>0.41920000000000002</v>
      </c>
      <c r="DB356" s="224">
        <v>8513</v>
      </c>
      <c r="DC356" s="224">
        <v>0</v>
      </c>
      <c r="DD356" s="225">
        <v>0.15463365777011442</v>
      </c>
      <c r="DE356" s="224">
        <v>228</v>
      </c>
      <c r="DF356" s="224"/>
      <c r="DG356" s="224">
        <v>182.4</v>
      </c>
      <c r="DH356" s="224">
        <v>0.42809999999999998</v>
      </c>
      <c r="DI356" s="224">
        <v>6611</v>
      </c>
      <c r="DJ356" s="224">
        <v>0</v>
      </c>
      <c r="DK356" s="225">
        <v>0.11379525668513929</v>
      </c>
      <c r="DL356" s="224">
        <v>228</v>
      </c>
      <c r="DM356" s="224"/>
      <c r="DN356" s="224">
        <v>182.4</v>
      </c>
      <c r="DO356" s="224">
        <v>0.60560000000000003</v>
      </c>
      <c r="DP356" s="224">
        <v>8617</v>
      </c>
      <c r="DQ356" s="311">
        <v>0</v>
      </c>
      <c r="DR356" s="225">
        <v>0.10485097104756037</v>
      </c>
      <c r="DS356" s="224">
        <v>228</v>
      </c>
      <c r="DT356" s="224"/>
      <c r="DU356" s="224">
        <v>182.4</v>
      </c>
      <c r="DV356" s="224">
        <v>0.70209999999999995</v>
      </c>
      <c r="DW356" s="224">
        <v>5183</v>
      </c>
      <c r="DX356" s="224">
        <v>0</v>
      </c>
      <c r="DY356" s="225">
        <v>5.6211465158964767E-2</v>
      </c>
    </row>
    <row r="357" spans="1:129" ht="17.25" customHeight="1">
      <c r="A357" s="466">
        <v>353</v>
      </c>
      <c r="B357" s="489">
        <v>215000000012</v>
      </c>
      <c r="C357" s="212" t="s">
        <v>717</v>
      </c>
      <c r="D357" s="224">
        <v>500</v>
      </c>
      <c r="E357" s="224">
        <v>320</v>
      </c>
      <c r="F357" s="224">
        <v>320</v>
      </c>
      <c r="G357" s="224">
        <v>0.92800000000000005</v>
      </c>
      <c r="H357" s="224">
        <v>51905</v>
      </c>
      <c r="I357" s="224">
        <v>0</v>
      </c>
      <c r="J357" s="225">
        <v>0.24276090307710727</v>
      </c>
      <c r="K357" s="224">
        <v>500</v>
      </c>
      <c r="L357" s="224">
        <v>300</v>
      </c>
      <c r="M357" s="224">
        <v>300</v>
      </c>
      <c r="N357" s="224">
        <v>0.95220000000000005</v>
      </c>
      <c r="O357" s="224">
        <v>69045</v>
      </c>
      <c r="P357" s="224">
        <v>0</v>
      </c>
      <c r="Q357" s="225">
        <v>0.32487019307862042</v>
      </c>
      <c r="R357" s="224">
        <v>500</v>
      </c>
      <c r="S357" s="224">
        <v>279.8</v>
      </c>
      <c r="T357" s="224">
        <v>400</v>
      </c>
      <c r="U357" s="224">
        <v>0.92930000000000001</v>
      </c>
      <c r="V357" s="224">
        <v>53665</v>
      </c>
      <c r="W357" s="224">
        <v>0</v>
      </c>
      <c r="X357" s="225">
        <v>0.2005130803352583</v>
      </c>
      <c r="Y357" s="224">
        <v>500</v>
      </c>
      <c r="Z357" s="224">
        <v>299.39999999999998</v>
      </c>
      <c r="AA357" s="224">
        <v>400</v>
      </c>
      <c r="AB357" s="224">
        <v>0.91269999999999996</v>
      </c>
      <c r="AC357" s="224">
        <v>37740</v>
      </c>
      <c r="AD357" s="224">
        <v>0</v>
      </c>
      <c r="AE357" s="225">
        <v>0.13894435863814206</v>
      </c>
      <c r="AF357" s="224">
        <v>500</v>
      </c>
      <c r="AG357" s="224">
        <v>290.2</v>
      </c>
      <c r="AH357" s="224">
        <v>400</v>
      </c>
      <c r="AI357" s="224">
        <v>0.90400000000000003</v>
      </c>
      <c r="AJ357" s="224">
        <v>35740</v>
      </c>
      <c r="AK357" s="224">
        <v>0</v>
      </c>
      <c r="AL357" s="225">
        <v>0.13284744028927584</v>
      </c>
      <c r="AM357" s="224">
        <v>500</v>
      </c>
      <c r="AN357" s="224">
        <v>296.39999999999998</v>
      </c>
      <c r="AO357" s="224">
        <v>400</v>
      </c>
      <c r="AP357" s="224">
        <v>0.9194</v>
      </c>
      <c r="AQ357" s="224">
        <v>52045</v>
      </c>
      <c r="AR357" s="224">
        <v>0</v>
      </c>
      <c r="AS357" s="225">
        <v>0.1965540630362797</v>
      </c>
      <c r="AT357" s="224">
        <v>500</v>
      </c>
      <c r="AU357" s="224">
        <v>288.8</v>
      </c>
      <c r="AV357" s="224">
        <v>400</v>
      </c>
      <c r="AW357" s="224">
        <v>0.8851</v>
      </c>
      <c r="AX357" s="224">
        <v>32270</v>
      </c>
      <c r="AY357" s="224">
        <v>0</v>
      </c>
      <c r="AZ357" s="225">
        <v>0.12251060872776662</v>
      </c>
      <c r="BA357" s="224">
        <v>500</v>
      </c>
      <c r="BB357" s="224">
        <v>281</v>
      </c>
      <c r="BC357" s="224">
        <v>400</v>
      </c>
      <c r="BD357" s="224">
        <v>0.91400000000000003</v>
      </c>
      <c r="BE357" s="224">
        <v>36680</v>
      </c>
      <c r="BF357" s="224">
        <v>0</v>
      </c>
      <c r="BG357" s="225">
        <v>0.13934476051543881</v>
      </c>
      <c r="BH357" s="224">
        <v>500</v>
      </c>
      <c r="BI357" s="224">
        <v>284.39999999999998</v>
      </c>
      <c r="BJ357" s="224">
        <v>400</v>
      </c>
      <c r="BK357" s="224">
        <v>0.91959999999999997</v>
      </c>
      <c r="BL357" s="224">
        <v>46445</v>
      </c>
      <c r="BM357" s="224">
        <v>0</v>
      </c>
      <c r="BN357" s="225">
        <v>0.169709860996132</v>
      </c>
      <c r="BO357" s="224">
        <v>500</v>
      </c>
      <c r="BP357" s="224">
        <v>325.8</v>
      </c>
      <c r="BQ357" s="224">
        <v>400</v>
      </c>
      <c r="BR357" s="224">
        <v>0.92820000000000003</v>
      </c>
      <c r="BS357" s="224">
        <v>65565</v>
      </c>
      <c r="BT357" s="311">
        <v>0</v>
      </c>
      <c r="BU357" s="225">
        <v>0.23735455720749832</v>
      </c>
      <c r="BV357" s="224">
        <v>500</v>
      </c>
      <c r="BW357" s="224">
        <v>391.6</v>
      </c>
      <c r="BX357" s="224">
        <v>400</v>
      </c>
      <c r="BY357" s="224">
        <v>0.75670000000000004</v>
      </c>
      <c r="BZ357" s="224">
        <v>72225</v>
      </c>
      <c r="CA357" s="311">
        <v>0</v>
      </c>
      <c r="CB357" s="225">
        <v>0.35508681964922884</v>
      </c>
      <c r="CC357" s="224">
        <v>500</v>
      </c>
      <c r="CD357" s="224"/>
      <c r="CE357" s="224">
        <v>400</v>
      </c>
      <c r="CF357" s="224">
        <v>0.78559999999999997</v>
      </c>
      <c r="CG357" s="224">
        <v>75563</v>
      </c>
      <c r="CH357" s="224">
        <v>0</v>
      </c>
      <c r="CI357" s="225">
        <v>0.3232025586908438</v>
      </c>
      <c r="CJ357" s="224">
        <v>500</v>
      </c>
      <c r="CK357" s="224"/>
      <c r="CL357" s="224">
        <v>400</v>
      </c>
      <c r="CM357" s="224">
        <v>0.6532</v>
      </c>
      <c r="CN357" s="224">
        <v>35690</v>
      </c>
      <c r="CO357" s="224">
        <v>0</v>
      </c>
      <c r="CP357" s="225">
        <v>0.18971771449955777</v>
      </c>
      <c r="CQ357" s="224">
        <v>500</v>
      </c>
      <c r="CR357" s="224"/>
      <c r="CS357" s="224">
        <v>400</v>
      </c>
      <c r="CT357" s="224">
        <v>0.7036</v>
      </c>
      <c r="CU357" s="224">
        <v>37068</v>
      </c>
      <c r="CV357" s="311">
        <v>0</v>
      </c>
      <c r="CW357" s="225">
        <v>0.17702736158741222</v>
      </c>
      <c r="CX357" s="224">
        <v>500</v>
      </c>
      <c r="CY357" s="224"/>
      <c r="CZ357" s="224">
        <v>400</v>
      </c>
      <c r="DA357" s="224">
        <v>0.56810000000000005</v>
      </c>
      <c r="DB357" s="224">
        <v>19033</v>
      </c>
      <c r="DC357" s="224">
        <v>0</v>
      </c>
      <c r="DD357" s="225">
        <v>0.11632952922998688</v>
      </c>
      <c r="DE357" s="224">
        <v>500</v>
      </c>
      <c r="DF357" s="224"/>
      <c r="DG357" s="224">
        <v>400</v>
      </c>
      <c r="DH357" s="224">
        <v>0.63100000000000001</v>
      </c>
      <c r="DI357" s="224">
        <v>13440</v>
      </c>
      <c r="DJ357" s="224">
        <v>0</v>
      </c>
      <c r="DK357" s="225">
        <v>7.1570983078574707E-2</v>
      </c>
      <c r="DL357" s="224">
        <v>500</v>
      </c>
      <c r="DM357" s="224"/>
      <c r="DN357" s="224">
        <v>400</v>
      </c>
      <c r="DO357" s="224">
        <v>0.77959999999999996</v>
      </c>
      <c r="DP357" s="224">
        <v>31907</v>
      </c>
      <c r="DQ357" s="311">
        <v>0</v>
      </c>
      <c r="DR357" s="225">
        <v>0.13752486110881235</v>
      </c>
      <c r="DS357" s="224">
        <v>500</v>
      </c>
      <c r="DT357" s="224"/>
      <c r="DU357" s="224">
        <v>400</v>
      </c>
      <c r="DV357" s="224">
        <v>0.98219999999999996</v>
      </c>
      <c r="DW357" s="224">
        <v>26183</v>
      </c>
      <c r="DX357" s="224">
        <v>0</v>
      </c>
      <c r="DY357" s="225">
        <v>9.2560776261906383E-2</v>
      </c>
    </row>
    <row r="358" spans="1:129" ht="17.25" customHeight="1">
      <c r="A358" s="466">
        <v>354</v>
      </c>
      <c r="B358" s="489">
        <v>341000000103</v>
      </c>
      <c r="C358" s="212" t="s">
        <v>957</v>
      </c>
      <c r="D358" s="224">
        <v>0</v>
      </c>
      <c r="E358" s="224">
        <v>0</v>
      </c>
      <c r="F358" s="224">
        <v>0</v>
      </c>
      <c r="G358" s="224">
        <v>0</v>
      </c>
      <c r="H358" s="224">
        <v>0</v>
      </c>
      <c r="I358" s="224">
        <v>0</v>
      </c>
      <c r="J358" s="225"/>
      <c r="K358" s="224">
        <v>0</v>
      </c>
      <c r="L358" s="224">
        <v>0</v>
      </c>
      <c r="M358" s="224">
        <v>0</v>
      </c>
      <c r="N358" s="224">
        <v>0</v>
      </c>
      <c r="O358" s="224">
        <v>0</v>
      </c>
      <c r="P358" s="224">
        <v>0</v>
      </c>
      <c r="Q358" s="225">
        <v>0</v>
      </c>
      <c r="R358" s="224">
        <v>0</v>
      </c>
      <c r="S358" s="224">
        <v>0</v>
      </c>
      <c r="T358" s="224">
        <v>0</v>
      </c>
      <c r="U358" s="224">
        <v>0</v>
      </c>
      <c r="V358" s="224">
        <v>0</v>
      </c>
      <c r="W358" s="224">
        <v>0</v>
      </c>
      <c r="X358" s="225">
        <v>0</v>
      </c>
      <c r="Y358" s="224">
        <v>0</v>
      </c>
      <c r="Z358" s="224">
        <v>0</v>
      </c>
      <c r="AA358" s="224">
        <v>0</v>
      </c>
      <c r="AB358" s="224">
        <v>0</v>
      </c>
      <c r="AC358" s="224">
        <v>0</v>
      </c>
      <c r="AD358" s="224">
        <v>0</v>
      </c>
      <c r="AE358" s="225">
        <v>0</v>
      </c>
      <c r="AF358" s="224">
        <v>0</v>
      </c>
      <c r="AG358" s="224">
        <v>0</v>
      </c>
      <c r="AH358" s="224">
        <v>0</v>
      </c>
      <c r="AI358" s="224">
        <v>0</v>
      </c>
      <c r="AJ358" s="224">
        <v>0</v>
      </c>
      <c r="AK358" s="224">
        <v>0</v>
      </c>
      <c r="AL358" s="225">
        <v>0</v>
      </c>
      <c r="AM358" s="224">
        <v>0</v>
      </c>
      <c r="AN358" s="224">
        <v>0</v>
      </c>
      <c r="AO358" s="224">
        <v>0</v>
      </c>
      <c r="AP358" s="224">
        <v>0</v>
      </c>
      <c r="AQ358" s="224">
        <v>0</v>
      </c>
      <c r="AR358" s="224">
        <v>0</v>
      </c>
      <c r="AS358" s="225">
        <v>0</v>
      </c>
      <c r="AT358" s="224">
        <v>0</v>
      </c>
      <c r="AU358" s="224">
        <v>0</v>
      </c>
      <c r="AV358" s="224">
        <v>0</v>
      </c>
      <c r="AW358" s="224">
        <v>0</v>
      </c>
      <c r="AX358" s="224">
        <v>0</v>
      </c>
      <c r="AY358" s="224">
        <v>0</v>
      </c>
      <c r="AZ358" s="225">
        <v>0</v>
      </c>
      <c r="BA358" s="224">
        <v>200</v>
      </c>
      <c r="BB358" s="224">
        <v>56</v>
      </c>
      <c r="BC358" s="224">
        <v>96</v>
      </c>
      <c r="BD358" s="224">
        <v>0.85440000000000005</v>
      </c>
      <c r="BE358" s="224">
        <v>1244</v>
      </c>
      <c r="BF358" s="224">
        <v>0</v>
      </c>
      <c r="BG358" s="225">
        <v>2.1064706443334719E-2</v>
      </c>
      <c r="BH358" s="224">
        <v>200</v>
      </c>
      <c r="BI358" s="224">
        <v>60</v>
      </c>
      <c r="BJ358" s="224">
        <v>160</v>
      </c>
      <c r="BK358" s="224">
        <v>0.80430000000000001</v>
      </c>
      <c r="BL358" s="224">
        <v>5328</v>
      </c>
      <c r="BM358" s="224">
        <v>0</v>
      </c>
      <c r="BN358" s="225">
        <v>5.5648470118275568E-2</v>
      </c>
      <c r="BO358" s="224">
        <v>200</v>
      </c>
      <c r="BP358" s="224">
        <v>56</v>
      </c>
      <c r="BQ358" s="224">
        <v>160</v>
      </c>
      <c r="BR358" s="224">
        <v>0.86029999999999995</v>
      </c>
      <c r="BS358" s="224">
        <v>5840</v>
      </c>
      <c r="BT358" s="311">
        <v>0</v>
      </c>
      <c r="BU358" s="225">
        <v>5.702561872015139E-2</v>
      </c>
      <c r="BV358" s="224">
        <v>200</v>
      </c>
      <c r="BW358" s="224">
        <v>56</v>
      </c>
      <c r="BX358" s="224">
        <v>160</v>
      </c>
      <c r="BY358" s="224">
        <v>0.91869999999999996</v>
      </c>
      <c r="BZ358" s="224">
        <v>5152</v>
      </c>
      <c r="CA358" s="311">
        <v>0</v>
      </c>
      <c r="CB358" s="225">
        <v>5.2157033489350899E-2</v>
      </c>
      <c r="CC358" s="224">
        <v>200</v>
      </c>
      <c r="CD358" s="224"/>
      <c r="CE358" s="224">
        <v>160</v>
      </c>
      <c r="CF358" s="224">
        <v>0.97270000000000001</v>
      </c>
      <c r="CG358" s="224">
        <v>5936</v>
      </c>
      <c r="CH358" s="224">
        <v>0</v>
      </c>
      <c r="CI358" s="225">
        <v>5.1265129431324628E-2</v>
      </c>
      <c r="CJ358" s="224">
        <v>200</v>
      </c>
      <c r="CK358" s="224"/>
      <c r="CL358" s="224">
        <v>160</v>
      </c>
      <c r="CM358" s="224">
        <v>0.98380000000000001</v>
      </c>
      <c r="CN358" s="224">
        <v>5716</v>
      </c>
      <c r="CO358" s="224">
        <v>0</v>
      </c>
      <c r="CP358" s="225">
        <v>5.0435104244313432E-2</v>
      </c>
      <c r="CQ358" s="224">
        <v>200</v>
      </c>
      <c r="CR358" s="224"/>
      <c r="CS358" s="224">
        <v>160</v>
      </c>
      <c r="CT358" s="224">
        <v>0.98</v>
      </c>
      <c r="CU358" s="224">
        <v>5196</v>
      </c>
      <c r="CV358" s="311">
        <v>0</v>
      </c>
      <c r="CW358" s="225">
        <v>4.4539993416721525E-2</v>
      </c>
      <c r="CX358" s="224">
        <v>200</v>
      </c>
      <c r="CY358" s="224"/>
      <c r="CZ358" s="224">
        <v>160</v>
      </c>
      <c r="DA358" s="224">
        <v>0.97130000000000005</v>
      </c>
      <c r="DB358" s="224">
        <v>4814</v>
      </c>
      <c r="DC358" s="224">
        <v>0</v>
      </c>
      <c r="DD358" s="225">
        <v>4.3022953201322392E-2</v>
      </c>
      <c r="DE358" s="224">
        <v>200</v>
      </c>
      <c r="DF358" s="224"/>
      <c r="DG358" s="224">
        <v>160</v>
      </c>
      <c r="DH358" s="224">
        <v>0.98829999999999996</v>
      </c>
      <c r="DI358" s="224">
        <v>4426</v>
      </c>
      <c r="DJ358" s="224">
        <v>0</v>
      </c>
      <c r="DK358" s="225">
        <v>3.7620944621969521E-2</v>
      </c>
      <c r="DL358" s="224">
        <v>200</v>
      </c>
      <c r="DM358" s="224"/>
      <c r="DN358" s="224">
        <v>160</v>
      </c>
      <c r="DO358" s="224">
        <v>0.98760000000000003</v>
      </c>
      <c r="DP358" s="224">
        <v>4784</v>
      </c>
      <c r="DQ358" s="311">
        <v>0</v>
      </c>
      <c r="DR358" s="225">
        <v>4.0692762295474638E-2</v>
      </c>
      <c r="DS358" s="224">
        <v>200</v>
      </c>
      <c r="DT358" s="224"/>
      <c r="DU358" s="224">
        <v>160</v>
      </c>
      <c r="DV358" s="224">
        <v>0.99980000000000002</v>
      </c>
      <c r="DW358" s="224">
        <v>5012</v>
      </c>
      <c r="DX358" s="224">
        <v>0</v>
      </c>
      <c r="DY358" s="225">
        <v>4.3515647573959232E-2</v>
      </c>
    </row>
    <row r="359" spans="1:129" ht="17.25" customHeight="1">
      <c r="A359" s="466">
        <v>355</v>
      </c>
      <c r="B359" s="489">
        <v>342000000010</v>
      </c>
      <c r="C359" s="212" t="s">
        <v>736</v>
      </c>
      <c r="D359" s="224">
        <v>155</v>
      </c>
      <c r="E359" s="224">
        <v>79.599999999999994</v>
      </c>
      <c r="F359" s="224">
        <v>79.599999999999994</v>
      </c>
      <c r="G359" s="224">
        <v>0.62629999999999997</v>
      </c>
      <c r="H359" s="224">
        <v>14150</v>
      </c>
      <c r="I359" s="224">
        <v>0</v>
      </c>
      <c r="J359" s="225">
        <v>0.39421075073952278</v>
      </c>
      <c r="K359" s="224">
        <v>155</v>
      </c>
      <c r="L359" s="224">
        <v>109</v>
      </c>
      <c r="M359" s="224">
        <v>109</v>
      </c>
      <c r="N359" s="224">
        <v>0.74070000000000003</v>
      </c>
      <c r="O359" s="224">
        <v>8806</v>
      </c>
      <c r="P359" s="224">
        <v>0</v>
      </c>
      <c r="Q359" s="225">
        <v>0.14660098995589771</v>
      </c>
      <c r="R359" s="224">
        <v>155</v>
      </c>
      <c r="S359" s="224">
        <v>40</v>
      </c>
      <c r="T359" s="224">
        <v>124</v>
      </c>
      <c r="U359" s="224">
        <v>0.71589999999999998</v>
      </c>
      <c r="V359" s="224">
        <v>6714</v>
      </c>
      <c r="W359" s="224">
        <v>0</v>
      </c>
      <c r="X359" s="225">
        <v>0.10504485668840036</v>
      </c>
      <c r="Y359" s="224">
        <v>155</v>
      </c>
      <c r="Z359" s="224">
        <v>86</v>
      </c>
      <c r="AA359" s="224">
        <v>124</v>
      </c>
      <c r="AB359" s="224">
        <v>0.53510000000000002</v>
      </c>
      <c r="AC359" s="224">
        <v>2954</v>
      </c>
      <c r="AD359" s="224">
        <v>0</v>
      </c>
      <c r="AE359" s="225">
        <v>5.9838530445422942E-2</v>
      </c>
      <c r="AF359" s="224">
        <v>155</v>
      </c>
      <c r="AG359" s="224">
        <v>95.4</v>
      </c>
      <c r="AH359" s="224">
        <v>124</v>
      </c>
      <c r="AI359" s="224">
        <v>0.78700000000000003</v>
      </c>
      <c r="AJ359" s="224">
        <v>7676</v>
      </c>
      <c r="AK359" s="224">
        <v>0</v>
      </c>
      <c r="AL359" s="225">
        <v>0.10572205907565753</v>
      </c>
      <c r="AM359" s="224">
        <v>155</v>
      </c>
      <c r="AN359" s="224">
        <v>108</v>
      </c>
      <c r="AO359" s="224">
        <v>124</v>
      </c>
      <c r="AP359" s="224">
        <v>0.89149999999999996</v>
      </c>
      <c r="AQ359" s="224">
        <v>16048</v>
      </c>
      <c r="AR359" s="224">
        <v>0</v>
      </c>
      <c r="AS359" s="225">
        <v>0.20162546712580184</v>
      </c>
      <c r="AT359" s="224">
        <v>155</v>
      </c>
      <c r="AU359" s="224">
        <v>100</v>
      </c>
      <c r="AV359" s="224">
        <v>124</v>
      </c>
      <c r="AW359" s="224">
        <v>0.9</v>
      </c>
      <c r="AX359" s="224">
        <v>20582</v>
      </c>
      <c r="AY359" s="224">
        <v>0</v>
      </c>
      <c r="AZ359" s="225">
        <v>0.24788511195899329</v>
      </c>
      <c r="BA359" s="224">
        <v>155</v>
      </c>
      <c r="BB359" s="224">
        <v>78</v>
      </c>
      <c r="BC359" s="224">
        <v>124</v>
      </c>
      <c r="BD359" s="224">
        <v>0.85399999999999998</v>
      </c>
      <c r="BE359" s="224">
        <v>14834</v>
      </c>
      <c r="BF359" s="224">
        <v>0</v>
      </c>
      <c r="BG359" s="225">
        <v>0.19455671392477317</v>
      </c>
      <c r="BH359" s="224">
        <v>155</v>
      </c>
      <c r="BI359" s="224">
        <v>98</v>
      </c>
      <c r="BJ359" s="224">
        <v>124</v>
      </c>
      <c r="BK359" s="224">
        <v>0.78220000000000001</v>
      </c>
      <c r="BL359" s="224">
        <v>13570</v>
      </c>
      <c r="BM359" s="224">
        <v>0</v>
      </c>
      <c r="BN359" s="225">
        <v>0.18804743560169368</v>
      </c>
      <c r="BO359" s="224">
        <v>155</v>
      </c>
      <c r="BP359" s="224">
        <v>98</v>
      </c>
      <c r="BQ359" s="224">
        <v>124</v>
      </c>
      <c r="BR359" s="224">
        <v>0.80189999999999995</v>
      </c>
      <c r="BS359" s="224">
        <v>14088</v>
      </c>
      <c r="BT359" s="311">
        <v>0</v>
      </c>
      <c r="BU359" s="225">
        <v>0.19042962350473819</v>
      </c>
      <c r="BV359" s="224">
        <v>155</v>
      </c>
      <c r="BW359" s="224">
        <v>106</v>
      </c>
      <c r="BX359" s="224">
        <v>124</v>
      </c>
      <c r="BY359" s="224">
        <v>0.82</v>
      </c>
      <c r="BZ359" s="224">
        <v>14100</v>
      </c>
      <c r="CA359" s="311">
        <v>0</v>
      </c>
      <c r="CB359" s="225">
        <v>0.20635467011352143</v>
      </c>
      <c r="CC359" s="224">
        <v>155</v>
      </c>
      <c r="CD359" s="224"/>
      <c r="CE359" s="224">
        <v>124</v>
      </c>
      <c r="CF359" s="224">
        <v>0.88590000000000002</v>
      </c>
      <c r="CG359" s="224">
        <v>18246</v>
      </c>
      <c r="CH359" s="224">
        <v>0</v>
      </c>
      <c r="CI359" s="225">
        <v>0.22324839645837746</v>
      </c>
      <c r="CJ359" s="224">
        <v>155</v>
      </c>
      <c r="CK359" s="224"/>
      <c r="CL359" s="224">
        <v>124</v>
      </c>
      <c r="CM359" s="224">
        <v>0.87990000000000002</v>
      </c>
      <c r="CN359" s="224">
        <v>16474</v>
      </c>
      <c r="CO359" s="224">
        <v>0</v>
      </c>
      <c r="CP359" s="225">
        <v>0.20970634085577497</v>
      </c>
      <c r="CQ359" s="224">
        <v>155</v>
      </c>
      <c r="CR359" s="224"/>
      <c r="CS359" s="224">
        <v>124</v>
      </c>
      <c r="CT359" s="224">
        <v>0.30780000000000002</v>
      </c>
      <c r="CU359" s="224">
        <v>1158</v>
      </c>
      <c r="CV359" s="311">
        <v>0</v>
      </c>
      <c r="CW359" s="225">
        <v>4.0779821755413705E-2</v>
      </c>
      <c r="CX359" s="224">
        <v>155</v>
      </c>
      <c r="CY359" s="224"/>
      <c r="CZ359" s="224">
        <v>124</v>
      </c>
      <c r="DA359" s="224">
        <v>0.69810000000000005</v>
      </c>
      <c r="DB359" s="224">
        <v>6348</v>
      </c>
      <c r="DC359" s="224">
        <v>0</v>
      </c>
      <c r="DD359" s="225">
        <v>0.10185095335572898</v>
      </c>
      <c r="DE359" s="224">
        <v>155</v>
      </c>
      <c r="DF359" s="224"/>
      <c r="DG359" s="224">
        <v>124</v>
      </c>
      <c r="DH359" s="224">
        <v>0.88900000000000001</v>
      </c>
      <c r="DI359" s="224">
        <v>15922</v>
      </c>
      <c r="DJ359" s="224">
        <v>0</v>
      </c>
      <c r="DK359" s="225">
        <v>0.19413383680838023</v>
      </c>
      <c r="DL359" s="224">
        <v>155</v>
      </c>
      <c r="DM359" s="224"/>
      <c r="DN359" s="224">
        <v>124</v>
      </c>
      <c r="DO359" s="224">
        <v>0.88090000000000002</v>
      </c>
      <c r="DP359" s="224">
        <v>16376</v>
      </c>
      <c r="DQ359" s="311">
        <v>0</v>
      </c>
      <c r="DR359" s="225">
        <v>0.20150535823124482</v>
      </c>
      <c r="DS359" s="224">
        <v>155</v>
      </c>
      <c r="DT359" s="224"/>
      <c r="DU359" s="224">
        <v>124</v>
      </c>
      <c r="DV359" s="224">
        <v>0.87729999999999997</v>
      </c>
      <c r="DW359" s="224">
        <v>15750</v>
      </c>
      <c r="DX359" s="224">
        <v>0</v>
      </c>
      <c r="DY359" s="225">
        <v>0.20108433867842318</v>
      </c>
    </row>
    <row r="360" spans="1:129" ht="17.25" customHeight="1">
      <c r="A360" s="466">
        <v>356</v>
      </c>
      <c r="B360" s="489">
        <v>343000000075</v>
      </c>
      <c r="C360" s="212" t="s">
        <v>742</v>
      </c>
      <c r="D360" s="224">
        <v>133</v>
      </c>
      <c r="E360" s="224">
        <v>6.8</v>
      </c>
      <c r="F360" s="224">
        <v>11.8</v>
      </c>
      <c r="G360" s="224">
        <v>0</v>
      </c>
      <c r="H360" s="224">
        <v>1114</v>
      </c>
      <c r="I360" s="224">
        <v>0</v>
      </c>
      <c r="J360" s="225"/>
      <c r="K360" s="224">
        <v>133</v>
      </c>
      <c r="L360" s="224">
        <v>0.4</v>
      </c>
      <c r="M360" s="224">
        <v>5.4</v>
      </c>
      <c r="N360" s="224">
        <v>0.96799999999999997</v>
      </c>
      <c r="O360" s="224">
        <v>961</v>
      </c>
      <c r="P360" s="224">
        <v>0</v>
      </c>
      <c r="Q360" s="225">
        <v>0.24710488725640242</v>
      </c>
      <c r="R360" s="224">
        <v>133</v>
      </c>
      <c r="S360" s="224">
        <v>21.6</v>
      </c>
      <c r="T360" s="224">
        <v>106.4</v>
      </c>
      <c r="U360" s="224">
        <v>0.88390000000000002</v>
      </c>
      <c r="V360" s="224">
        <v>4588</v>
      </c>
      <c r="W360" s="224">
        <v>0</v>
      </c>
      <c r="X360" s="225">
        <v>6.7755749066447449E-2</v>
      </c>
      <c r="Y360" s="224">
        <v>133</v>
      </c>
      <c r="Z360" s="224">
        <v>77.2</v>
      </c>
      <c r="AA360" s="224">
        <v>106.4</v>
      </c>
      <c r="AB360" s="224">
        <v>0.82379999999999998</v>
      </c>
      <c r="AC360" s="224">
        <v>10431</v>
      </c>
      <c r="AD360" s="224">
        <v>0</v>
      </c>
      <c r="AE360" s="225">
        <v>0.1599519703565471</v>
      </c>
      <c r="AF360" s="224">
        <v>133</v>
      </c>
      <c r="AG360" s="224">
        <v>121.6</v>
      </c>
      <c r="AH360" s="224">
        <v>126.6</v>
      </c>
      <c r="AI360" s="224">
        <v>0.78859999999999997</v>
      </c>
      <c r="AJ360" s="224">
        <v>28887</v>
      </c>
      <c r="AK360" s="224">
        <v>0</v>
      </c>
      <c r="AL360" s="225">
        <v>0.38890097097728143</v>
      </c>
      <c r="AM360" s="224">
        <v>133</v>
      </c>
      <c r="AN360" s="224">
        <v>123.2</v>
      </c>
      <c r="AO360" s="224">
        <v>128.19999999999999</v>
      </c>
      <c r="AP360" s="224">
        <v>0.79249999999999998</v>
      </c>
      <c r="AQ360" s="224">
        <v>27905</v>
      </c>
      <c r="AR360" s="224">
        <v>0</v>
      </c>
      <c r="AS360" s="225">
        <v>0.38147162058932416</v>
      </c>
      <c r="AT360" s="224">
        <v>133</v>
      </c>
      <c r="AU360" s="224">
        <v>159.6</v>
      </c>
      <c r="AV360" s="224">
        <v>164.6</v>
      </c>
      <c r="AW360" s="224">
        <v>0.78720000000000001</v>
      </c>
      <c r="AX360" s="224">
        <v>29103</v>
      </c>
      <c r="AY360" s="224">
        <v>0</v>
      </c>
      <c r="AZ360" s="225">
        <v>0.30189082028642183</v>
      </c>
      <c r="BA360" s="224">
        <v>133</v>
      </c>
      <c r="BB360" s="224">
        <v>187.6</v>
      </c>
      <c r="BC360" s="224">
        <v>192.6</v>
      </c>
      <c r="BD360" s="224">
        <v>0.83560000000000001</v>
      </c>
      <c r="BE360" s="224">
        <v>55253</v>
      </c>
      <c r="BF360" s="224">
        <v>0</v>
      </c>
      <c r="BG360" s="225">
        <v>0.47683557904914697</v>
      </c>
      <c r="BH360" s="224">
        <v>133</v>
      </c>
      <c r="BI360" s="224">
        <v>177.6</v>
      </c>
      <c r="BJ360" s="224">
        <v>182.6</v>
      </c>
      <c r="BK360" s="224">
        <v>0.81030000000000002</v>
      </c>
      <c r="BL360" s="224">
        <v>39213</v>
      </c>
      <c r="BM360" s="224">
        <v>0</v>
      </c>
      <c r="BN360" s="225">
        <v>0.3562136206722506</v>
      </c>
      <c r="BO360" s="224">
        <v>133</v>
      </c>
      <c r="BP360" s="224">
        <v>5.6</v>
      </c>
      <c r="BQ360" s="224">
        <v>106.4</v>
      </c>
      <c r="BR360" s="224">
        <v>0.78759999999999997</v>
      </c>
      <c r="BS360" s="224">
        <v>1198</v>
      </c>
      <c r="BT360" s="311">
        <v>0</v>
      </c>
      <c r="BU360" s="225">
        <v>1.9214830027114837E-2</v>
      </c>
      <c r="BV360" s="224">
        <v>133</v>
      </c>
      <c r="BW360" s="224">
        <v>5.6</v>
      </c>
      <c r="BX360" s="224">
        <v>106.4</v>
      </c>
      <c r="BY360" s="224">
        <v>0.90200000000000002</v>
      </c>
      <c r="BZ360" s="224">
        <v>1005</v>
      </c>
      <c r="CA360" s="311">
        <v>0</v>
      </c>
      <c r="CB360" s="225">
        <v>1.5582912182261164E-2</v>
      </c>
      <c r="CC360" s="224">
        <v>133</v>
      </c>
      <c r="CD360" s="224"/>
      <c r="CE360" s="224">
        <v>133</v>
      </c>
      <c r="CF360" s="224">
        <v>0.96089999999999998</v>
      </c>
      <c r="CG360" s="224">
        <v>1036</v>
      </c>
      <c r="CH360" s="224">
        <v>0</v>
      </c>
      <c r="CI360" s="225">
        <v>1.0895746377179055E-2</v>
      </c>
      <c r="CJ360" s="224">
        <v>133</v>
      </c>
      <c r="CK360" s="224"/>
      <c r="CL360" s="224">
        <v>133</v>
      </c>
      <c r="CM360" s="224">
        <v>0.91659999999999997</v>
      </c>
      <c r="CN360" s="224">
        <v>990</v>
      </c>
      <c r="CO360" s="224">
        <v>0</v>
      </c>
      <c r="CP360" s="225">
        <v>1.1279015780778589E-2</v>
      </c>
      <c r="CQ360" s="224">
        <v>133</v>
      </c>
      <c r="CR360" s="224"/>
      <c r="CS360" s="224">
        <v>133</v>
      </c>
      <c r="CT360" s="224">
        <v>1.2999999999999999E-2</v>
      </c>
      <c r="CU360" s="224">
        <v>970</v>
      </c>
      <c r="CV360" s="311">
        <v>198.17440000000022</v>
      </c>
      <c r="CW360" s="225">
        <v>0.75405635677282556</v>
      </c>
      <c r="CX360" s="224">
        <v>133</v>
      </c>
      <c r="CY360" s="224"/>
      <c r="CZ360" s="224">
        <v>133</v>
      </c>
      <c r="DA360" s="224">
        <v>0.44719999999999999</v>
      </c>
      <c r="DB360" s="224">
        <v>4121</v>
      </c>
      <c r="DC360" s="224">
        <v>0</v>
      </c>
      <c r="DD360" s="225">
        <v>9.6231373006158819E-2</v>
      </c>
      <c r="DE360" s="224">
        <v>133</v>
      </c>
      <c r="DF360" s="224"/>
      <c r="DG360" s="224">
        <v>133</v>
      </c>
      <c r="DH360" s="224">
        <v>0.8589</v>
      </c>
      <c r="DI360" s="224">
        <v>12608</v>
      </c>
      <c r="DJ360" s="224">
        <v>0</v>
      </c>
      <c r="DK360" s="225">
        <v>0.14834708636015279</v>
      </c>
      <c r="DL360" s="224">
        <v>133</v>
      </c>
      <c r="DM360" s="224"/>
      <c r="DN360" s="224">
        <v>133</v>
      </c>
      <c r="DO360" s="224">
        <v>0.84250000000000003</v>
      </c>
      <c r="DP360" s="224">
        <v>14873</v>
      </c>
      <c r="DQ360" s="311">
        <v>0</v>
      </c>
      <c r="DR360" s="225">
        <v>0.17840379641551468</v>
      </c>
      <c r="DS360" s="224">
        <v>133</v>
      </c>
      <c r="DT360" s="224"/>
      <c r="DU360" s="224">
        <v>133</v>
      </c>
      <c r="DV360" s="224">
        <v>0.81869999999999998</v>
      </c>
      <c r="DW360" s="224">
        <v>22435</v>
      </c>
      <c r="DX360" s="224">
        <v>0</v>
      </c>
      <c r="DY360" s="225">
        <v>0.28616541557468445</v>
      </c>
    </row>
    <row r="361" spans="1:129" ht="17.25" customHeight="1">
      <c r="A361" s="466">
        <v>357</v>
      </c>
      <c r="B361" s="489">
        <v>211000000018</v>
      </c>
      <c r="C361" s="212" t="s">
        <v>616</v>
      </c>
      <c r="D361" s="224">
        <v>156</v>
      </c>
      <c r="E361" s="224">
        <v>117</v>
      </c>
      <c r="F361" s="224">
        <v>117</v>
      </c>
      <c r="G361" s="224">
        <v>0.74839999999999995</v>
      </c>
      <c r="H361" s="224">
        <v>3177</v>
      </c>
      <c r="I361" s="224">
        <v>0</v>
      </c>
      <c r="J361" s="225">
        <v>5.0392404080271527E-2</v>
      </c>
      <c r="K361" s="224">
        <v>156</v>
      </c>
      <c r="L361" s="224">
        <v>108</v>
      </c>
      <c r="M361" s="224">
        <v>108</v>
      </c>
      <c r="N361" s="224">
        <v>0.76890000000000003</v>
      </c>
      <c r="O361" s="224">
        <v>4062</v>
      </c>
      <c r="P361" s="224">
        <v>0</v>
      </c>
      <c r="Q361" s="225">
        <v>6.574661034949926E-2</v>
      </c>
      <c r="R361" s="224">
        <v>156</v>
      </c>
      <c r="S361" s="224">
        <v>119.4</v>
      </c>
      <c r="T361" s="224">
        <v>124.8</v>
      </c>
      <c r="U361" s="224">
        <v>0.77400000000000002</v>
      </c>
      <c r="V361" s="224">
        <v>38802</v>
      </c>
      <c r="W361" s="224">
        <v>0</v>
      </c>
      <c r="X361" s="225">
        <v>0.55791247046091996</v>
      </c>
      <c r="Y361" s="224">
        <v>156</v>
      </c>
      <c r="Z361" s="224">
        <v>135</v>
      </c>
      <c r="AA361" s="224">
        <v>135</v>
      </c>
      <c r="AB361" s="224">
        <v>0.78220000000000001</v>
      </c>
      <c r="AC361" s="224">
        <v>46449</v>
      </c>
      <c r="AD361" s="224">
        <v>0</v>
      </c>
      <c r="AE361" s="225">
        <v>0.59122372428102332</v>
      </c>
      <c r="AF361" s="224">
        <v>156</v>
      </c>
      <c r="AG361" s="224">
        <v>127.8</v>
      </c>
      <c r="AH361" s="224">
        <v>127.8</v>
      </c>
      <c r="AI361" s="224">
        <v>0.76990000000000003</v>
      </c>
      <c r="AJ361" s="224">
        <v>41595</v>
      </c>
      <c r="AK361" s="224">
        <v>0</v>
      </c>
      <c r="AL361" s="225">
        <v>0.56820234223980193</v>
      </c>
      <c r="AM361" s="224">
        <v>156</v>
      </c>
      <c r="AN361" s="224">
        <v>127.2</v>
      </c>
      <c r="AO361" s="224">
        <v>127.2</v>
      </c>
      <c r="AP361" s="224">
        <v>0.78649999999999998</v>
      </c>
      <c r="AQ361" s="224">
        <v>49227</v>
      </c>
      <c r="AR361" s="311">
        <v>6008.5103999999992</v>
      </c>
      <c r="AS361" s="225">
        <v>0.68341583135751227</v>
      </c>
      <c r="AT361" s="224">
        <v>156</v>
      </c>
      <c r="AU361" s="224">
        <v>130.80000000000001</v>
      </c>
      <c r="AV361" s="224">
        <v>130.80000000000001</v>
      </c>
      <c r="AW361" s="224">
        <v>0.77300000000000002</v>
      </c>
      <c r="AX361" s="224">
        <v>41286</v>
      </c>
      <c r="AY361" s="224">
        <v>0</v>
      </c>
      <c r="AZ361" s="225">
        <v>0.54883605599407126</v>
      </c>
      <c r="BA361" s="224">
        <v>156</v>
      </c>
      <c r="BB361" s="224">
        <v>133.80000000000001</v>
      </c>
      <c r="BC361" s="224">
        <v>133.80000000000001</v>
      </c>
      <c r="BD361" s="224">
        <v>0.76249999999999996</v>
      </c>
      <c r="BE361" s="224">
        <v>48570</v>
      </c>
      <c r="BF361" s="311">
        <v>4496.2800000000061</v>
      </c>
      <c r="BG361" s="225">
        <v>0.66121035392519623</v>
      </c>
      <c r="BH361" s="224">
        <v>156</v>
      </c>
      <c r="BI361" s="224">
        <v>126.6</v>
      </c>
      <c r="BJ361" s="224">
        <v>126.6</v>
      </c>
      <c r="BK361" s="224">
        <v>0.75570000000000004</v>
      </c>
      <c r="BL361" s="224">
        <v>37758</v>
      </c>
      <c r="BM361" s="224">
        <v>0</v>
      </c>
      <c r="BN361" s="225">
        <v>0.53046033923121605</v>
      </c>
      <c r="BO361" s="224">
        <v>156</v>
      </c>
      <c r="BP361" s="224">
        <v>160.19999999999999</v>
      </c>
      <c r="BQ361" s="224">
        <v>160.19999999999999</v>
      </c>
      <c r="BR361" s="224">
        <v>0.76690000000000003</v>
      </c>
      <c r="BS361" s="224">
        <v>53571</v>
      </c>
      <c r="BT361" s="311">
        <v>0</v>
      </c>
      <c r="BU361" s="225">
        <v>0.58607820106585795</v>
      </c>
      <c r="BV361" s="224">
        <v>156</v>
      </c>
      <c r="BW361" s="224">
        <v>147</v>
      </c>
      <c r="BX361" s="224">
        <v>147</v>
      </c>
      <c r="BY361" s="224">
        <v>0.7752</v>
      </c>
      <c r="BZ361" s="224">
        <v>49281</v>
      </c>
      <c r="CA361" s="311">
        <v>3334.5859199999977</v>
      </c>
      <c r="CB361" s="225">
        <v>0.64354532539832965</v>
      </c>
      <c r="CC361" s="224">
        <v>156</v>
      </c>
      <c r="CD361" s="224"/>
      <c r="CE361" s="224">
        <v>158.4</v>
      </c>
      <c r="CF361" s="224">
        <v>0.7984</v>
      </c>
      <c r="CG361" s="224">
        <v>58149</v>
      </c>
      <c r="CH361" s="311">
        <v>1694.3276160000023</v>
      </c>
      <c r="CI361" s="225">
        <v>0.61800730615679067</v>
      </c>
      <c r="CJ361" s="224">
        <v>156</v>
      </c>
      <c r="CK361" s="224"/>
      <c r="CL361" s="224">
        <v>135</v>
      </c>
      <c r="CM361" s="224">
        <v>0.80640000000000001</v>
      </c>
      <c r="CN361" s="224">
        <v>54363</v>
      </c>
      <c r="CO361" s="311">
        <v>7333.7520000000004</v>
      </c>
      <c r="CP361" s="225">
        <v>0.69356414119145604</v>
      </c>
      <c r="CQ361" s="224">
        <v>156</v>
      </c>
      <c r="CR361" s="224"/>
      <c r="CS361" s="224">
        <v>127.2</v>
      </c>
      <c r="CT361" s="224">
        <v>0.7954</v>
      </c>
      <c r="CU361" s="224">
        <v>29835</v>
      </c>
      <c r="CV361" s="311">
        <v>0</v>
      </c>
      <c r="CW361" s="225">
        <v>0.39635141105789207</v>
      </c>
      <c r="CX361" s="224">
        <v>156</v>
      </c>
      <c r="CY361" s="224"/>
      <c r="CZ361" s="224">
        <v>132</v>
      </c>
      <c r="DA361" s="224">
        <v>0.78759999999999997</v>
      </c>
      <c r="DB361" s="224">
        <v>37563</v>
      </c>
      <c r="DC361" s="224">
        <v>0</v>
      </c>
      <c r="DD361" s="225">
        <v>0.50182019535117561</v>
      </c>
      <c r="DE361" s="224">
        <v>156</v>
      </c>
      <c r="DF361" s="224"/>
      <c r="DG361" s="224">
        <v>138.6</v>
      </c>
      <c r="DH361" s="224">
        <v>0.78010000000000002</v>
      </c>
      <c r="DI361" s="224">
        <v>59313</v>
      </c>
      <c r="DJ361" s="311">
        <v>11047.401695999994</v>
      </c>
      <c r="DK361" s="225">
        <v>0.73733261889453605</v>
      </c>
      <c r="DL361" s="224">
        <v>156</v>
      </c>
      <c r="DM361" s="224"/>
      <c r="DN361" s="224">
        <v>142.19999999999999</v>
      </c>
      <c r="DO361" s="224">
        <v>0.77639999999999998</v>
      </c>
      <c r="DP361" s="224">
        <v>62622</v>
      </c>
      <c r="DQ361" s="311">
        <v>13337.61868800001</v>
      </c>
      <c r="DR361" s="225">
        <v>0.7623754016944817</v>
      </c>
      <c r="DS361" s="224">
        <v>156</v>
      </c>
      <c r="DT361" s="224"/>
      <c r="DU361" s="224">
        <v>146.4</v>
      </c>
      <c r="DV361" s="224">
        <v>0.77859999999999996</v>
      </c>
      <c r="DW361" s="224">
        <v>58371</v>
      </c>
      <c r="DX361" s="311">
        <v>9128.5987200000018</v>
      </c>
      <c r="DY361" s="225">
        <v>0.71122851627108952</v>
      </c>
    </row>
    <row r="362" spans="1:129" ht="17.25" customHeight="1">
      <c r="A362" s="466">
        <v>358</v>
      </c>
      <c r="B362" s="489">
        <v>711000000028</v>
      </c>
      <c r="C362" s="212" t="s">
        <v>381</v>
      </c>
      <c r="D362" s="224">
        <v>118</v>
      </c>
      <c r="E362" s="224">
        <v>23.3</v>
      </c>
      <c r="F362" s="224">
        <v>23.3</v>
      </c>
      <c r="G362" s="224">
        <v>0.99990000000000001</v>
      </c>
      <c r="H362" s="224">
        <v>12241</v>
      </c>
      <c r="I362" s="311">
        <v>2176.4065599999994</v>
      </c>
      <c r="J362" s="225">
        <v>0.72974631750251795</v>
      </c>
      <c r="K362" s="224">
        <v>118</v>
      </c>
      <c r="L362" s="224">
        <v>25.8</v>
      </c>
      <c r="M362" s="224">
        <v>25.8</v>
      </c>
      <c r="N362" s="224">
        <v>1</v>
      </c>
      <c r="O362" s="224">
        <v>12870</v>
      </c>
      <c r="P362" s="311">
        <v>1352.8799999999992</v>
      </c>
      <c r="Q362" s="225">
        <v>0.67048012003000745</v>
      </c>
      <c r="R362" s="224">
        <v>118</v>
      </c>
      <c r="S362" s="224">
        <v>25</v>
      </c>
      <c r="T362" s="224">
        <v>94.4</v>
      </c>
      <c r="U362" s="224">
        <v>1</v>
      </c>
      <c r="V362" s="224">
        <v>12492</v>
      </c>
      <c r="W362" s="224">
        <v>0</v>
      </c>
      <c r="X362" s="225">
        <v>0.18379237288135589</v>
      </c>
      <c r="Y362" s="224">
        <v>118</v>
      </c>
      <c r="Z362" s="224">
        <v>23.9</v>
      </c>
      <c r="AA362" s="224">
        <v>94.4</v>
      </c>
      <c r="AB362" s="224">
        <v>0.99990000000000001</v>
      </c>
      <c r="AC362" s="224">
        <v>12422</v>
      </c>
      <c r="AD362" s="224">
        <v>0</v>
      </c>
      <c r="AE362" s="225">
        <v>0.17688460116286822</v>
      </c>
      <c r="AF362" s="224">
        <v>118</v>
      </c>
      <c r="AG362" s="224">
        <v>20.8</v>
      </c>
      <c r="AH362" s="224">
        <v>94.4</v>
      </c>
      <c r="AI362" s="224">
        <v>1</v>
      </c>
      <c r="AJ362" s="224">
        <v>12169</v>
      </c>
      <c r="AK362" s="224">
        <v>0</v>
      </c>
      <c r="AL362" s="225">
        <v>0.17326464825952248</v>
      </c>
      <c r="AM362" s="224">
        <v>118</v>
      </c>
      <c r="AN362" s="224">
        <v>22.7</v>
      </c>
      <c r="AO362" s="224">
        <v>94.4</v>
      </c>
      <c r="AP362" s="224">
        <v>0.99990000000000001</v>
      </c>
      <c r="AQ362" s="224">
        <v>11724</v>
      </c>
      <c r="AR362" s="224">
        <v>0</v>
      </c>
      <c r="AS362" s="225">
        <v>0.17251018887199454</v>
      </c>
      <c r="AT362" s="224">
        <v>118</v>
      </c>
      <c r="AU362" s="224">
        <v>24.2</v>
      </c>
      <c r="AV362" s="224">
        <v>94.4</v>
      </c>
      <c r="AW362" s="224">
        <v>1</v>
      </c>
      <c r="AX362" s="224">
        <v>11943</v>
      </c>
      <c r="AY362" s="224">
        <v>0</v>
      </c>
      <c r="AZ362" s="225">
        <v>0.17004681519956258</v>
      </c>
      <c r="BA362" s="224">
        <v>118</v>
      </c>
      <c r="BB362" s="224">
        <v>19.899999999999999</v>
      </c>
      <c r="BC362" s="224">
        <v>94.4</v>
      </c>
      <c r="BD362" s="224">
        <v>0.99980000000000002</v>
      </c>
      <c r="BE362" s="224">
        <v>11952</v>
      </c>
      <c r="BF362" s="224">
        <v>0</v>
      </c>
      <c r="BG362" s="225">
        <v>0.17588263415394942</v>
      </c>
      <c r="BH362" s="224">
        <v>118</v>
      </c>
      <c r="BI362" s="224">
        <v>19.399999999999999</v>
      </c>
      <c r="BJ362" s="224">
        <v>94.4</v>
      </c>
      <c r="BK362" s="224">
        <v>0.99990000000000001</v>
      </c>
      <c r="BL362" s="224">
        <v>10998</v>
      </c>
      <c r="BM362" s="224">
        <v>0</v>
      </c>
      <c r="BN362" s="225">
        <v>0.15660737752288073</v>
      </c>
      <c r="BO362" s="224">
        <v>118</v>
      </c>
      <c r="BP362" s="224">
        <v>19.2</v>
      </c>
      <c r="BQ362" s="224">
        <v>94.4</v>
      </c>
      <c r="BR362" s="224">
        <v>1</v>
      </c>
      <c r="BS362" s="224">
        <v>12044</v>
      </c>
      <c r="BT362" s="311">
        <v>0</v>
      </c>
      <c r="BU362" s="225">
        <v>0.17148487333697829</v>
      </c>
      <c r="BV362" s="224">
        <v>118</v>
      </c>
      <c r="BW362" s="224">
        <v>20.399999999999999</v>
      </c>
      <c r="BX362" s="224">
        <v>94.4</v>
      </c>
      <c r="BY362" s="224">
        <v>1</v>
      </c>
      <c r="BZ362" s="224">
        <v>10994</v>
      </c>
      <c r="CA362" s="311">
        <v>0</v>
      </c>
      <c r="CB362" s="225">
        <v>0.17330634584342208</v>
      </c>
      <c r="CC362" s="224">
        <v>118</v>
      </c>
      <c r="CD362" s="224"/>
      <c r="CE362" s="224">
        <v>94.4</v>
      </c>
      <c r="CF362" s="224">
        <v>1</v>
      </c>
      <c r="CG362" s="224">
        <v>14015</v>
      </c>
      <c r="CH362" s="224">
        <v>0</v>
      </c>
      <c r="CI362" s="225">
        <v>0.19954836431565517</v>
      </c>
      <c r="CJ362" s="224">
        <v>118</v>
      </c>
      <c r="CK362" s="224"/>
      <c r="CL362" s="224">
        <v>94.4</v>
      </c>
      <c r="CM362" s="224">
        <v>0.99990000000000001</v>
      </c>
      <c r="CN362" s="224">
        <v>13714</v>
      </c>
      <c r="CO362" s="224">
        <v>0</v>
      </c>
      <c r="CP362" s="225">
        <v>0.20179160100567495</v>
      </c>
      <c r="CQ362" s="224">
        <v>118</v>
      </c>
      <c r="CR362" s="224"/>
      <c r="CS362" s="224">
        <v>94.4</v>
      </c>
      <c r="CT362" s="224">
        <v>0.99990000000000001</v>
      </c>
      <c r="CU362" s="224">
        <v>13638</v>
      </c>
      <c r="CV362" s="311">
        <v>0</v>
      </c>
      <c r="CW362" s="225">
        <v>0.19419998314757661</v>
      </c>
      <c r="CX362" s="224">
        <v>118</v>
      </c>
      <c r="CY362" s="224"/>
      <c r="CZ362" s="224">
        <v>94.4</v>
      </c>
      <c r="DA362" s="224">
        <v>0.99990000000000001</v>
      </c>
      <c r="DB362" s="224">
        <v>12057</v>
      </c>
      <c r="DC362" s="224">
        <v>0</v>
      </c>
      <c r="DD362" s="225">
        <v>0.17741004326421342</v>
      </c>
      <c r="DE362" s="224">
        <v>118</v>
      </c>
      <c r="DF362" s="224"/>
      <c r="DG362" s="224">
        <v>94.4</v>
      </c>
      <c r="DH362" s="224">
        <v>0.99990000000000001</v>
      </c>
      <c r="DI362" s="224">
        <v>11528</v>
      </c>
      <c r="DJ362" s="224">
        <v>0</v>
      </c>
      <c r="DK362" s="225">
        <v>0.16415437789450529</v>
      </c>
      <c r="DL362" s="224">
        <v>118</v>
      </c>
      <c r="DM362" s="224"/>
      <c r="DN362" s="224">
        <v>94.4</v>
      </c>
      <c r="DO362" s="224">
        <v>1</v>
      </c>
      <c r="DP362" s="224">
        <v>11476</v>
      </c>
      <c r="DQ362" s="311">
        <v>0</v>
      </c>
      <c r="DR362" s="225">
        <v>0.16339757608893749</v>
      </c>
      <c r="DS362" s="224">
        <v>118</v>
      </c>
      <c r="DT362" s="224"/>
      <c r="DU362" s="224">
        <v>94.4</v>
      </c>
      <c r="DV362" s="224">
        <v>0.99990000000000001</v>
      </c>
      <c r="DW362" s="224">
        <v>10940</v>
      </c>
      <c r="DX362" s="224">
        <v>0</v>
      </c>
      <c r="DY362" s="225">
        <v>0.16097419534797169</v>
      </c>
    </row>
    <row r="363" spans="1:129" ht="17.25" customHeight="1">
      <c r="A363" s="466">
        <v>359</v>
      </c>
      <c r="B363" s="489">
        <v>215000000005</v>
      </c>
      <c r="C363" s="212" t="s">
        <v>366</v>
      </c>
      <c r="D363" s="224">
        <v>110</v>
      </c>
      <c r="E363" s="224">
        <v>77</v>
      </c>
      <c r="F363" s="224">
        <v>77</v>
      </c>
      <c r="G363" s="224">
        <v>0.92210000000000003</v>
      </c>
      <c r="H363" s="224">
        <v>11999</v>
      </c>
      <c r="I363" s="224">
        <v>0</v>
      </c>
      <c r="J363" s="225">
        <v>0.23471660224723884</v>
      </c>
      <c r="K363" s="224">
        <v>110</v>
      </c>
      <c r="L363" s="224">
        <v>74</v>
      </c>
      <c r="M363" s="224">
        <v>74</v>
      </c>
      <c r="N363" s="224">
        <v>0.92120000000000002</v>
      </c>
      <c r="O363" s="224">
        <v>19153</v>
      </c>
      <c r="P363" s="224">
        <v>0</v>
      </c>
      <c r="Q363" s="225">
        <v>0.37764020446146146</v>
      </c>
      <c r="R363" s="224">
        <v>110</v>
      </c>
      <c r="S363" s="224">
        <v>68.8</v>
      </c>
      <c r="T363" s="224">
        <v>88</v>
      </c>
      <c r="U363" s="224">
        <v>0.92</v>
      </c>
      <c r="V363" s="224">
        <v>11711</v>
      </c>
      <c r="W363" s="224">
        <v>0</v>
      </c>
      <c r="X363" s="225">
        <v>0.20090511089152391</v>
      </c>
      <c r="Y363" s="224">
        <v>110</v>
      </c>
      <c r="Z363" s="224">
        <v>71</v>
      </c>
      <c r="AA363" s="224">
        <v>88</v>
      </c>
      <c r="AB363" s="224">
        <v>0.85750000000000004</v>
      </c>
      <c r="AC363" s="224">
        <v>1739</v>
      </c>
      <c r="AD363" s="224">
        <v>0</v>
      </c>
      <c r="AE363" s="225">
        <v>3.0974895194776694E-2</v>
      </c>
      <c r="AF363" s="224">
        <v>110</v>
      </c>
      <c r="AG363" s="224">
        <v>27.4</v>
      </c>
      <c r="AH363" s="224">
        <v>88</v>
      </c>
      <c r="AI363" s="224">
        <v>0.76070000000000004</v>
      </c>
      <c r="AJ363" s="224">
        <v>963</v>
      </c>
      <c r="AK363" s="224">
        <v>0</v>
      </c>
      <c r="AL363" s="225">
        <v>1.9335582637846679E-2</v>
      </c>
      <c r="AM363" s="224">
        <v>110</v>
      </c>
      <c r="AN363" s="224">
        <v>58.2</v>
      </c>
      <c r="AO363" s="224">
        <v>88</v>
      </c>
      <c r="AP363" s="224">
        <v>0.86450000000000005</v>
      </c>
      <c r="AQ363" s="224">
        <v>1786</v>
      </c>
      <c r="AR363" s="224">
        <v>0</v>
      </c>
      <c r="AS363" s="225">
        <v>3.2606282606282608E-2</v>
      </c>
      <c r="AT363" s="224">
        <v>110</v>
      </c>
      <c r="AU363" s="224">
        <v>50.4</v>
      </c>
      <c r="AV363" s="224">
        <v>88</v>
      </c>
      <c r="AW363" s="224">
        <v>0.85199999999999998</v>
      </c>
      <c r="AX363" s="224">
        <v>2044</v>
      </c>
      <c r="AY363" s="224">
        <v>0</v>
      </c>
      <c r="AZ363" s="225">
        <v>3.6642549988756261E-2</v>
      </c>
      <c r="BA363" s="224">
        <v>110</v>
      </c>
      <c r="BB363" s="224">
        <v>65.599999999999994</v>
      </c>
      <c r="BC363" s="224">
        <v>88</v>
      </c>
      <c r="BD363" s="224">
        <v>0.74739999999999995</v>
      </c>
      <c r="BE363" s="224">
        <v>1308</v>
      </c>
      <c r="BF363" s="224">
        <v>0</v>
      </c>
      <c r="BG363" s="225">
        <v>2.7621005343777625E-2</v>
      </c>
      <c r="BH363" s="224">
        <v>110</v>
      </c>
      <c r="BI363" s="224">
        <v>67</v>
      </c>
      <c r="BJ363" s="224">
        <v>88</v>
      </c>
      <c r="BK363" s="224">
        <v>0.79479999999999995</v>
      </c>
      <c r="BL363" s="224">
        <v>2378</v>
      </c>
      <c r="BM363" s="224">
        <v>0</v>
      </c>
      <c r="BN363" s="225">
        <v>4.5698125302245637E-2</v>
      </c>
      <c r="BO363" s="224">
        <v>110</v>
      </c>
      <c r="BP363" s="224">
        <v>70.2</v>
      </c>
      <c r="BQ363" s="224">
        <v>88</v>
      </c>
      <c r="BR363" s="224">
        <v>0.89449999999999996</v>
      </c>
      <c r="BS363" s="224">
        <v>18949</v>
      </c>
      <c r="BT363" s="311">
        <v>0</v>
      </c>
      <c r="BU363" s="225">
        <v>0.32355665965630087</v>
      </c>
      <c r="BV363" s="224">
        <v>110</v>
      </c>
      <c r="BW363" s="224">
        <v>74</v>
      </c>
      <c r="BX363" s="224">
        <v>88</v>
      </c>
      <c r="BY363" s="224">
        <v>0.91159999999999997</v>
      </c>
      <c r="BZ363" s="224">
        <v>22506</v>
      </c>
      <c r="CA363" s="311">
        <v>0</v>
      </c>
      <c r="CB363" s="225">
        <v>0.41748613113520966</v>
      </c>
      <c r="CC363" s="224">
        <v>110</v>
      </c>
      <c r="CD363" s="224"/>
      <c r="CE363" s="224">
        <v>88</v>
      </c>
      <c r="CF363" s="224">
        <v>0.93430000000000002</v>
      </c>
      <c r="CG363" s="224">
        <v>23198</v>
      </c>
      <c r="CH363" s="224">
        <v>0</v>
      </c>
      <c r="CI363" s="225">
        <v>0.3792351532854169</v>
      </c>
      <c r="CJ363" s="224">
        <v>110</v>
      </c>
      <c r="CK363" s="224"/>
      <c r="CL363" s="224">
        <v>88</v>
      </c>
      <c r="CM363" s="224">
        <v>0.92789999999999995</v>
      </c>
      <c r="CN363" s="224">
        <v>12394</v>
      </c>
      <c r="CO363" s="224">
        <v>0</v>
      </c>
      <c r="CP363" s="225">
        <v>0.21081191263861812</v>
      </c>
      <c r="CQ363" s="224">
        <v>110</v>
      </c>
      <c r="CR363" s="224"/>
      <c r="CS363" s="224">
        <v>88</v>
      </c>
      <c r="CT363" s="224">
        <v>0.90659999999999996</v>
      </c>
      <c r="CU363" s="224">
        <v>4916</v>
      </c>
      <c r="CV363" s="311">
        <v>0</v>
      </c>
      <c r="CW363" s="225">
        <v>8.2821015604261042E-2</v>
      </c>
      <c r="CX363" s="224">
        <v>110</v>
      </c>
      <c r="CY363" s="224"/>
      <c r="CZ363" s="224">
        <v>88</v>
      </c>
      <c r="DA363" s="224">
        <v>0.89739999999999998</v>
      </c>
      <c r="DB363" s="224">
        <v>3499</v>
      </c>
      <c r="DC363" s="224">
        <v>0</v>
      </c>
      <c r="DD363" s="225">
        <v>6.1537905239153291E-2</v>
      </c>
      <c r="DE363" s="224">
        <v>110</v>
      </c>
      <c r="DF363" s="224"/>
      <c r="DG363" s="224">
        <v>88</v>
      </c>
      <c r="DH363" s="224">
        <v>0.87350000000000005</v>
      </c>
      <c r="DI363" s="224">
        <v>2134</v>
      </c>
      <c r="DJ363" s="224">
        <v>0</v>
      </c>
      <c r="DK363" s="225">
        <v>3.7314351484264881E-2</v>
      </c>
      <c r="DL363" s="224">
        <v>110</v>
      </c>
      <c r="DM363" s="224"/>
      <c r="DN363" s="224">
        <v>88</v>
      </c>
      <c r="DO363" s="224">
        <v>0.82479999999999998</v>
      </c>
      <c r="DP363" s="224">
        <v>1432</v>
      </c>
      <c r="DQ363" s="311">
        <v>0</v>
      </c>
      <c r="DR363" s="225">
        <v>2.6517877375172208E-2</v>
      </c>
      <c r="DS363" s="224">
        <v>110</v>
      </c>
      <c r="DT363" s="224"/>
      <c r="DU363" s="224">
        <v>88</v>
      </c>
      <c r="DV363" s="224">
        <v>0.85470000000000002</v>
      </c>
      <c r="DW363" s="224">
        <v>1760</v>
      </c>
      <c r="DX363" s="224">
        <v>0</v>
      </c>
      <c r="DY363" s="225">
        <v>3.25000325000325E-2</v>
      </c>
    </row>
    <row r="364" spans="1:129" ht="17.25" customHeight="1">
      <c r="A364" s="466">
        <v>360</v>
      </c>
      <c r="B364" s="489">
        <v>293000000019</v>
      </c>
      <c r="C364" s="212" t="s">
        <v>721</v>
      </c>
      <c r="D364" s="224">
        <v>133</v>
      </c>
      <c r="E364" s="224">
        <v>138.80000000000001</v>
      </c>
      <c r="F364" s="224">
        <v>145.1</v>
      </c>
      <c r="G364" s="224">
        <v>0.98939999999999995</v>
      </c>
      <c r="H364" s="224">
        <v>57327</v>
      </c>
      <c r="I364" s="224">
        <v>0</v>
      </c>
      <c r="J364" s="225">
        <v>0.55460962239249023</v>
      </c>
      <c r="K364" s="224">
        <v>133</v>
      </c>
      <c r="L364" s="224">
        <v>128</v>
      </c>
      <c r="M364" s="224">
        <v>134.30000000000001</v>
      </c>
      <c r="N364" s="224">
        <v>0.98580000000000001</v>
      </c>
      <c r="O364" s="224">
        <v>56613</v>
      </c>
      <c r="P364" s="224">
        <v>0</v>
      </c>
      <c r="Q364" s="225">
        <v>0.57474924218378909</v>
      </c>
      <c r="R364" s="224">
        <v>156</v>
      </c>
      <c r="S364" s="224">
        <v>132.80000000000001</v>
      </c>
      <c r="T364" s="224">
        <v>139.1</v>
      </c>
      <c r="U364" s="224">
        <v>0.99180000000000001</v>
      </c>
      <c r="V364" s="224">
        <v>54150</v>
      </c>
      <c r="W364" s="224">
        <v>0</v>
      </c>
      <c r="X364" s="225">
        <v>0.54514838594761239</v>
      </c>
      <c r="Y364" s="224">
        <v>156</v>
      </c>
      <c r="Z364" s="224">
        <v>131.6</v>
      </c>
      <c r="AA364" s="224">
        <v>137.9</v>
      </c>
      <c r="AB364" s="224">
        <v>0.99570000000000003</v>
      </c>
      <c r="AC364" s="224">
        <v>47150</v>
      </c>
      <c r="AD364" s="224">
        <v>0</v>
      </c>
      <c r="AE364" s="225">
        <v>0.46154705927277356</v>
      </c>
      <c r="AF364" s="224">
        <v>156</v>
      </c>
      <c r="AG364" s="224">
        <v>10.8</v>
      </c>
      <c r="AH364" s="224">
        <v>124.8</v>
      </c>
      <c r="AI364" s="224">
        <v>0.81030000000000002</v>
      </c>
      <c r="AJ364" s="224">
        <v>1880</v>
      </c>
      <c r="AK364" s="224">
        <v>0</v>
      </c>
      <c r="AL364" s="225">
        <v>2.498759679493219E-2</v>
      </c>
      <c r="AM364" s="224">
        <v>156</v>
      </c>
      <c r="AN364" s="224">
        <v>12.8</v>
      </c>
      <c r="AO364" s="224">
        <v>124.8</v>
      </c>
      <c r="AP364" s="224">
        <v>0.98040000000000005</v>
      </c>
      <c r="AQ364" s="224">
        <v>2000</v>
      </c>
      <c r="AR364" s="224">
        <v>0</v>
      </c>
      <c r="AS364" s="225">
        <v>2.2702809830512809E-2</v>
      </c>
      <c r="AT364" s="224">
        <v>156</v>
      </c>
      <c r="AU364" s="224">
        <v>10.4</v>
      </c>
      <c r="AV364" s="224">
        <v>124.8</v>
      </c>
      <c r="AW364" s="224">
        <v>0.97670000000000001</v>
      </c>
      <c r="AX364" s="224">
        <v>1680</v>
      </c>
      <c r="AY364" s="224">
        <v>0</v>
      </c>
      <c r="AZ364" s="225">
        <v>1.8525100516136823E-2</v>
      </c>
      <c r="BA364" s="224">
        <v>156</v>
      </c>
      <c r="BB364" s="224">
        <v>9.6</v>
      </c>
      <c r="BC364" s="224">
        <v>124.8</v>
      </c>
      <c r="BD364" s="224">
        <v>0.89359999999999995</v>
      </c>
      <c r="BE364" s="224">
        <v>1680</v>
      </c>
      <c r="BF364" s="224">
        <v>0</v>
      </c>
      <c r="BG364" s="225">
        <v>2.0922763201187553E-2</v>
      </c>
      <c r="BH364" s="224">
        <v>156</v>
      </c>
      <c r="BI364" s="224">
        <v>129.6</v>
      </c>
      <c r="BJ364" s="224">
        <v>129.6</v>
      </c>
      <c r="BK364" s="224">
        <v>0.97319999999999995</v>
      </c>
      <c r="BL364" s="224">
        <v>36280</v>
      </c>
      <c r="BM364" s="224">
        <v>0</v>
      </c>
      <c r="BN364" s="225">
        <v>0.38662260352298911</v>
      </c>
      <c r="BO364" s="224">
        <v>156</v>
      </c>
      <c r="BP364" s="224">
        <v>138.4</v>
      </c>
      <c r="BQ364" s="224">
        <v>138.4</v>
      </c>
      <c r="BR364" s="224">
        <v>0.96919999999999995</v>
      </c>
      <c r="BS364" s="224">
        <v>61680</v>
      </c>
      <c r="BT364" s="311">
        <v>1801.1182080000071</v>
      </c>
      <c r="BU364" s="225">
        <v>0.61804761365708039</v>
      </c>
      <c r="BV364" s="224">
        <v>156</v>
      </c>
      <c r="BW364" s="224">
        <v>138.4</v>
      </c>
      <c r="BX364" s="224">
        <v>138.4</v>
      </c>
      <c r="BY364" s="224">
        <v>0.97140000000000004</v>
      </c>
      <c r="BZ364" s="224">
        <v>51680</v>
      </c>
      <c r="CA364" s="311">
        <v>0</v>
      </c>
      <c r="CB364" s="225">
        <v>0.57203031189685338</v>
      </c>
      <c r="CC364" s="224">
        <v>156</v>
      </c>
      <c r="CD364" s="224"/>
      <c r="CE364" s="224">
        <v>131.84</v>
      </c>
      <c r="CF364" s="224">
        <v>0.97640000000000005</v>
      </c>
      <c r="CG364" s="224">
        <v>56375</v>
      </c>
      <c r="CH364" s="224">
        <v>0</v>
      </c>
      <c r="CI364" s="225">
        <v>0.58862493330436272</v>
      </c>
      <c r="CJ364" s="224">
        <v>156</v>
      </c>
      <c r="CK364" s="224"/>
      <c r="CL364" s="224">
        <v>126</v>
      </c>
      <c r="CM364" s="224">
        <v>0.97050000000000003</v>
      </c>
      <c r="CN364" s="224">
        <v>42185</v>
      </c>
      <c r="CO364" s="224">
        <v>0</v>
      </c>
      <c r="CP364" s="225">
        <v>0.47913673836737553</v>
      </c>
      <c r="CQ364" s="224">
        <v>156</v>
      </c>
      <c r="CR364" s="224"/>
      <c r="CS364" s="224">
        <v>126.08</v>
      </c>
      <c r="CT364" s="224">
        <v>0.96540000000000004</v>
      </c>
      <c r="CU364" s="224">
        <v>16831</v>
      </c>
      <c r="CV364" s="311">
        <v>0</v>
      </c>
      <c r="CW364" s="225">
        <v>0.18585895450181766</v>
      </c>
      <c r="CX364" s="224">
        <v>156</v>
      </c>
      <c r="CY364" s="224"/>
      <c r="CZ364" s="224">
        <v>124.8</v>
      </c>
      <c r="DA364" s="224">
        <v>0.97550000000000003</v>
      </c>
      <c r="DB364" s="224">
        <v>18540</v>
      </c>
      <c r="DC364" s="224">
        <v>0</v>
      </c>
      <c r="DD364" s="225">
        <v>0.21151217653011603</v>
      </c>
      <c r="DE364" s="224">
        <v>156</v>
      </c>
      <c r="DF364" s="224"/>
      <c r="DG364" s="224">
        <v>132.63999999999999</v>
      </c>
      <c r="DH364" s="224">
        <v>0.97389999999999999</v>
      </c>
      <c r="DI364" s="224">
        <v>26915</v>
      </c>
      <c r="DJ364" s="224">
        <v>0</v>
      </c>
      <c r="DK364" s="225">
        <v>0.28004806069302346</v>
      </c>
      <c r="DL364" s="224">
        <v>156</v>
      </c>
      <c r="DM364" s="224"/>
      <c r="DN364" s="224">
        <v>154.72</v>
      </c>
      <c r="DO364" s="224">
        <v>0.92490000000000006</v>
      </c>
      <c r="DP364" s="224">
        <v>62752</v>
      </c>
      <c r="DQ364" s="311">
        <v>0</v>
      </c>
      <c r="DR364" s="225">
        <v>0.58940443617025218</v>
      </c>
      <c r="DS364" s="224">
        <v>156</v>
      </c>
      <c r="DT364" s="224"/>
      <c r="DU364" s="224">
        <v>159.19999999999999</v>
      </c>
      <c r="DV364" s="224">
        <v>0.90559999999999996</v>
      </c>
      <c r="DW364" s="224">
        <v>48727</v>
      </c>
      <c r="DX364" s="224">
        <v>0</v>
      </c>
      <c r="DY364" s="225">
        <v>0.46941579646860138</v>
      </c>
    </row>
    <row r="365" spans="1:129" ht="17.25" customHeight="1">
      <c r="A365" s="466">
        <v>361</v>
      </c>
      <c r="B365" s="489">
        <v>311000000029</v>
      </c>
      <c r="C365" s="212" t="s">
        <v>257</v>
      </c>
      <c r="D365" s="224">
        <v>200</v>
      </c>
      <c r="E365" s="224">
        <v>258</v>
      </c>
      <c r="F365" s="224">
        <v>258</v>
      </c>
      <c r="G365" s="224">
        <v>0.51370000000000005</v>
      </c>
      <c r="H365" s="224">
        <v>3819</v>
      </c>
      <c r="I365" s="224">
        <v>0</v>
      </c>
      <c r="J365" s="225">
        <v>4.0020995775191276E-2</v>
      </c>
      <c r="K365" s="224">
        <v>200</v>
      </c>
      <c r="L365" s="224">
        <v>294</v>
      </c>
      <c r="M365" s="224">
        <v>294</v>
      </c>
      <c r="N365" s="224">
        <v>0.48780000000000001</v>
      </c>
      <c r="O365" s="224">
        <v>23196</v>
      </c>
      <c r="P365" s="224">
        <v>0</v>
      </c>
      <c r="Q365" s="225">
        <v>0.21739574428880123</v>
      </c>
      <c r="R365" s="224">
        <v>200</v>
      </c>
      <c r="S365" s="224">
        <v>294</v>
      </c>
      <c r="T365" s="224">
        <v>294</v>
      </c>
      <c r="U365" s="224">
        <v>0.45779999999999998</v>
      </c>
      <c r="V365" s="224">
        <v>16218</v>
      </c>
      <c r="W365" s="224">
        <v>0</v>
      </c>
      <c r="X365" s="225">
        <v>0.16735615172237528</v>
      </c>
      <c r="Y365" s="224">
        <v>200</v>
      </c>
      <c r="Z365" s="224">
        <v>288</v>
      </c>
      <c r="AA365" s="224">
        <v>288</v>
      </c>
      <c r="AB365" s="224">
        <v>0.47520000000000001</v>
      </c>
      <c r="AC365" s="224">
        <v>16122</v>
      </c>
      <c r="AD365" s="224">
        <v>0</v>
      </c>
      <c r="AE365" s="225">
        <v>0.15833504926806899</v>
      </c>
      <c r="AF365" s="224">
        <v>200</v>
      </c>
      <c r="AG365" s="224">
        <v>294</v>
      </c>
      <c r="AH365" s="224">
        <v>294</v>
      </c>
      <c r="AI365" s="224">
        <v>0.51480000000000004</v>
      </c>
      <c r="AJ365" s="224">
        <v>15408</v>
      </c>
      <c r="AK365" s="224">
        <v>0</v>
      </c>
      <c r="AL365" s="225">
        <v>0.13683193406695709</v>
      </c>
      <c r="AM365" s="224">
        <v>200</v>
      </c>
      <c r="AN365" s="224">
        <v>234</v>
      </c>
      <c r="AO365" s="224">
        <v>234</v>
      </c>
      <c r="AP365" s="224">
        <v>0.68189999999999995</v>
      </c>
      <c r="AQ365" s="224">
        <v>6372</v>
      </c>
      <c r="AR365" s="224">
        <v>0</v>
      </c>
      <c r="AS365" s="225">
        <v>5.5463429858502458E-2</v>
      </c>
      <c r="AT365" s="224">
        <v>200</v>
      </c>
      <c r="AU365" s="224">
        <v>273</v>
      </c>
      <c r="AV365" s="224">
        <v>273</v>
      </c>
      <c r="AW365" s="224">
        <v>0.64710000000000001</v>
      </c>
      <c r="AX365" s="224">
        <v>9204</v>
      </c>
      <c r="AY365" s="224">
        <v>0</v>
      </c>
      <c r="AZ365" s="225">
        <v>7.0027662113444356E-2</v>
      </c>
      <c r="BA365" s="224">
        <v>200</v>
      </c>
      <c r="BB365" s="224">
        <v>267</v>
      </c>
      <c r="BC365" s="224">
        <v>267</v>
      </c>
      <c r="BD365" s="224">
        <v>0.62219999999999998</v>
      </c>
      <c r="BE365" s="224">
        <v>5673</v>
      </c>
      <c r="BF365" s="224">
        <v>0</v>
      </c>
      <c r="BG365" s="225">
        <v>4.742845952363467E-2</v>
      </c>
      <c r="BH365" s="224">
        <v>200</v>
      </c>
      <c r="BI365" s="224">
        <v>261</v>
      </c>
      <c r="BJ365" s="224">
        <v>261</v>
      </c>
      <c r="BK365" s="224">
        <v>0.51060000000000005</v>
      </c>
      <c r="BL365" s="224">
        <v>8922</v>
      </c>
      <c r="BM365" s="224">
        <v>0</v>
      </c>
      <c r="BN365" s="225">
        <v>8.9984553398007969E-2</v>
      </c>
      <c r="BO365" s="224">
        <v>200</v>
      </c>
      <c r="BP365" s="224">
        <v>258</v>
      </c>
      <c r="BQ365" s="224">
        <v>258</v>
      </c>
      <c r="BR365" s="224">
        <v>0.54100000000000004</v>
      </c>
      <c r="BS365" s="224">
        <v>8595</v>
      </c>
      <c r="BT365" s="311">
        <v>0</v>
      </c>
      <c r="BU365" s="225">
        <v>8.2766763779669503E-2</v>
      </c>
      <c r="BV365" s="224">
        <v>200</v>
      </c>
      <c r="BW365" s="224">
        <v>294</v>
      </c>
      <c r="BX365" s="224">
        <v>294</v>
      </c>
      <c r="BY365" s="224">
        <v>0.52610000000000001</v>
      </c>
      <c r="BZ365" s="224">
        <v>5928</v>
      </c>
      <c r="CA365" s="311">
        <v>0</v>
      </c>
      <c r="CB365" s="225">
        <v>5.7032615636745367E-2</v>
      </c>
      <c r="CC365" s="224">
        <v>200</v>
      </c>
      <c r="CD365" s="224"/>
      <c r="CE365" s="224">
        <v>281.88</v>
      </c>
      <c r="CF365" s="224">
        <v>0.5222</v>
      </c>
      <c r="CG365" s="224">
        <v>13545</v>
      </c>
      <c r="CH365" s="224">
        <v>0</v>
      </c>
      <c r="CI365" s="225">
        <v>0.12368155690445078</v>
      </c>
      <c r="CJ365" s="224">
        <v>200</v>
      </c>
      <c r="CK365" s="224"/>
      <c r="CL365" s="224">
        <v>276.60000000000002</v>
      </c>
      <c r="CM365" s="224">
        <v>0.48170000000000002</v>
      </c>
      <c r="CN365" s="224">
        <v>16308</v>
      </c>
      <c r="CO365" s="224">
        <v>0</v>
      </c>
      <c r="CP365" s="225">
        <v>0.1699962668369481</v>
      </c>
      <c r="CQ365" s="224">
        <v>200</v>
      </c>
      <c r="CR365" s="224"/>
      <c r="CS365" s="224">
        <v>279.24</v>
      </c>
      <c r="CT365" s="224">
        <v>0.52759999999999996</v>
      </c>
      <c r="CU365" s="224">
        <v>22176</v>
      </c>
      <c r="CV365" s="311">
        <v>0</v>
      </c>
      <c r="CW365" s="225">
        <v>0.2023148965046849</v>
      </c>
      <c r="CX365" s="224">
        <v>200</v>
      </c>
      <c r="CY365" s="224"/>
      <c r="CZ365" s="224">
        <v>278.88</v>
      </c>
      <c r="DA365" s="224">
        <v>0.49619999999999997</v>
      </c>
      <c r="DB365" s="224">
        <v>11559</v>
      </c>
      <c r="DC365" s="224">
        <v>0</v>
      </c>
      <c r="DD365" s="225">
        <v>0.11601486462538896</v>
      </c>
      <c r="DE365" s="224">
        <v>200</v>
      </c>
      <c r="DF365" s="224"/>
      <c r="DG365" s="224">
        <v>267</v>
      </c>
      <c r="DH365" s="224">
        <v>0.53080000000000005</v>
      </c>
      <c r="DI365" s="224">
        <v>5703</v>
      </c>
      <c r="DJ365" s="224">
        <v>0</v>
      </c>
      <c r="DK365" s="225">
        <v>5.4086423013846398E-2</v>
      </c>
      <c r="DL365" s="224">
        <v>200</v>
      </c>
      <c r="DM365" s="224"/>
      <c r="DN365" s="224">
        <v>243.48</v>
      </c>
      <c r="DO365" s="224">
        <v>0.53220000000000001</v>
      </c>
      <c r="DP365" s="224">
        <v>5055</v>
      </c>
      <c r="DQ365" s="311">
        <v>0</v>
      </c>
      <c r="DR365" s="225">
        <v>5.2433646414766784E-2</v>
      </c>
      <c r="DS365" s="224">
        <v>200</v>
      </c>
      <c r="DT365" s="224"/>
      <c r="DU365" s="224">
        <v>248.16</v>
      </c>
      <c r="DV365" s="224">
        <v>0.50849999999999995</v>
      </c>
      <c r="DW365" s="224">
        <v>6624</v>
      </c>
      <c r="DX365" s="224">
        <v>0</v>
      </c>
      <c r="DY365" s="225">
        <v>7.2906305254262338E-2</v>
      </c>
    </row>
    <row r="366" spans="1:129" ht="17.25" customHeight="1">
      <c r="A366" s="466">
        <v>362</v>
      </c>
      <c r="B366" s="489">
        <v>341000000087</v>
      </c>
      <c r="C366" s="212" t="s">
        <v>691</v>
      </c>
      <c r="D366" s="224">
        <v>546</v>
      </c>
      <c r="E366" s="224">
        <v>180</v>
      </c>
      <c r="F366" s="224">
        <v>546</v>
      </c>
      <c r="G366" s="224">
        <v>0.74639999999999995</v>
      </c>
      <c r="H366" s="224">
        <v>7345</v>
      </c>
      <c r="I366" s="224">
        <v>0</v>
      </c>
      <c r="J366" s="225">
        <v>2.5031970034649569E-2</v>
      </c>
      <c r="K366" s="224">
        <v>546</v>
      </c>
      <c r="L366" s="224">
        <v>170</v>
      </c>
      <c r="M366" s="224">
        <v>546</v>
      </c>
      <c r="N366" s="224">
        <v>0.82889999999999997</v>
      </c>
      <c r="O366" s="224">
        <v>4725</v>
      </c>
      <c r="P366" s="224">
        <v>0</v>
      </c>
      <c r="Q366" s="225">
        <v>1.4032469112851588E-2</v>
      </c>
      <c r="R366" s="224">
        <v>546</v>
      </c>
      <c r="S366" s="224">
        <v>175</v>
      </c>
      <c r="T366" s="224">
        <v>546</v>
      </c>
      <c r="U366" s="224">
        <v>0.84830000000000005</v>
      </c>
      <c r="V366" s="224">
        <v>5705</v>
      </c>
      <c r="W366" s="224">
        <v>0</v>
      </c>
      <c r="X366" s="225">
        <v>1.7107283109876532E-2</v>
      </c>
      <c r="Y366" s="224">
        <v>546</v>
      </c>
      <c r="Z366" s="224">
        <v>180</v>
      </c>
      <c r="AA366" s="224">
        <v>546</v>
      </c>
      <c r="AB366" s="224">
        <v>0.82930000000000004</v>
      </c>
      <c r="AC366" s="224">
        <v>15935</v>
      </c>
      <c r="AD366" s="224">
        <v>0</v>
      </c>
      <c r="AE366" s="225">
        <v>4.7301490317948044E-2</v>
      </c>
      <c r="AF366" s="224">
        <v>546</v>
      </c>
      <c r="AG366" s="224">
        <v>195</v>
      </c>
      <c r="AH366" s="224">
        <v>546</v>
      </c>
      <c r="AI366" s="224">
        <v>0.82779999999999998</v>
      </c>
      <c r="AJ366" s="224">
        <v>20965</v>
      </c>
      <c r="AK366" s="224">
        <v>0</v>
      </c>
      <c r="AL366" s="225">
        <v>6.2345321154134249E-2</v>
      </c>
      <c r="AM366" s="224">
        <v>546</v>
      </c>
      <c r="AN366" s="224">
        <v>190</v>
      </c>
      <c r="AO366" s="224">
        <v>546</v>
      </c>
      <c r="AP366" s="224">
        <v>0.82079999999999997</v>
      </c>
      <c r="AQ366" s="224">
        <v>23315</v>
      </c>
      <c r="AR366" s="224">
        <v>0</v>
      </c>
      <c r="AS366" s="225">
        <v>7.2255836449306235E-2</v>
      </c>
      <c r="AT366" s="224">
        <v>546</v>
      </c>
      <c r="AU366" s="224">
        <v>180</v>
      </c>
      <c r="AV366" s="224">
        <v>546</v>
      </c>
      <c r="AW366" s="224">
        <v>0.76259999999999994</v>
      </c>
      <c r="AX366" s="224">
        <v>14985</v>
      </c>
      <c r="AY366" s="224">
        <v>0</v>
      </c>
      <c r="AZ366" s="225">
        <v>4.8372036075393858E-2</v>
      </c>
      <c r="BA366" s="224">
        <v>546</v>
      </c>
      <c r="BB366" s="224">
        <v>0</v>
      </c>
      <c r="BC366" s="224">
        <v>546</v>
      </c>
      <c r="BD366" s="224">
        <v>0.76259999999999994</v>
      </c>
      <c r="BE366" s="224">
        <v>14985</v>
      </c>
      <c r="BF366" s="224">
        <v>0</v>
      </c>
      <c r="BG366" s="225">
        <v>4.9984437277906989E-2</v>
      </c>
      <c r="BH366" s="224">
        <v>546</v>
      </c>
      <c r="BI366" s="224">
        <v>130</v>
      </c>
      <c r="BJ366" s="224">
        <v>546</v>
      </c>
      <c r="BK366" s="224">
        <v>0.70569999999999999</v>
      </c>
      <c r="BL366" s="224">
        <v>21845</v>
      </c>
      <c r="BM366" s="224">
        <v>0</v>
      </c>
      <c r="BN366" s="225">
        <v>7.6201997081288747E-2</v>
      </c>
      <c r="BO366" s="224">
        <v>546</v>
      </c>
      <c r="BP366" s="224">
        <v>150</v>
      </c>
      <c r="BQ366" s="224">
        <v>546</v>
      </c>
      <c r="BR366" s="224">
        <v>0.74529999999999996</v>
      </c>
      <c r="BS366" s="224">
        <v>11310</v>
      </c>
      <c r="BT366" s="311">
        <v>0</v>
      </c>
      <c r="BU366" s="225">
        <v>3.7356476417603569E-2</v>
      </c>
      <c r="BV366" s="224">
        <v>546</v>
      </c>
      <c r="BW366" s="224">
        <v>135</v>
      </c>
      <c r="BX366" s="224">
        <v>546</v>
      </c>
      <c r="BY366" s="224">
        <v>0.73619999999999997</v>
      </c>
      <c r="BZ366" s="224">
        <v>12575</v>
      </c>
      <c r="CA366" s="311">
        <v>0</v>
      </c>
      <c r="CB366" s="225">
        <v>4.6553277793818029E-2</v>
      </c>
      <c r="CC366" s="224">
        <v>546</v>
      </c>
      <c r="CD366" s="224"/>
      <c r="CE366" s="224">
        <v>436.8</v>
      </c>
      <c r="CF366" s="224">
        <v>0.82489999999999997</v>
      </c>
      <c r="CG366" s="224">
        <v>24025</v>
      </c>
      <c r="CH366" s="224">
        <v>0</v>
      </c>
      <c r="CI366" s="225">
        <v>8.9620327679486356E-2</v>
      </c>
      <c r="CJ366" s="224">
        <v>546</v>
      </c>
      <c r="CK366" s="224"/>
      <c r="CL366" s="224">
        <v>436.8</v>
      </c>
      <c r="CM366" s="224">
        <v>0.84870000000000001</v>
      </c>
      <c r="CN366" s="224">
        <v>23457</v>
      </c>
      <c r="CO366" s="224">
        <v>0</v>
      </c>
      <c r="CP366" s="225">
        <v>8.7882649079184957E-2</v>
      </c>
      <c r="CQ366" s="224">
        <v>546</v>
      </c>
      <c r="CR366" s="224"/>
      <c r="CS366" s="224">
        <v>436.8</v>
      </c>
      <c r="CT366" s="224">
        <v>0.80769999999999997</v>
      </c>
      <c r="CU366" s="224">
        <v>14475</v>
      </c>
      <c r="CV366" s="311">
        <v>0</v>
      </c>
      <c r="CW366" s="225">
        <v>5.5145861312914712E-2</v>
      </c>
      <c r="CX366" s="224">
        <v>546</v>
      </c>
      <c r="CY366" s="224"/>
      <c r="CZ366" s="224">
        <v>436.8</v>
      </c>
      <c r="DA366" s="224">
        <v>0.82440000000000002</v>
      </c>
      <c r="DB366" s="224">
        <v>14180</v>
      </c>
      <c r="DC366" s="224">
        <v>0</v>
      </c>
      <c r="DD366" s="225">
        <v>5.4691913922869768E-2</v>
      </c>
      <c r="DE366" s="224">
        <v>546</v>
      </c>
      <c r="DF366" s="224"/>
      <c r="DG366" s="224">
        <v>436.8</v>
      </c>
      <c r="DH366" s="224">
        <v>0.82730000000000004</v>
      </c>
      <c r="DI366" s="224">
        <v>19613</v>
      </c>
      <c r="DJ366" s="224">
        <v>0</v>
      </c>
      <c r="DK366" s="225">
        <v>7.29500239419799E-2</v>
      </c>
      <c r="DL366" s="224">
        <v>546</v>
      </c>
      <c r="DM366" s="224"/>
      <c r="DN366" s="224">
        <v>436.8</v>
      </c>
      <c r="DO366" s="224">
        <v>0.85860000000000003</v>
      </c>
      <c r="DP366" s="224">
        <v>28527</v>
      </c>
      <c r="DQ366" s="311">
        <v>0</v>
      </c>
      <c r="DR366" s="225">
        <v>0.10223736617697528</v>
      </c>
      <c r="DS366" s="224">
        <v>546</v>
      </c>
      <c r="DT366" s="224"/>
      <c r="DU366" s="224">
        <v>436.8</v>
      </c>
      <c r="DV366" s="224">
        <v>0.87070000000000003</v>
      </c>
      <c r="DW366" s="224">
        <v>29780</v>
      </c>
      <c r="DX366" s="224">
        <v>0</v>
      </c>
      <c r="DY366" s="225">
        <v>0.10875294411529624</v>
      </c>
    </row>
    <row r="367" spans="1:129" ht="17.25" customHeight="1">
      <c r="A367" s="466">
        <v>363</v>
      </c>
      <c r="B367" s="489">
        <v>341000000034</v>
      </c>
      <c r="C367" s="212" t="s">
        <v>295</v>
      </c>
      <c r="D367" s="224">
        <v>189</v>
      </c>
      <c r="E367" s="224">
        <v>122.4</v>
      </c>
      <c r="F367" s="224">
        <v>122.4</v>
      </c>
      <c r="G367" s="224">
        <v>0</v>
      </c>
      <c r="H367" s="224">
        <v>42712</v>
      </c>
      <c r="I367" s="224">
        <v>0</v>
      </c>
      <c r="J367" s="225"/>
      <c r="K367" s="224">
        <v>189</v>
      </c>
      <c r="L367" s="224">
        <v>128.4</v>
      </c>
      <c r="M367" s="224">
        <v>128.4</v>
      </c>
      <c r="N367" s="224">
        <v>0.84589999999999999</v>
      </c>
      <c r="O367" s="224">
        <v>25103</v>
      </c>
      <c r="P367" s="224">
        <v>0</v>
      </c>
      <c r="Q367" s="225">
        <v>0.31064805718410721</v>
      </c>
      <c r="R367" s="224">
        <v>189</v>
      </c>
      <c r="S367" s="224">
        <v>118</v>
      </c>
      <c r="T367" s="224">
        <v>151.19999999999999</v>
      </c>
      <c r="U367" s="224">
        <v>0.85299999999999998</v>
      </c>
      <c r="V367" s="224">
        <v>19960</v>
      </c>
      <c r="W367" s="224">
        <v>0</v>
      </c>
      <c r="X367" s="225">
        <v>0.21494493619021432</v>
      </c>
      <c r="Y367" s="224">
        <v>189</v>
      </c>
      <c r="Z367" s="224">
        <v>124</v>
      </c>
      <c r="AA367" s="224">
        <v>151.19999999999999</v>
      </c>
      <c r="AB367" s="224">
        <v>0.85409999999999997</v>
      </c>
      <c r="AC367" s="224">
        <v>24360</v>
      </c>
      <c r="AD367" s="224">
        <v>0</v>
      </c>
      <c r="AE367" s="225">
        <v>0.25353845258593138</v>
      </c>
      <c r="AF367" s="224">
        <v>189</v>
      </c>
      <c r="AG367" s="224">
        <v>126.4</v>
      </c>
      <c r="AH367" s="224">
        <v>151.19999999999999</v>
      </c>
      <c r="AI367" s="224">
        <v>0.85050000000000003</v>
      </c>
      <c r="AJ367" s="224">
        <v>24786</v>
      </c>
      <c r="AK367" s="224">
        <v>0</v>
      </c>
      <c r="AL367" s="225">
        <v>0.25906419915636508</v>
      </c>
      <c r="AM367" s="224">
        <v>189</v>
      </c>
      <c r="AN367" s="224">
        <v>130.80000000000001</v>
      </c>
      <c r="AO367" s="224">
        <v>151.19999999999999</v>
      </c>
      <c r="AP367" s="224">
        <v>0.86850000000000005</v>
      </c>
      <c r="AQ367" s="224">
        <v>27791</v>
      </c>
      <c r="AR367" s="224">
        <v>0</v>
      </c>
      <c r="AS367" s="225">
        <v>0.29393416179381771</v>
      </c>
      <c r="AT367" s="224">
        <v>189</v>
      </c>
      <c r="AU367" s="224">
        <v>128.4</v>
      </c>
      <c r="AV367" s="224">
        <v>151.19999999999999</v>
      </c>
      <c r="AW367" s="224">
        <v>0.84440000000000004</v>
      </c>
      <c r="AX367" s="224">
        <v>27543</v>
      </c>
      <c r="AY367" s="224">
        <v>0</v>
      </c>
      <c r="AZ367" s="225">
        <v>0.28996013332094689</v>
      </c>
      <c r="BA367" s="224">
        <v>189</v>
      </c>
      <c r="BB367" s="224">
        <v>130</v>
      </c>
      <c r="BC367" s="224">
        <v>151.19999999999999</v>
      </c>
      <c r="BD367" s="224">
        <v>0.83389999999999997</v>
      </c>
      <c r="BE367" s="224">
        <v>28120</v>
      </c>
      <c r="BF367" s="224">
        <v>0</v>
      </c>
      <c r="BG367" s="225">
        <v>0.30975409384757702</v>
      </c>
      <c r="BH367" s="224">
        <v>189</v>
      </c>
      <c r="BI367" s="224">
        <v>127.2</v>
      </c>
      <c r="BJ367" s="224">
        <v>151.19999999999999</v>
      </c>
      <c r="BK367" s="224">
        <v>0.81779999999999997</v>
      </c>
      <c r="BL367" s="224">
        <v>25680</v>
      </c>
      <c r="BM367" s="224">
        <v>0</v>
      </c>
      <c r="BN367" s="225">
        <v>0.27914071492831188</v>
      </c>
      <c r="BO367" s="224">
        <v>189</v>
      </c>
      <c r="BP367" s="224">
        <v>133.19999999999999</v>
      </c>
      <c r="BQ367" s="224">
        <v>151.19999999999999</v>
      </c>
      <c r="BR367" s="224">
        <v>0.8347</v>
      </c>
      <c r="BS367" s="224">
        <v>28680</v>
      </c>
      <c r="BT367" s="311">
        <v>0</v>
      </c>
      <c r="BU367" s="225">
        <v>0.30543866072953207</v>
      </c>
      <c r="BV367" s="224">
        <v>189</v>
      </c>
      <c r="BW367" s="224">
        <v>126</v>
      </c>
      <c r="BX367" s="224">
        <v>151.19999999999999</v>
      </c>
      <c r="BY367" s="224">
        <v>0.8387</v>
      </c>
      <c r="BZ367" s="224">
        <v>28345</v>
      </c>
      <c r="CA367" s="311">
        <v>0</v>
      </c>
      <c r="CB367" s="225">
        <v>0.33262030242547147</v>
      </c>
      <c r="CC367" s="224">
        <v>189</v>
      </c>
      <c r="CD367" s="224"/>
      <c r="CE367" s="224">
        <v>151.19999999999999</v>
      </c>
      <c r="CF367" s="224">
        <v>0.85629999999999995</v>
      </c>
      <c r="CG367" s="224">
        <v>29561</v>
      </c>
      <c r="CH367" s="224">
        <v>0</v>
      </c>
      <c r="CI367" s="225">
        <v>0.30687990475912763</v>
      </c>
      <c r="CJ367" s="224">
        <v>189</v>
      </c>
      <c r="CK367" s="224"/>
      <c r="CL367" s="224">
        <v>151.19999999999999</v>
      </c>
      <c r="CM367" s="224">
        <v>0.85340000000000005</v>
      </c>
      <c r="CN367" s="224">
        <v>27002</v>
      </c>
      <c r="CO367" s="224">
        <v>0</v>
      </c>
      <c r="CP367" s="225">
        <v>0.29064242390675227</v>
      </c>
      <c r="CQ367" s="224">
        <v>189</v>
      </c>
      <c r="CR367" s="224"/>
      <c r="CS367" s="224">
        <v>151.19999999999999</v>
      </c>
      <c r="CT367" s="224">
        <v>0.85340000000000005</v>
      </c>
      <c r="CU367" s="224">
        <v>27621</v>
      </c>
      <c r="CV367" s="311">
        <v>0</v>
      </c>
      <c r="CW367" s="225">
        <v>0.28771468746861301</v>
      </c>
      <c r="CX367" s="224">
        <v>189</v>
      </c>
      <c r="CY367" s="224"/>
      <c r="CZ367" s="224">
        <v>151.19999999999999</v>
      </c>
      <c r="DA367" s="224">
        <v>0.84750000000000003</v>
      </c>
      <c r="DB367" s="224">
        <v>25000</v>
      </c>
      <c r="DC367" s="224">
        <v>0</v>
      </c>
      <c r="DD367" s="225">
        <v>0.27096675736465969</v>
      </c>
      <c r="DE367" s="224">
        <v>189</v>
      </c>
      <c r="DF367" s="224"/>
      <c r="DG367" s="224">
        <v>151.19999999999999</v>
      </c>
      <c r="DH367" s="224">
        <v>0.85229999999999995</v>
      </c>
      <c r="DI367" s="224">
        <v>26824</v>
      </c>
      <c r="DJ367" s="224">
        <v>0</v>
      </c>
      <c r="DK367" s="225">
        <v>0.2797733385049932</v>
      </c>
      <c r="DL367" s="224">
        <v>189</v>
      </c>
      <c r="DM367" s="224"/>
      <c r="DN367" s="224">
        <v>151.19999999999999</v>
      </c>
      <c r="DO367" s="224">
        <v>0.84619999999999995</v>
      </c>
      <c r="DP367" s="224">
        <v>28391</v>
      </c>
      <c r="DQ367" s="311">
        <v>0</v>
      </c>
      <c r="DR367" s="225">
        <v>0.2982517097644054</v>
      </c>
      <c r="DS367" s="224">
        <v>189</v>
      </c>
      <c r="DT367" s="224"/>
      <c r="DU367" s="224">
        <v>151.19999999999999</v>
      </c>
      <c r="DV367" s="224">
        <v>0.85970000000000002</v>
      </c>
      <c r="DW367" s="224">
        <v>25886</v>
      </c>
      <c r="DX367" s="224">
        <v>0</v>
      </c>
      <c r="DY367" s="225">
        <v>0.27658825382191415</v>
      </c>
    </row>
    <row r="368" spans="1:129" ht="17.25" customHeight="1">
      <c r="A368" s="466">
        <v>364</v>
      </c>
      <c r="B368" s="489">
        <v>343000000032</v>
      </c>
      <c r="C368" s="212" t="s">
        <v>345</v>
      </c>
      <c r="D368" s="224">
        <v>110</v>
      </c>
      <c r="E368" s="224">
        <v>22</v>
      </c>
      <c r="F368" s="224">
        <v>22</v>
      </c>
      <c r="G368" s="224">
        <v>0.97729999999999995</v>
      </c>
      <c r="H368" s="224">
        <v>861</v>
      </c>
      <c r="I368" s="224">
        <v>0</v>
      </c>
      <c r="J368" s="225">
        <v>5.5618602891702243E-2</v>
      </c>
      <c r="K368" s="224">
        <v>110</v>
      </c>
      <c r="L368" s="224">
        <v>24.7</v>
      </c>
      <c r="M368" s="224">
        <v>24.7</v>
      </c>
      <c r="N368" s="224">
        <v>0.97709999999999997</v>
      </c>
      <c r="O368" s="224">
        <v>2345</v>
      </c>
      <c r="P368" s="224">
        <v>0</v>
      </c>
      <c r="Q368" s="225">
        <v>0.13059722381110872</v>
      </c>
      <c r="R368" s="224">
        <v>110</v>
      </c>
      <c r="S368" s="224">
        <v>18.2</v>
      </c>
      <c r="T368" s="224">
        <v>88</v>
      </c>
      <c r="U368" s="224">
        <v>0.97030000000000005</v>
      </c>
      <c r="V368" s="224">
        <v>3229</v>
      </c>
      <c r="W368" s="224">
        <v>0</v>
      </c>
      <c r="X368" s="225">
        <v>5.2522676002527587E-2</v>
      </c>
      <c r="Y368" s="224">
        <v>110</v>
      </c>
      <c r="Z368" s="224">
        <v>58.6</v>
      </c>
      <c r="AA368" s="224">
        <v>88</v>
      </c>
      <c r="AB368" s="224">
        <v>0.9264</v>
      </c>
      <c r="AC368" s="224">
        <v>5849</v>
      </c>
      <c r="AD368" s="224">
        <v>0</v>
      </c>
      <c r="AE368" s="225">
        <v>9.6433397361547948E-2</v>
      </c>
      <c r="AF368" s="224">
        <v>110</v>
      </c>
      <c r="AG368" s="224">
        <v>12.3</v>
      </c>
      <c r="AH368" s="224">
        <v>88</v>
      </c>
      <c r="AI368" s="224">
        <v>0.95799999999999996</v>
      </c>
      <c r="AJ368" s="224">
        <v>4928</v>
      </c>
      <c r="AK368" s="224">
        <v>0</v>
      </c>
      <c r="AL368" s="225">
        <v>7.8568702718477115E-2</v>
      </c>
      <c r="AM368" s="224">
        <v>110</v>
      </c>
      <c r="AN368" s="224">
        <v>7</v>
      </c>
      <c r="AO368" s="224">
        <v>88</v>
      </c>
      <c r="AP368" s="224">
        <v>0.87790000000000001</v>
      </c>
      <c r="AQ368" s="224">
        <v>2107</v>
      </c>
      <c r="AR368" s="224">
        <v>0</v>
      </c>
      <c r="AS368" s="225">
        <v>3.7879506996148983E-2</v>
      </c>
      <c r="AT368" s="224">
        <v>110</v>
      </c>
      <c r="AU368" s="224">
        <v>8</v>
      </c>
      <c r="AV368" s="224">
        <v>88</v>
      </c>
      <c r="AW368" s="224">
        <v>0.83050000000000002</v>
      </c>
      <c r="AX368" s="224">
        <v>1637</v>
      </c>
      <c r="AY368" s="224">
        <v>0</v>
      </c>
      <c r="AZ368" s="225">
        <v>3.010602617815529E-2</v>
      </c>
      <c r="BA368" s="224">
        <v>110</v>
      </c>
      <c r="BB368" s="224">
        <v>11</v>
      </c>
      <c r="BC368" s="224">
        <v>88</v>
      </c>
      <c r="BD368" s="224">
        <v>0.71950000000000003</v>
      </c>
      <c r="BE368" s="224">
        <v>1534</v>
      </c>
      <c r="BF368" s="224">
        <v>0</v>
      </c>
      <c r="BG368" s="225">
        <v>3.3649560230519224E-2</v>
      </c>
      <c r="BH368" s="224">
        <v>110</v>
      </c>
      <c r="BI368" s="224">
        <v>14</v>
      </c>
      <c r="BJ368" s="224">
        <v>88</v>
      </c>
      <c r="BK368" s="224">
        <v>0.69199999999999995</v>
      </c>
      <c r="BL368" s="224">
        <v>2316</v>
      </c>
      <c r="BM368" s="224">
        <v>0</v>
      </c>
      <c r="BN368" s="225">
        <v>5.1118353024935163E-2</v>
      </c>
      <c r="BO368" s="224">
        <v>110</v>
      </c>
      <c r="BP368" s="224">
        <v>13</v>
      </c>
      <c r="BQ368" s="224">
        <v>88</v>
      </c>
      <c r="BR368" s="224">
        <v>0.77710000000000001</v>
      </c>
      <c r="BS368" s="224">
        <v>3245</v>
      </c>
      <c r="BT368" s="311">
        <v>0</v>
      </c>
      <c r="BU368" s="225">
        <v>6.3779657757059266E-2</v>
      </c>
      <c r="BV368" s="224">
        <v>110</v>
      </c>
      <c r="BW368" s="224">
        <v>57</v>
      </c>
      <c r="BX368" s="224">
        <v>88</v>
      </c>
      <c r="BY368" s="224">
        <v>0.88500000000000001</v>
      </c>
      <c r="BZ368" s="224">
        <v>2994</v>
      </c>
      <c r="CA368" s="311">
        <v>0</v>
      </c>
      <c r="CB368" s="225">
        <v>5.7207975640179029E-2</v>
      </c>
      <c r="CC368" s="224">
        <v>110</v>
      </c>
      <c r="CD368" s="224"/>
      <c r="CE368" s="224">
        <v>88</v>
      </c>
      <c r="CF368" s="224">
        <v>0.94779999999999998</v>
      </c>
      <c r="CG368" s="224">
        <v>3438</v>
      </c>
      <c r="CH368" s="224">
        <v>0</v>
      </c>
      <c r="CI368" s="225">
        <v>5.5403035521680404E-2</v>
      </c>
      <c r="CJ368" s="224">
        <v>110</v>
      </c>
      <c r="CK368" s="224"/>
      <c r="CL368" s="224">
        <v>88</v>
      </c>
      <c r="CM368" s="224">
        <v>0.94689999999999996</v>
      </c>
      <c r="CN368" s="224">
        <v>16380</v>
      </c>
      <c r="CO368" s="224">
        <v>0</v>
      </c>
      <c r="CP368" s="225">
        <v>0.27302009427893897</v>
      </c>
      <c r="CQ368" s="224">
        <v>110</v>
      </c>
      <c r="CR368" s="224"/>
      <c r="CS368" s="224">
        <v>88</v>
      </c>
      <c r="CT368" s="224">
        <v>0.88680000000000003</v>
      </c>
      <c r="CU368" s="224">
        <v>6748</v>
      </c>
      <c r="CV368" s="311">
        <v>0</v>
      </c>
      <c r="CW368" s="225">
        <v>0.11622345503134714</v>
      </c>
      <c r="CX368" s="224">
        <v>110</v>
      </c>
      <c r="CY368" s="224"/>
      <c r="CZ368" s="224">
        <v>88</v>
      </c>
      <c r="DA368" s="224">
        <v>0.86280000000000001</v>
      </c>
      <c r="DB368" s="224">
        <v>2025</v>
      </c>
      <c r="DC368" s="224">
        <v>0</v>
      </c>
      <c r="DD368" s="225">
        <v>3.7042451637375143E-2</v>
      </c>
      <c r="DE368" s="224">
        <v>110</v>
      </c>
      <c r="DF368" s="224"/>
      <c r="DG368" s="224">
        <v>88</v>
      </c>
      <c r="DH368" s="224">
        <v>0.88870000000000005</v>
      </c>
      <c r="DI368" s="224">
        <v>15292</v>
      </c>
      <c r="DJ368" s="224">
        <v>0</v>
      </c>
      <c r="DK368" s="225">
        <v>0.26281702897056236</v>
      </c>
      <c r="DL368" s="224">
        <v>110</v>
      </c>
      <c r="DM368" s="224"/>
      <c r="DN368" s="224">
        <v>88</v>
      </c>
      <c r="DO368" s="224">
        <v>0.83160000000000001</v>
      </c>
      <c r="DP368" s="224">
        <v>17087</v>
      </c>
      <c r="DQ368" s="311">
        <v>0</v>
      </c>
      <c r="DR368" s="225">
        <v>0.31383092080794917</v>
      </c>
      <c r="DS368" s="224">
        <v>110</v>
      </c>
      <c r="DT368" s="224"/>
      <c r="DU368" s="224">
        <v>88</v>
      </c>
      <c r="DV368" s="224">
        <v>0.82279999999999998</v>
      </c>
      <c r="DW368" s="224">
        <v>10664</v>
      </c>
      <c r="DX368" s="224">
        <v>0</v>
      </c>
      <c r="DY368" s="225">
        <v>0.20455527565396309</v>
      </c>
    </row>
    <row r="369" spans="1:129" ht="17.25" customHeight="1">
      <c r="A369" s="466">
        <v>365</v>
      </c>
      <c r="B369" s="489">
        <v>711000000082</v>
      </c>
      <c r="C369" s="212" t="s">
        <v>958</v>
      </c>
      <c r="D369" s="224">
        <v>0</v>
      </c>
      <c r="E369" s="224">
        <v>0</v>
      </c>
      <c r="F369" s="224">
        <v>0</v>
      </c>
      <c r="G369" s="224">
        <v>0</v>
      </c>
      <c r="H369" s="224">
        <v>0</v>
      </c>
      <c r="I369" s="224">
        <v>0</v>
      </c>
      <c r="J369" s="225"/>
      <c r="K369" s="224">
        <v>0</v>
      </c>
      <c r="L369" s="224">
        <v>0</v>
      </c>
      <c r="M369" s="224">
        <v>0</v>
      </c>
      <c r="N369" s="224">
        <v>0</v>
      </c>
      <c r="O369" s="224">
        <v>0</v>
      </c>
      <c r="P369" s="224">
        <v>0</v>
      </c>
      <c r="Q369" s="225">
        <v>0</v>
      </c>
      <c r="R369" s="224">
        <v>0</v>
      </c>
      <c r="S369" s="224">
        <v>0</v>
      </c>
      <c r="T369" s="224">
        <v>0</v>
      </c>
      <c r="U369" s="224">
        <v>0</v>
      </c>
      <c r="V369" s="224">
        <v>0</v>
      </c>
      <c r="W369" s="224">
        <v>0</v>
      </c>
      <c r="X369" s="225">
        <v>0</v>
      </c>
      <c r="Y369" s="224">
        <v>0</v>
      </c>
      <c r="Z369" s="224">
        <v>0</v>
      </c>
      <c r="AA369" s="224">
        <v>0</v>
      </c>
      <c r="AB369" s="224">
        <v>0</v>
      </c>
      <c r="AC369" s="224">
        <v>0</v>
      </c>
      <c r="AD369" s="224">
        <v>0</v>
      </c>
      <c r="AE369" s="225">
        <v>0</v>
      </c>
      <c r="AF369" s="224">
        <v>0</v>
      </c>
      <c r="AG369" s="224">
        <v>0</v>
      </c>
      <c r="AH369" s="224">
        <v>0</v>
      </c>
      <c r="AI369" s="224">
        <v>0</v>
      </c>
      <c r="AJ369" s="224">
        <v>0</v>
      </c>
      <c r="AK369" s="224">
        <v>0</v>
      </c>
      <c r="AL369" s="225">
        <v>0</v>
      </c>
      <c r="AM369" s="224">
        <v>0</v>
      </c>
      <c r="AN369" s="224">
        <v>0</v>
      </c>
      <c r="AO369" s="224">
        <v>0</v>
      </c>
      <c r="AP369" s="224">
        <v>0</v>
      </c>
      <c r="AQ369" s="224">
        <v>0</v>
      </c>
      <c r="AR369" s="224">
        <v>0</v>
      </c>
      <c r="AS369" s="225">
        <v>0</v>
      </c>
      <c r="AT369" s="224">
        <v>0</v>
      </c>
      <c r="AU369" s="224">
        <v>0</v>
      </c>
      <c r="AV369" s="224">
        <v>0</v>
      </c>
      <c r="AW369" s="224">
        <v>0</v>
      </c>
      <c r="AX369" s="224">
        <v>0</v>
      </c>
      <c r="AY369" s="224">
        <v>0</v>
      </c>
      <c r="AZ369" s="225">
        <v>0</v>
      </c>
      <c r="BA369" s="224">
        <v>0</v>
      </c>
      <c r="BB369" s="224">
        <v>0</v>
      </c>
      <c r="BC369" s="224">
        <v>0</v>
      </c>
      <c r="BD369" s="224">
        <v>0</v>
      </c>
      <c r="BE369" s="224">
        <v>0</v>
      </c>
      <c r="BF369" s="224">
        <v>0</v>
      </c>
      <c r="BG369" s="225">
        <v>0</v>
      </c>
      <c r="BH369" s="224">
        <v>0</v>
      </c>
      <c r="BI369" s="224">
        <v>0</v>
      </c>
      <c r="BJ369" s="224">
        <v>0</v>
      </c>
      <c r="BK369" s="224">
        <v>0</v>
      </c>
      <c r="BL369" s="224">
        <v>0</v>
      </c>
      <c r="BM369" s="224">
        <v>0</v>
      </c>
      <c r="BN369" s="225">
        <v>0</v>
      </c>
      <c r="BO369" s="224">
        <v>333.33</v>
      </c>
      <c r="BP369" s="224">
        <v>28</v>
      </c>
      <c r="BQ369" s="224">
        <v>223.65</v>
      </c>
      <c r="BR369" s="224">
        <v>0.25</v>
      </c>
      <c r="BS369" s="224">
        <v>800</v>
      </c>
      <c r="BT369" s="311">
        <v>0</v>
      </c>
      <c r="BU369" s="225">
        <v>1.9231277750132815E-2</v>
      </c>
      <c r="BV369" s="224">
        <v>333.33</v>
      </c>
      <c r="BW369" s="224">
        <v>68</v>
      </c>
      <c r="BX369" s="224">
        <v>266.66000000000003</v>
      </c>
      <c r="BY369" s="224">
        <v>0.5</v>
      </c>
      <c r="BZ369" s="224">
        <v>4000</v>
      </c>
      <c r="CA369" s="311">
        <v>0</v>
      </c>
      <c r="CB369" s="225">
        <v>4.464397324218819E-2</v>
      </c>
      <c r="CC369" s="224">
        <v>333.33</v>
      </c>
      <c r="CD369" s="224"/>
      <c r="CE369" s="224">
        <v>266.66399999999999</v>
      </c>
      <c r="CF369" s="224">
        <v>0.96289999999999998</v>
      </c>
      <c r="CG369" s="224">
        <v>32552</v>
      </c>
      <c r="CH369" s="224">
        <v>0</v>
      </c>
      <c r="CI369" s="225">
        <v>0.17039590963482723</v>
      </c>
      <c r="CJ369" s="224">
        <v>333.33</v>
      </c>
      <c r="CK369" s="224"/>
      <c r="CL369" s="224">
        <v>266.66399999999999</v>
      </c>
      <c r="CM369" s="224">
        <v>0.87970000000000004</v>
      </c>
      <c r="CN369" s="224">
        <v>26946</v>
      </c>
      <c r="CO369" s="224">
        <v>0</v>
      </c>
      <c r="CP369" s="225">
        <v>0.15953751671198649</v>
      </c>
      <c r="CQ369" s="224">
        <v>333.33</v>
      </c>
      <c r="CR369" s="224"/>
      <c r="CS369" s="224">
        <v>266.66399999999999</v>
      </c>
      <c r="CT369" s="224">
        <v>0.72770000000000001</v>
      </c>
      <c r="CU369" s="224">
        <v>4614</v>
      </c>
      <c r="CV369" s="311">
        <v>0</v>
      </c>
      <c r="CW369" s="225">
        <v>3.1958610622380479E-2</v>
      </c>
      <c r="CX369" s="224">
        <v>333.33</v>
      </c>
      <c r="CY369" s="224"/>
      <c r="CZ369" s="224">
        <v>266.66399999999999</v>
      </c>
      <c r="DA369" s="224">
        <v>0.1709</v>
      </c>
      <c r="DB369" s="224">
        <v>688</v>
      </c>
      <c r="DC369" s="224">
        <v>0</v>
      </c>
      <c r="DD369" s="225">
        <v>2.0967637021796392E-2</v>
      </c>
      <c r="DE369" s="224">
        <v>333.33</v>
      </c>
      <c r="DF369" s="224"/>
      <c r="DG369" s="224">
        <v>266.66399999999999</v>
      </c>
      <c r="DH369" s="224">
        <v>1.2329000000000001</v>
      </c>
      <c r="DI369" s="224">
        <v>1196</v>
      </c>
      <c r="DJ369" s="224">
        <v>0</v>
      </c>
      <c r="DK369" s="225">
        <v>4.8895174704457018E-3</v>
      </c>
      <c r="DL369" s="224">
        <v>333.33</v>
      </c>
      <c r="DM369" s="224"/>
      <c r="DN369" s="224">
        <v>357.92</v>
      </c>
      <c r="DO369" s="224">
        <v>0.98899999999999999</v>
      </c>
      <c r="DP369" s="224">
        <v>27284</v>
      </c>
      <c r="DQ369" s="311">
        <v>0</v>
      </c>
      <c r="DR369" s="225">
        <v>0.10359835201847244</v>
      </c>
      <c r="DS369" s="224">
        <v>333.33</v>
      </c>
      <c r="DT369" s="224"/>
      <c r="DU369" s="224">
        <v>393.76</v>
      </c>
      <c r="DV369" s="224">
        <v>0.99829999999999997</v>
      </c>
      <c r="DW369" s="224">
        <v>79606</v>
      </c>
      <c r="DX369" s="224">
        <v>0</v>
      </c>
      <c r="DY369" s="225">
        <v>0.28126820289964521</v>
      </c>
    </row>
    <row r="370" spans="1:129" ht="17.25" customHeight="1">
      <c r="A370" s="466">
        <v>366</v>
      </c>
      <c r="B370" s="489">
        <v>341000000055</v>
      </c>
      <c r="C370" s="212" t="s">
        <v>305</v>
      </c>
      <c r="D370" s="224">
        <v>111.11</v>
      </c>
      <c r="E370" s="224">
        <v>0</v>
      </c>
      <c r="F370" s="224">
        <v>82</v>
      </c>
      <c r="G370" s="224">
        <v>0.75209999999999999</v>
      </c>
      <c r="H370" s="224">
        <v>12032</v>
      </c>
      <c r="I370" s="224">
        <v>0</v>
      </c>
      <c r="J370" s="225">
        <v>0.27096667722427792</v>
      </c>
      <c r="K370" s="224">
        <v>111.11</v>
      </c>
      <c r="L370" s="224">
        <v>0</v>
      </c>
      <c r="M370" s="224">
        <v>82</v>
      </c>
      <c r="N370" s="224">
        <v>0.75209999999999999</v>
      </c>
      <c r="O370" s="224">
        <v>12032</v>
      </c>
      <c r="P370" s="224">
        <v>0</v>
      </c>
      <c r="Q370" s="225">
        <v>0.26222581666865608</v>
      </c>
      <c r="R370" s="224">
        <v>111.11</v>
      </c>
      <c r="S370" s="224">
        <v>0</v>
      </c>
      <c r="T370" s="224">
        <v>88.89</v>
      </c>
      <c r="U370" s="224">
        <v>0.75209999999999999</v>
      </c>
      <c r="V370" s="224">
        <v>12032</v>
      </c>
      <c r="W370" s="224">
        <v>0</v>
      </c>
      <c r="X370" s="225">
        <v>0.24996363519395645</v>
      </c>
      <c r="Y370" s="224">
        <v>111.11</v>
      </c>
      <c r="Z370" s="224">
        <v>0</v>
      </c>
      <c r="AA370" s="224">
        <v>88.89</v>
      </c>
      <c r="AB370" s="224">
        <v>0.75209999999999999</v>
      </c>
      <c r="AC370" s="224">
        <v>12032</v>
      </c>
      <c r="AD370" s="224">
        <v>0</v>
      </c>
      <c r="AE370" s="225">
        <v>0.24190029212318365</v>
      </c>
      <c r="AF370" s="224">
        <v>111.11</v>
      </c>
      <c r="AG370" s="224">
        <v>0</v>
      </c>
      <c r="AH370" s="224">
        <v>88.89</v>
      </c>
      <c r="AI370" s="224">
        <v>0.75209999999999999</v>
      </c>
      <c r="AJ370" s="224">
        <v>12032</v>
      </c>
      <c r="AK370" s="224">
        <v>0</v>
      </c>
      <c r="AL370" s="225">
        <v>0.24190029212318365</v>
      </c>
      <c r="AM370" s="224">
        <v>111.11</v>
      </c>
      <c r="AN370" s="224">
        <v>0</v>
      </c>
      <c r="AO370" s="224">
        <v>88.89</v>
      </c>
      <c r="AP370" s="224">
        <v>0.75209999999999999</v>
      </c>
      <c r="AQ370" s="224">
        <v>12032</v>
      </c>
      <c r="AR370" s="224">
        <v>0</v>
      </c>
      <c r="AS370" s="225">
        <v>0.24996363519395645</v>
      </c>
      <c r="AT370" s="224">
        <v>111.11</v>
      </c>
      <c r="AU370" s="224">
        <v>30.4</v>
      </c>
      <c r="AV370" s="224">
        <v>88.89</v>
      </c>
      <c r="AW370" s="224">
        <v>0.84460000000000002</v>
      </c>
      <c r="AX370" s="224">
        <v>7303</v>
      </c>
      <c r="AY370" s="224">
        <v>0</v>
      </c>
      <c r="AZ370" s="225">
        <v>0.13074478697758268</v>
      </c>
      <c r="BA370" s="224">
        <v>111.11</v>
      </c>
      <c r="BB370" s="224">
        <v>60</v>
      </c>
      <c r="BC370" s="224">
        <v>88.89</v>
      </c>
      <c r="BD370" s="224">
        <v>0.82310000000000005</v>
      </c>
      <c r="BE370" s="224">
        <v>8275</v>
      </c>
      <c r="BF370" s="224">
        <v>0</v>
      </c>
      <c r="BG370" s="225">
        <v>0.15708329341424476</v>
      </c>
      <c r="BH370" s="224">
        <v>111.11</v>
      </c>
      <c r="BI370" s="224">
        <v>70</v>
      </c>
      <c r="BJ370" s="224">
        <v>88.89</v>
      </c>
      <c r="BK370" s="224">
        <v>0.76759999999999995</v>
      </c>
      <c r="BL370" s="224">
        <v>8721</v>
      </c>
      <c r="BM370" s="224">
        <v>0</v>
      </c>
      <c r="BN370" s="225">
        <v>0.1717930058930795</v>
      </c>
      <c r="BO370" s="224">
        <v>111.11</v>
      </c>
      <c r="BP370" s="224">
        <v>71.2</v>
      </c>
      <c r="BQ370" s="224">
        <v>88.89</v>
      </c>
      <c r="BR370" s="224">
        <v>0.76390000000000002</v>
      </c>
      <c r="BS370" s="224">
        <v>7903</v>
      </c>
      <c r="BT370" s="311">
        <v>0</v>
      </c>
      <c r="BU370" s="225">
        <v>0.15643345244218765</v>
      </c>
      <c r="BV370" s="224">
        <v>111.11</v>
      </c>
      <c r="BW370" s="224">
        <v>78.400000000000006</v>
      </c>
      <c r="BX370" s="224">
        <v>88.89</v>
      </c>
      <c r="BY370" s="224">
        <v>0.79849999999999999</v>
      </c>
      <c r="BZ370" s="224">
        <v>9484</v>
      </c>
      <c r="CA370" s="311">
        <v>0</v>
      </c>
      <c r="CB370" s="225">
        <v>0.19883573800796675</v>
      </c>
      <c r="CC370" s="224">
        <v>111.11</v>
      </c>
      <c r="CD370" s="224"/>
      <c r="CE370" s="224">
        <v>88.888000000000005</v>
      </c>
      <c r="CF370" s="224">
        <v>0.85919999999999996</v>
      </c>
      <c r="CG370" s="224">
        <v>11792</v>
      </c>
      <c r="CH370" s="224">
        <v>0</v>
      </c>
      <c r="CI370" s="225">
        <v>0.20752820611644573</v>
      </c>
      <c r="CJ370" s="224">
        <v>111.11</v>
      </c>
      <c r="CK370" s="224"/>
      <c r="CL370" s="224">
        <v>88.888000000000005</v>
      </c>
      <c r="CM370" s="224">
        <v>0.88749999999999996</v>
      </c>
      <c r="CN370" s="224">
        <v>11275</v>
      </c>
      <c r="CO370" s="224">
        <v>0</v>
      </c>
      <c r="CP370" s="225">
        <v>0.19850550618182242</v>
      </c>
      <c r="CQ370" s="224">
        <v>111.11</v>
      </c>
      <c r="CR370" s="224"/>
      <c r="CS370" s="224">
        <v>88.888000000000005</v>
      </c>
      <c r="CT370" s="224">
        <v>0.69120000000000004</v>
      </c>
      <c r="CU370" s="224">
        <v>3938</v>
      </c>
      <c r="CV370" s="311">
        <v>0</v>
      </c>
      <c r="CW370" s="225">
        <v>8.6150125054117913E-2</v>
      </c>
      <c r="CX370" s="224">
        <v>111.11</v>
      </c>
      <c r="CY370" s="224"/>
      <c r="CZ370" s="224">
        <v>88.888000000000005</v>
      </c>
      <c r="DA370" s="224">
        <v>0.75870000000000004</v>
      </c>
      <c r="DB370" s="224">
        <v>5528</v>
      </c>
      <c r="DC370" s="224">
        <v>0</v>
      </c>
      <c r="DD370" s="225">
        <v>0.1138471909300614</v>
      </c>
      <c r="DE370" s="224">
        <v>111.11</v>
      </c>
      <c r="DF370" s="224"/>
      <c r="DG370" s="224">
        <v>88.888000000000005</v>
      </c>
      <c r="DH370" s="224">
        <v>0.82899999999999996</v>
      </c>
      <c r="DI370" s="224">
        <v>9614</v>
      </c>
      <c r="DJ370" s="224">
        <v>0</v>
      </c>
      <c r="DK370" s="225">
        <v>0.17536120339607225</v>
      </c>
      <c r="DL370" s="224">
        <v>111.11</v>
      </c>
      <c r="DM370" s="224"/>
      <c r="DN370" s="224">
        <v>88.888000000000005</v>
      </c>
      <c r="DO370" s="224">
        <v>0.86309999999999998</v>
      </c>
      <c r="DP370" s="224">
        <v>12691</v>
      </c>
      <c r="DQ370" s="311">
        <v>0</v>
      </c>
      <c r="DR370" s="225">
        <v>0.22234054064895095</v>
      </c>
      <c r="DS370" s="224">
        <v>111.11</v>
      </c>
      <c r="DT370" s="224"/>
      <c r="DU370" s="224">
        <v>88.888000000000005</v>
      </c>
      <c r="DV370" s="224">
        <v>0.86770000000000003</v>
      </c>
      <c r="DW370" s="224">
        <v>11728</v>
      </c>
      <c r="DX370" s="224">
        <v>0</v>
      </c>
      <c r="DY370" s="225">
        <v>0.2111926155564425</v>
      </c>
    </row>
    <row r="371" spans="1:129" ht="17.25" customHeight="1">
      <c r="A371" s="466">
        <v>367</v>
      </c>
      <c r="B371" s="489">
        <v>312000000011</v>
      </c>
      <c r="C371" s="212" t="s">
        <v>277</v>
      </c>
      <c r="D371" s="224">
        <v>0</v>
      </c>
      <c r="E371" s="224">
        <v>180</v>
      </c>
      <c r="F371" s="224">
        <v>180</v>
      </c>
      <c r="G371" s="224">
        <v>0.78949999999999998</v>
      </c>
      <c r="H371" s="224">
        <v>64767</v>
      </c>
      <c r="I371" s="311">
        <v>3375.4800000000105</v>
      </c>
      <c r="J371" s="225">
        <v>0.63298970281237554</v>
      </c>
      <c r="K371" s="224">
        <v>0</v>
      </c>
      <c r="L371" s="224">
        <v>189</v>
      </c>
      <c r="M371" s="224">
        <v>189</v>
      </c>
      <c r="N371" s="224">
        <v>0.76700000000000002</v>
      </c>
      <c r="O371" s="224">
        <v>63195</v>
      </c>
      <c r="P371" s="224">
        <v>0</v>
      </c>
      <c r="Q371" s="225">
        <v>0.5859392819480298</v>
      </c>
      <c r="R371" s="224">
        <v>0</v>
      </c>
      <c r="S371" s="224">
        <v>201</v>
      </c>
      <c r="T371" s="224">
        <v>201</v>
      </c>
      <c r="U371" s="224">
        <v>0.78029999999999999</v>
      </c>
      <c r="V371" s="224">
        <v>58086</v>
      </c>
      <c r="W371" s="224">
        <v>0</v>
      </c>
      <c r="X371" s="225">
        <v>0.51437672587976435</v>
      </c>
      <c r="Y371" s="224">
        <v>0</v>
      </c>
      <c r="Z371" s="224">
        <v>180</v>
      </c>
      <c r="AA371" s="224">
        <v>180</v>
      </c>
      <c r="AB371" s="224">
        <v>0.80200000000000005</v>
      </c>
      <c r="AC371" s="224">
        <v>47334</v>
      </c>
      <c r="AD371" s="224">
        <v>0</v>
      </c>
      <c r="AE371" s="225">
        <v>0.44071049973632226</v>
      </c>
      <c r="AF371" s="224">
        <v>0</v>
      </c>
      <c r="AG371" s="224">
        <v>192</v>
      </c>
      <c r="AH371" s="224">
        <v>192</v>
      </c>
      <c r="AI371" s="224">
        <v>4.9000000000000002E-2</v>
      </c>
      <c r="AJ371" s="224">
        <v>65856</v>
      </c>
      <c r="AK371" s="311">
        <v>61656.268799999998</v>
      </c>
      <c r="AL371" s="225">
        <v>9.408602150537634</v>
      </c>
      <c r="AM371" s="224">
        <v>0</v>
      </c>
      <c r="AN371" s="224">
        <v>186</v>
      </c>
      <c r="AO371" s="224">
        <v>186</v>
      </c>
      <c r="AP371" s="224">
        <v>0.78159999999999996</v>
      </c>
      <c r="AQ371" s="224">
        <v>56433</v>
      </c>
      <c r="AR371" s="224">
        <v>0</v>
      </c>
      <c r="AS371" s="225">
        <v>0.53914197693913424</v>
      </c>
      <c r="AT371" s="224">
        <v>0</v>
      </c>
      <c r="AU371" s="224">
        <v>189</v>
      </c>
      <c r="AV371" s="224">
        <v>189</v>
      </c>
      <c r="AW371" s="224">
        <v>0.80379999999999996</v>
      </c>
      <c r="AX371" s="224">
        <v>58506</v>
      </c>
      <c r="AY371" s="224">
        <v>0</v>
      </c>
      <c r="AZ371" s="225">
        <v>0.51762788641646329</v>
      </c>
      <c r="BA371" s="224">
        <v>0</v>
      </c>
      <c r="BB371" s="224">
        <v>138</v>
      </c>
      <c r="BC371" s="224">
        <v>138</v>
      </c>
      <c r="BD371" s="224">
        <v>0.82809999999999995</v>
      </c>
      <c r="BE371" s="224">
        <v>43779</v>
      </c>
      <c r="BF371" s="224">
        <v>0</v>
      </c>
      <c r="BG371" s="225">
        <v>0.53207330440966372</v>
      </c>
      <c r="BH371" s="224">
        <v>0</v>
      </c>
      <c r="BI371" s="224">
        <v>141</v>
      </c>
      <c r="BJ371" s="224">
        <v>141</v>
      </c>
      <c r="BK371" s="224">
        <v>0.81940000000000002</v>
      </c>
      <c r="BL371" s="224">
        <v>60006</v>
      </c>
      <c r="BM371" s="311">
        <v>8430.9974399999992</v>
      </c>
      <c r="BN371" s="225">
        <v>0.69808236961530068</v>
      </c>
      <c r="BO371" s="224">
        <v>124</v>
      </c>
      <c r="BP371" s="224">
        <v>171</v>
      </c>
      <c r="BQ371" s="224">
        <v>171</v>
      </c>
      <c r="BR371" s="224">
        <v>0.81559999999999999</v>
      </c>
      <c r="BS371" s="224">
        <v>60936</v>
      </c>
      <c r="BT371" s="311">
        <v>0</v>
      </c>
      <c r="BU371" s="225">
        <v>0.58725629326418183</v>
      </c>
      <c r="BV371" s="224">
        <v>124</v>
      </c>
      <c r="BW371" s="224">
        <v>165</v>
      </c>
      <c r="BX371" s="224">
        <v>165</v>
      </c>
      <c r="BY371" s="224">
        <v>0.81579999999999997</v>
      </c>
      <c r="BZ371" s="224">
        <v>48327</v>
      </c>
      <c r="CA371" s="311">
        <v>0</v>
      </c>
      <c r="CB371" s="225">
        <v>0.5342603176018228</v>
      </c>
      <c r="CC371" s="224">
        <v>124</v>
      </c>
      <c r="CD371" s="224"/>
      <c r="CE371" s="224">
        <v>165</v>
      </c>
      <c r="CF371" s="224">
        <v>0.80920000000000003</v>
      </c>
      <c r="CG371" s="224">
        <v>69207</v>
      </c>
      <c r="CH371" s="311">
        <v>9604.5648000000074</v>
      </c>
      <c r="CI371" s="225">
        <v>0.69668629915309233</v>
      </c>
      <c r="CJ371" s="224">
        <v>124</v>
      </c>
      <c r="CK371" s="224"/>
      <c r="CL371" s="224">
        <v>166.56</v>
      </c>
      <c r="CM371" s="224">
        <v>0.80830000000000002</v>
      </c>
      <c r="CN371" s="224">
        <v>46900</v>
      </c>
      <c r="CO371" s="224">
        <v>0</v>
      </c>
      <c r="CP371" s="225">
        <v>0.48383474805705828</v>
      </c>
      <c r="CQ371" s="224">
        <v>124</v>
      </c>
      <c r="CR371" s="224"/>
      <c r="CS371" s="224">
        <v>208.32</v>
      </c>
      <c r="CT371" s="224">
        <v>0.80030000000000001</v>
      </c>
      <c r="CU371" s="224">
        <v>49514</v>
      </c>
      <c r="CV371" s="311">
        <v>0</v>
      </c>
      <c r="CW371" s="225">
        <v>0.39918231549316047</v>
      </c>
      <c r="CX371" s="224">
        <v>124</v>
      </c>
      <c r="CY371" s="224"/>
      <c r="CZ371" s="224">
        <v>177.6</v>
      </c>
      <c r="DA371" s="224">
        <v>0.81310000000000004</v>
      </c>
      <c r="DB371" s="224">
        <v>59100</v>
      </c>
      <c r="DC371" s="224">
        <v>0</v>
      </c>
      <c r="DD371" s="225">
        <v>0.56841831377558838</v>
      </c>
      <c r="DE371" s="224">
        <v>124</v>
      </c>
      <c r="DF371" s="224"/>
      <c r="DG371" s="224">
        <v>186.72</v>
      </c>
      <c r="DH371" s="224">
        <v>0.81530000000000002</v>
      </c>
      <c r="DI371" s="224">
        <v>61439</v>
      </c>
      <c r="DJ371" s="224">
        <v>0</v>
      </c>
      <c r="DK371" s="225">
        <v>0.54245400725733672</v>
      </c>
      <c r="DL371" s="224">
        <v>124</v>
      </c>
      <c r="DM371" s="224"/>
      <c r="DN371" s="224">
        <v>195</v>
      </c>
      <c r="DO371" s="224">
        <v>0.8</v>
      </c>
      <c r="DP371" s="224">
        <v>62108</v>
      </c>
      <c r="DQ371" s="311">
        <v>0</v>
      </c>
      <c r="DR371" s="225">
        <v>0.53511855527984564</v>
      </c>
      <c r="DS371" s="224">
        <v>124</v>
      </c>
      <c r="DT371" s="224"/>
      <c r="DU371" s="224">
        <v>200.52</v>
      </c>
      <c r="DV371" s="224">
        <v>0.78769999999999996</v>
      </c>
      <c r="DW371" s="224">
        <v>65968</v>
      </c>
      <c r="DX371" s="224">
        <v>0</v>
      </c>
      <c r="DY371" s="225">
        <v>0.58007250351968098</v>
      </c>
    </row>
    <row r="372" spans="1:129" ht="17.25" customHeight="1">
      <c r="A372" s="466">
        <v>368</v>
      </c>
      <c r="B372" s="489">
        <v>714000000044</v>
      </c>
      <c r="C372" s="212" t="s">
        <v>855</v>
      </c>
      <c r="D372" s="224">
        <v>300</v>
      </c>
      <c r="E372" s="224">
        <v>140.80000000000001</v>
      </c>
      <c r="F372" s="224">
        <v>140.80000000000001</v>
      </c>
      <c r="G372" s="224">
        <v>0.88590000000000002</v>
      </c>
      <c r="H372" s="224">
        <v>6655</v>
      </c>
      <c r="I372" s="224">
        <v>0</v>
      </c>
      <c r="J372" s="225">
        <v>7.4101706049090069E-2</v>
      </c>
      <c r="K372" s="224">
        <v>300</v>
      </c>
      <c r="L372" s="224">
        <v>144.4</v>
      </c>
      <c r="M372" s="224">
        <v>144.4</v>
      </c>
      <c r="N372" s="224">
        <v>0.8871</v>
      </c>
      <c r="O372" s="224">
        <v>6648</v>
      </c>
      <c r="P372" s="224">
        <v>0</v>
      </c>
      <c r="Q372" s="225">
        <v>6.9755475379233323E-2</v>
      </c>
      <c r="R372" s="224">
        <v>300</v>
      </c>
      <c r="S372" s="224">
        <v>118.4</v>
      </c>
      <c r="T372" s="224">
        <v>240</v>
      </c>
      <c r="U372" s="224">
        <v>0.90849999999999997</v>
      </c>
      <c r="V372" s="224">
        <v>3274</v>
      </c>
      <c r="W372" s="224">
        <v>0</v>
      </c>
      <c r="X372" s="225">
        <v>2.0854990929289226E-2</v>
      </c>
      <c r="Y372" s="224">
        <v>300</v>
      </c>
      <c r="Z372" s="224">
        <v>108.8</v>
      </c>
      <c r="AA372" s="224">
        <v>240</v>
      </c>
      <c r="AB372" s="224">
        <v>0.84319999999999995</v>
      </c>
      <c r="AC372" s="224">
        <v>1237</v>
      </c>
      <c r="AD372" s="224">
        <v>0</v>
      </c>
      <c r="AE372" s="225">
        <v>8.2158958363088546E-3</v>
      </c>
      <c r="AF372" s="224">
        <v>300</v>
      </c>
      <c r="AG372" s="224">
        <v>118.4</v>
      </c>
      <c r="AH372" s="224">
        <v>240</v>
      </c>
      <c r="AI372" s="224">
        <v>0.88939999999999997</v>
      </c>
      <c r="AJ372" s="224">
        <v>4710</v>
      </c>
      <c r="AK372" s="224">
        <v>0</v>
      </c>
      <c r="AL372" s="225">
        <v>2.9657845932137408E-2</v>
      </c>
      <c r="AM372" s="224">
        <v>300</v>
      </c>
      <c r="AN372" s="224">
        <v>0</v>
      </c>
      <c r="AO372" s="224">
        <v>240</v>
      </c>
      <c r="AP372" s="224">
        <v>0</v>
      </c>
      <c r="AQ372" s="224">
        <v>0</v>
      </c>
      <c r="AR372" s="224">
        <v>0</v>
      </c>
      <c r="AS372" s="225">
        <v>0</v>
      </c>
      <c r="AT372" s="224">
        <v>300</v>
      </c>
      <c r="AU372" s="224">
        <v>147.19999999999999</v>
      </c>
      <c r="AV372" s="224">
        <v>240</v>
      </c>
      <c r="AW372" s="224">
        <v>0</v>
      </c>
      <c r="AX372" s="224">
        <v>8441</v>
      </c>
      <c r="AY372" s="224">
        <v>0</v>
      </c>
      <c r="AZ372" s="225">
        <v>0</v>
      </c>
      <c r="BA372" s="224">
        <v>300</v>
      </c>
      <c r="BB372" s="224">
        <v>132.80000000000001</v>
      </c>
      <c r="BC372" s="224">
        <v>240</v>
      </c>
      <c r="BD372" s="224">
        <v>0.87270000000000003</v>
      </c>
      <c r="BE372" s="224">
        <v>2009</v>
      </c>
      <c r="BF372" s="224">
        <v>0</v>
      </c>
      <c r="BG372" s="225">
        <v>1.3322055010206724E-2</v>
      </c>
      <c r="BH372" s="224">
        <v>300</v>
      </c>
      <c r="BI372" s="224">
        <v>0</v>
      </c>
      <c r="BJ372" s="224">
        <v>240</v>
      </c>
      <c r="BK372" s="224">
        <v>0.87270000000000003</v>
      </c>
      <c r="BL372" s="224">
        <v>2009</v>
      </c>
      <c r="BM372" s="224">
        <v>0</v>
      </c>
      <c r="BN372" s="225">
        <v>1.2892311300200054E-2</v>
      </c>
      <c r="BO372" s="224">
        <v>300</v>
      </c>
      <c r="BP372" s="224">
        <v>141.6</v>
      </c>
      <c r="BQ372" s="224">
        <v>240</v>
      </c>
      <c r="BR372" s="224">
        <v>0</v>
      </c>
      <c r="BS372" s="224">
        <v>7097</v>
      </c>
      <c r="BT372" s="311">
        <v>0</v>
      </c>
      <c r="BU372" s="225">
        <v>0</v>
      </c>
      <c r="BV372" s="224">
        <v>300</v>
      </c>
      <c r="BW372" s="224">
        <v>122.4</v>
      </c>
      <c r="BX372" s="224">
        <v>240</v>
      </c>
      <c r="BY372" s="224">
        <v>0.89129999999999998</v>
      </c>
      <c r="BZ372" s="224">
        <v>4407</v>
      </c>
      <c r="CA372" s="311">
        <v>0</v>
      </c>
      <c r="CB372" s="225">
        <v>3.0657633579629539E-2</v>
      </c>
      <c r="CC372" s="224">
        <v>300</v>
      </c>
      <c r="CD372" s="224"/>
      <c r="CE372" s="224">
        <v>240</v>
      </c>
      <c r="CF372" s="224">
        <v>0.88990000000000002</v>
      </c>
      <c r="CG372" s="224">
        <v>6260</v>
      </c>
      <c r="CH372" s="224">
        <v>0</v>
      </c>
      <c r="CI372" s="225">
        <v>3.9395711571635655E-2</v>
      </c>
      <c r="CJ372" s="224">
        <v>300</v>
      </c>
      <c r="CK372" s="224"/>
      <c r="CL372" s="224">
        <v>240</v>
      </c>
      <c r="CM372" s="224">
        <v>0.91800000000000004</v>
      </c>
      <c r="CN372" s="224">
        <v>3284</v>
      </c>
      <c r="CO372" s="224">
        <v>0</v>
      </c>
      <c r="CP372" s="225">
        <v>2.070221092552247E-2</v>
      </c>
      <c r="CQ372" s="224">
        <v>300</v>
      </c>
      <c r="CR372" s="224"/>
      <c r="CS372" s="224">
        <v>240</v>
      </c>
      <c r="CT372" s="224">
        <v>0.89739999999999998</v>
      </c>
      <c r="CU372" s="224">
        <v>4822</v>
      </c>
      <c r="CV372" s="311">
        <v>0</v>
      </c>
      <c r="CW372" s="225">
        <v>3.009240953355492E-2</v>
      </c>
      <c r="CX372" s="224">
        <v>300</v>
      </c>
      <c r="CY372" s="224"/>
      <c r="CZ372" s="224">
        <v>240</v>
      </c>
      <c r="DA372" s="224">
        <v>0.79849999999999999</v>
      </c>
      <c r="DB372" s="224">
        <v>329</v>
      </c>
      <c r="DC372" s="224">
        <v>0</v>
      </c>
      <c r="DD372" s="225">
        <v>2.3843897121918413E-3</v>
      </c>
      <c r="DE372" s="224">
        <v>300</v>
      </c>
      <c r="DF372" s="224"/>
      <c r="DG372" s="224">
        <v>240</v>
      </c>
      <c r="DH372" s="224">
        <v>0.86550000000000005</v>
      </c>
      <c r="DI372" s="224">
        <v>3381</v>
      </c>
      <c r="DJ372" s="224">
        <v>0</v>
      </c>
      <c r="DK372" s="225">
        <v>2.187731002652454E-2</v>
      </c>
      <c r="DL372" s="224">
        <v>300</v>
      </c>
      <c r="DM372" s="224"/>
      <c r="DN372" s="224">
        <v>240</v>
      </c>
      <c r="DO372" s="224">
        <v>0.87670000000000003</v>
      </c>
      <c r="DP372" s="224">
        <v>5763</v>
      </c>
      <c r="DQ372" s="311">
        <v>0</v>
      </c>
      <c r="DR372" s="225">
        <v>3.681403626257311E-2</v>
      </c>
      <c r="DS372" s="224">
        <v>300</v>
      </c>
      <c r="DT372" s="224"/>
      <c r="DU372" s="224">
        <v>240</v>
      </c>
      <c r="DV372" s="224">
        <v>0.87370000000000003</v>
      </c>
      <c r="DW372" s="224">
        <v>4505</v>
      </c>
      <c r="DX372" s="224">
        <v>0</v>
      </c>
      <c r="DY372" s="225">
        <v>2.9839306228513048E-2</v>
      </c>
    </row>
    <row r="373" spans="1:129" ht="17.25" customHeight="1">
      <c r="A373" s="466">
        <v>369</v>
      </c>
      <c r="B373" s="489">
        <v>714000000013</v>
      </c>
      <c r="C373" s="212" t="s">
        <v>802</v>
      </c>
      <c r="D373" s="224">
        <v>265</v>
      </c>
      <c r="E373" s="224">
        <v>21.9</v>
      </c>
      <c r="F373" s="224">
        <v>265</v>
      </c>
      <c r="G373" s="224">
        <v>0.98909999999999998</v>
      </c>
      <c r="H373" s="224">
        <v>61462</v>
      </c>
      <c r="I373" s="224">
        <v>0</v>
      </c>
      <c r="J373" s="225">
        <v>0.32567777029580502</v>
      </c>
      <c r="K373" s="224">
        <v>265</v>
      </c>
      <c r="L373" s="224">
        <v>28.3</v>
      </c>
      <c r="M373" s="224">
        <v>265</v>
      </c>
      <c r="N373" s="224">
        <v>0.98960000000000004</v>
      </c>
      <c r="O373" s="224">
        <v>60628</v>
      </c>
      <c r="P373" s="224">
        <v>0</v>
      </c>
      <c r="Q373" s="225">
        <v>0.31073827165474882</v>
      </c>
      <c r="R373" s="224">
        <v>265</v>
      </c>
      <c r="S373" s="224">
        <v>28.7</v>
      </c>
      <c r="T373" s="224">
        <v>265</v>
      </c>
      <c r="U373" s="224">
        <v>0.9879</v>
      </c>
      <c r="V373" s="224">
        <v>56672</v>
      </c>
      <c r="W373" s="224">
        <v>0</v>
      </c>
      <c r="X373" s="225">
        <v>0.30066105961802375</v>
      </c>
      <c r="Y373" s="224">
        <v>265</v>
      </c>
      <c r="Z373" s="224">
        <v>25.2</v>
      </c>
      <c r="AA373" s="224">
        <v>265</v>
      </c>
      <c r="AB373" s="224">
        <v>0.91200000000000003</v>
      </c>
      <c r="AC373" s="224">
        <v>55889</v>
      </c>
      <c r="AD373" s="224">
        <v>0</v>
      </c>
      <c r="AE373" s="225">
        <v>0.31082267318733031</v>
      </c>
      <c r="AF373" s="224">
        <v>265</v>
      </c>
      <c r="AG373" s="224">
        <v>29.6</v>
      </c>
      <c r="AH373" s="224">
        <v>265</v>
      </c>
      <c r="AI373" s="224">
        <v>0.99409999999999998</v>
      </c>
      <c r="AJ373" s="224">
        <v>47010</v>
      </c>
      <c r="AK373" s="224">
        <v>0</v>
      </c>
      <c r="AL373" s="225">
        <v>0.23985090855279256</v>
      </c>
      <c r="AM373" s="224">
        <v>265</v>
      </c>
      <c r="AN373" s="224">
        <v>25.3</v>
      </c>
      <c r="AO373" s="224">
        <v>265</v>
      </c>
      <c r="AP373" s="224">
        <v>0.99150000000000005</v>
      </c>
      <c r="AQ373" s="224">
        <v>51008</v>
      </c>
      <c r="AR373" s="224">
        <v>0</v>
      </c>
      <c r="AS373" s="225">
        <v>0.26962937590060587</v>
      </c>
      <c r="AT373" s="224">
        <v>265</v>
      </c>
      <c r="AU373" s="224">
        <v>28.6</v>
      </c>
      <c r="AV373" s="224">
        <v>265</v>
      </c>
      <c r="AW373" s="224">
        <v>0.98960000000000004</v>
      </c>
      <c r="AX373" s="224">
        <v>58496</v>
      </c>
      <c r="AY373" s="224">
        <v>0</v>
      </c>
      <c r="AZ373" s="225">
        <v>0.29981107637916782</v>
      </c>
      <c r="BA373" s="224">
        <v>265</v>
      </c>
      <c r="BB373" s="224">
        <v>30.2</v>
      </c>
      <c r="BC373" s="224">
        <v>265</v>
      </c>
      <c r="BD373" s="224">
        <v>0.99019999999999997</v>
      </c>
      <c r="BE373" s="224">
        <v>51255</v>
      </c>
      <c r="BF373" s="224">
        <v>0</v>
      </c>
      <c r="BG373" s="225">
        <v>0.27129072457250869</v>
      </c>
      <c r="BH373" s="224">
        <v>265</v>
      </c>
      <c r="BI373" s="224">
        <v>22.4</v>
      </c>
      <c r="BJ373" s="224">
        <v>265</v>
      </c>
      <c r="BK373" s="224">
        <v>0.9859</v>
      </c>
      <c r="BL373" s="224">
        <v>48820</v>
      </c>
      <c r="BM373" s="224">
        <v>0</v>
      </c>
      <c r="BN373" s="225">
        <v>0.25115746964230545</v>
      </c>
      <c r="BO373" s="224">
        <v>265</v>
      </c>
      <c r="BP373" s="224">
        <v>22.3</v>
      </c>
      <c r="BQ373" s="224">
        <v>265</v>
      </c>
      <c r="BR373" s="224">
        <v>0.99380000000000002</v>
      </c>
      <c r="BS373" s="224">
        <v>48193</v>
      </c>
      <c r="BT373" s="311">
        <v>0</v>
      </c>
      <c r="BU373" s="225">
        <v>0.24596094895677195</v>
      </c>
      <c r="BV373" s="224">
        <v>265</v>
      </c>
      <c r="BW373" s="224">
        <v>22</v>
      </c>
      <c r="BX373" s="224">
        <v>265</v>
      </c>
      <c r="BY373" s="224">
        <v>0.98719999999999997</v>
      </c>
      <c r="BZ373" s="224">
        <v>46243</v>
      </c>
      <c r="CA373" s="311">
        <v>0</v>
      </c>
      <c r="CB373" s="225">
        <v>0.26304236909894996</v>
      </c>
      <c r="CC373" s="224">
        <v>265</v>
      </c>
      <c r="CD373" s="224"/>
      <c r="CE373" s="224">
        <v>212</v>
      </c>
      <c r="CF373" s="224">
        <v>0.99070000000000003</v>
      </c>
      <c r="CG373" s="224">
        <v>61841</v>
      </c>
      <c r="CH373" s="224">
        <v>0</v>
      </c>
      <c r="CI373" s="225">
        <v>0.39575421064919786</v>
      </c>
      <c r="CJ373" s="224">
        <v>265</v>
      </c>
      <c r="CK373" s="224"/>
      <c r="CL373" s="224">
        <v>212</v>
      </c>
      <c r="CM373" s="224">
        <v>0.99260000000000004</v>
      </c>
      <c r="CN373" s="224">
        <v>62549</v>
      </c>
      <c r="CO373" s="224">
        <v>0</v>
      </c>
      <c r="CP373" s="225">
        <v>0.41283617216035978</v>
      </c>
      <c r="CQ373" s="224">
        <v>265</v>
      </c>
      <c r="CR373" s="224"/>
      <c r="CS373" s="224">
        <v>212</v>
      </c>
      <c r="CT373" s="224">
        <v>0.99109999999999998</v>
      </c>
      <c r="CU373" s="224">
        <v>70198</v>
      </c>
      <c r="CV373" s="311">
        <v>0</v>
      </c>
      <c r="CW373" s="225">
        <v>0.4490538935089961</v>
      </c>
      <c r="CX373" s="224">
        <v>265</v>
      </c>
      <c r="CY373" s="224"/>
      <c r="CZ373" s="224">
        <v>212</v>
      </c>
      <c r="DA373" s="224">
        <v>0.99099999999999999</v>
      </c>
      <c r="DB373" s="224">
        <v>57173</v>
      </c>
      <c r="DC373" s="224">
        <v>0</v>
      </c>
      <c r="DD373" s="225">
        <v>0.37796272320909147</v>
      </c>
      <c r="DE373" s="224">
        <v>265</v>
      </c>
      <c r="DF373" s="224"/>
      <c r="DG373" s="224">
        <v>212</v>
      </c>
      <c r="DH373" s="224">
        <v>0.99039999999999995</v>
      </c>
      <c r="DI373" s="224">
        <v>57240</v>
      </c>
      <c r="DJ373" s="224">
        <v>0</v>
      </c>
      <c r="DK373" s="225">
        <v>0.36642086612121527</v>
      </c>
      <c r="DL373" s="224">
        <v>265</v>
      </c>
      <c r="DM373" s="224"/>
      <c r="DN373" s="224">
        <v>212</v>
      </c>
      <c r="DO373" s="224">
        <v>0.9929</v>
      </c>
      <c r="DP373" s="224">
        <v>58177</v>
      </c>
      <c r="DQ373" s="311">
        <v>0</v>
      </c>
      <c r="DR373" s="225">
        <v>0.37148135000540761</v>
      </c>
      <c r="DS373" s="224">
        <v>265</v>
      </c>
      <c r="DT373" s="224"/>
      <c r="DU373" s="224">
        <v>287.2</v>
      </c>
      <c r="DV373" s="224">
        <v>0.98939999999999995</v>
      </c>
      <c r="DW373" s="224">
        <v>60297</v>
      </c>
      <c r="DX373" s="224">
        <v>0</v>
      </c>
      <c r="DY373" s="225">
        <v>0.29471813948372716</v>
      </c>
    </row>
    <row r="374" spans="1:129" ht="17.25" customHeight="1">
      <c r="A374" s="466">
        <v>370</v>
      </c>
      <c r="B374" s="489">
        <v>312000000015</v>
      </c>
      <c r="C374" s="212" t="s">
        <v>729</v>
      </c>
      <c r="D374" s="224">
        <v>820</v>
      </c>
      <c r="E374" s="224">
        <v>0</v>
      </c>
      <c r="F374" s="224">
        <v>0</v>
      </c>
      <c r="G374" s="224">
        <v>0</v>
      </c>
      <c r="H374" s="224">
        <v>0</v>
      </c>
      <c r="I374" s="224">
        <v>0</v>
      </c>
      <c r="J374" s="225"/>
      <c r="K374" s="224">
        <v>820</v>
      </c>
      <c r="L374" s="224">
        <v>0</v>
      </c>
      <c r="M374" s="224">
        <v>0</v>
      </c>
      <c r="N374" s="224">
        <v>0</v>
      </c>
      <c r="O374" s="224">
        <v>0</v>
      </c>
      <c r="P374" s="224">
        <v>0</v>
      </c>
      <c r="Q374" s="225">
        <v>0</v>
      </c>
      <c r="R374" s="224">
        <v>820</v>
      </c>
      <c r="S374" s="224">
        <v>0</v>
      </c>
      <c r="T374" s="224">
        <v>656</v>
      </c>
      <c r="U374" s="224">
        <v>0</v>
      </c>
      <c r="V374" s="224">
        <v>0</v>
      </c>
      <c r="W374" s="224">
        <v>0</v>
      </c>
      <c r="X374" s="225">
        <v>0</v>
      </c>
      <c r="Y374" s="224">
        <v>820</v>
      </c>
      <c r="Z374" s="224">
        <v>0</v>
      </c>
      <c r="AA374" s="224">
        <v>656</v>
      </c>
      <c r="AB374" s="224">
        <v>0</v>
      </c>
      <c r="AC374" s="224">
        <v>0</v>
      </c>
      <c r="AD374" s="224">
        <v>0</v>
      </c>
      <c r="AE374" s="225">
        <v>0</v>
      </c>
      <c r="AF374" s="224">
        <v>820</v>
      </c>
      <c r="AG374" s="224">
        <v>0</v>
      </c>
      <c r="AH374" s="224">
        <v>656</v>
      </c>
      <c r="AI374" s="224">
        <v>0</v>
      </c>
      <c r="AJ374" s="224">
        <v>0</v>
      </c>
      <c r="AK374" s="224">
        <v>0</v>
      </c>
      <c r="AL374" s="225">
        <v>0</v>
      </c>
      <c r="AM374" s="224">
        <v>820</v>
      </c>
      <c r="AN374" s="224">
        <v>0</v>
      </c>
      <c r="AO374" s="224">
        <v>656</v>
      </c>
      <c r="AP374" s="224">
        <v>0</v>
      </c>
      <c r="AQ374" s="224">
        <v>0</v>
      </c>
      <c r="AR374" s="224">
        <v>0</v>
      </c>
      <c r="AS374" s="225">
        <v>0</v>
      </c>
      <c r="AT374" s="224">
        <v>820</v>
      </c>
      <c r="AU374" s="224">
        <v>0</v>
      </c>
      <c r="AV374" s="224">
        <v>656</v>
      </c>
      <c r="AW374" s="224">
        <v>0</v>
      </c>
      <c r="AX374" s="224">
        <v>0</v>
      </c>
      <c r="AY374" s="224">
        <v>0</v>
      </c>
      <c r="AZ374" s="225">
        <v>0</v>
      </c>
      <c r="BA374" s="224">
        <v>820</v>
      </c>
      <c r="BB374" s="224">
        <v>0</v>
      </c>
      <c r="BC374" s="224">
        <v>656</v>
      </c>
      <c r="BD374" s="224">
        <v>0</v>
      </c>
      <c r="BE374" s="224">
        <v>0</v>
      </c>
      <c r="BF374" s="224">
        <v>0</v>
      </c>
      <c r="BG374" s="225">
        <v>0</v>
      </c>
      <c r="BH374" s="224">
        <v>820</v>
      </c>
      <c r="BI374" s="224">
        <v>0</v>
      </c>
      <c r="BJ374" s="224">
        <v>656</v>
      </c>
      <c r="BK374" s="224">
        <v>0</v>
      </c>
      <c r="BL374" s="224">
        <v>0</v>
      </c>
      <c r="BM374" s="224">
        <v>0</v>
      </c>
      <c r="BN374" s="225">
        <v>0</v>
      </c>
      <c r="BO374" s="224">
        <v>820</v>
      </c>
      <c r="BP374" s="224">
        <v>0</v>
      </c>
      <c r="BQ374" s="224">
        <v>656</v>
      </c>
      <c r="BR374" s="224">
        <v>0</v>
      </c>
      <c r="BS374" s="224">
        <v>0</v>
      </c>
      <c r="BT374" s="311">
        <v>0</v>
      </c>
      <c r="BU374" s="225">
        <v>0</v>
      </c>
      <c r="BV374" s="224">
        <v>820</v>
      </c>
      <c r="BW374" s="224">
        <v>0</v>
      </c>
      <c r="BX374" s="224">
        <v>656</v>
      </c>
      <c r="BY374" s="224">
        <v>0</v>
      </c>
      <c r="BZ374" s="224">
        <v>0</v>
      </c>
      <c r="CA374" s="311">
        <v>0</v>
      </c>
      <c r="CB374" s="225">
        <v>0</v>
      </c>
      <c r="CC374" s="224">
        <v>820</v>
      </c>
      <c r="CD374" s="224"/>
      <c r="CE374" s="224">
        <v>820</v>
      </c>
      <c r="CF374" s="224">
        <v>0</v>
      </c>
      <c r="CG374" s="224">
        <v>0</v>
      </c>
      <c r="CH374" s="224">
        <v>0</v>
      </c>
      <c r="CI374" s="225">
        <v>0</v>
      </c>
      <c r="CJ374" s="224">
        <v>820</v>
      </c>
      <c r="CK374" s="224"/>
      <c r="CL374" s="224">
        <v>820</v>
      </c>
      <c r="CM374" s="224">
        <v>0</v>
      </c>
      <c r="CN374" s="224">
        <v>0</v>
      </c>
      <c r="CO374" s="224">
        <v>0</v>
      </c>
      <c r="CP374" s="225">
        <v>0</v>
      </c>
      <c r="CQ374" s="224">
        <v>820</v>
      </c>
      <c r="CR374" s="224"/>
      <c r="CS374" s="224">
        <v>820</v>
      </c>
      <c r="CT374" s="224">
        <v>0</v>
      </c>
      <c r="CU374" s="224">
        <v>0</v>
      </c>
      <c r="CV374" s="311">
        <v>0</v>
      </c>
      <c r="CW374" s="225">
        <v>0</v>
      </c>
      <c r="CX374" s="224">
        <v>820</v>
      </c>
      <c r="CY374" s="224"/>
      <c r="CZ374" s="224">
        <v>820</v>
      </c>
      <c r="DA374" s="224">
        <v>0</v>
      </c>
      <c r="DB374" s="224">
        <v>0</v>
      </c>
      <c r="DC374" s="224">
        <v>0</v>
      </c>
      <c r="DD374" s="225">
        <v>0</v>
      </c>
      <c r="DE374" s="224">
        <v>820</v>
      </c>
      <c r="DF374" s="224"/>
      <c r="DG374" s="224">
        <v>820</v>
      </c>
      <c r="DH374" s="224">
        <v>0</v>
      </c>
      <c r="DI374" s="224">
        <v>0</v>
      </c>
      <c r="DJ374" s="224">
        <v>0</v>
      </c>
      <c r="DK374" s="225">
        <v>0</v>
      </c>
      <c r="DL374" s="224">
        <v>820</v>
      </c>
      <c r="DM374" s="224"/>
      <c r="DN374" s="224">
        <v>820</v>
      </c>
      <c r="DO374" s="224">
        <v>0</v>
      </c>
      <c r="DP374" s="224">
        <v>0</v>
      </c>
      <c r="DQ374" s="311">
        <v>0</v>
      </c>
      <c r="DR374" s="225">
        <v>0</v>
      </c>
      <c r="DS374" s="224">
        <v>820</v>
      </c>
      <c r="DT374" s="224"/>
      <c r="DU374" s="224">
        <v>820</v>
      </c>
      <c r="DV374" s="224">
        <v>0</v>
      </c>
      <c r="DW374" s="224">
        <v>0</v>
      </c>
      <c r="DX374" s="224">
        <v>0</v>
      </c>
      <c r="DY374" s="225">
        <v>0</v>
      </c>
    </row>
    <row r="375" spans="1:129" ht="17.25" customHeight="1">
      <c r="A375" s="466">
        <v>371</v>
      </c>
      <c r="B375" s="489">
        <v>711000000076</v>
      </c>
      <c r="C375" s="212" t="s">
        <v>846</v>
      </c>
      <c r="D375" s="224">
        <v>0</v>
      </c>
      <c r="E375" s="224">
        <v>0</v>
      </c>
      <c r="F375" s="224">
        <v>0</v>
      </c>
      <c r="G375" s="224">
        <v>0</v>
      </c>
      <c r="H375" s="224">
        <v>0</v>
      </c>
      <c r="I375" s="224">
        <v>0</v>
      </c>
      <c r="J375" s="225"/>
      <c r="K375" s="224">
        <v>0</v>
      </c>
      <c r="L375" s="224">
        <v>0</v>
      </c>
      <c r="M375" s="224">
        <v>0</v>
      </c>
      <c r="N375" s="224">
        <v>0</v>
      </c>
      <c r="O375" s="224">
        <v>0</v>
      </c>
      <c r="P375" s="224">
        <v>0</v>
      </c>
      <c r="Q375" s="225">
        <v>0</v>
      </c>
      <c r="R375" s="224">
        <v>222</v>
      </c>
      <c r="S375" s="224">
        <v>106.8</v>
      </c>
      <c r="T375" s="224">
        <v>177.6</v>
      </c>
      <c r="U375" s="224">
        <v>0.9214</v>
      </c>
      <c r="V375" s="224">
        <v>2451</v>
      </c>
      <c r="W375" s="224">
        <v>0</v>
      </c>
      <c r="X375" s="225">
        <v>2.0802697096923273E-2</v>
      </c>
      <c r="Y375" s="224">
        <v>222</v>
      </c>
      <c r="Z375" s="224">
        <v>262.2</v>
      </c>
      <c r="AA375" s="224">
        <v>262.2</v>
      </c>
      <c r="AB375" s="224">
        <v>0.96109999999999995</v>
      </c>
      <c r="AC375" s="224">
        <v>29004</v>
      </c>
      <c r="AD375" s="224">
        <v>0</v>
      </c>
      <c r="AE375" s="225">
        <v>0.15469764283623788</v>
      </c>
      <c r="AF375" s="224">
        <v>222</v>
      </c>
      <c r="AG375" s="224">
        <v>218.4</v>
      </c>
      <c r="AH375" s="224">
        <v>218.4</v>
      </c>
      <c r="AI375" s="224">
        <v>0.99390000000000001</v>
      </c>
      <c r="AJ375" s="224">
        <v>44537</v>
      </c>
      <c r="AK375" s="224">
        <v>0</v>
      </c>
      <c r="AL375" s="225">
        <v>0.27577360700541137</v>
      </c>
      <c r="AM375" s="224">
        <v>222</v>
      </c>
      <c r="AN375" s="224">
        <v>169.8</v>
      </c>
      <c r="AO375" s="224">
        <v>177.6</v>
      </c>
      <c r="AP375" s="224">
        <v>0.99399999999999999</v>
      </c>
      <c r="AQ375" s="224">
        <v>43470</v>
      </c>
      <c r="AR375" s="224">
        <v>0</v>
      </c>
      <c r="AS375" s="225">
        <v>0.34200133231823371</v>
      </c>
      <c r="AT375" s="224">
        <v>222</v>
      </c>
      <c r="AU375" s="224">
        <v>157.80000000000001</v>
      </c>
      <c r="AV375" s="224">
        <v>177.6</v>
      </c>
      <c r="AW375" s="224">
        <v>0.97809999999999997</v>
      </c>
      <c r="AX375" s="224">
        <v>12338</v>
      </c>
      <c r="AY375" s="224">
        <v>0</v>
      </c>
      <c r="AZ375" s="225">
        <v>9.5465315023642403E-2</v>
      </c>
      <c r="BA375" s="224">
        <v>222</v>
      </c>
      <c r="BB375" s="224">
        <v>32.4</v>
      </c>
      <c r="BC375" s="224">
        <v>177.6</v>
      </c>
      <c r="BD375" s="224">
        <v>0.93540000000000001</v>
      </c>
      <c r="BE375" s="224">
        <v>3539</v>
      </c>
      <c r="BF375" s="224">
        <v>0</v>
      </c>
      <c r="BG375" s="225">
        <v>2.9587463773373544E-2</v>
      </c>
      <c r="BH375" s="224">
        <v>222</v>
      </c>
      <c r="BI375" s="224">
        <v>121.8</v>
      </c>
      <c r="BJ375" s="224">
        <v>177.6</v>
      </c>
      <c r="BK375" s="224">
        <v>0.98160000000000003</v>
      </c>
      <c r="BL375" s="224">
        <v>9353</v>
      </c>
      <c r="BM375" s="224">
        <v>0</v>
      </c>
      <c r="BN375" s="225">
        <v>7.2110828886304074E-2</v>
      </c>
      <c r="BO375" s="224">
        <v>222</v>
      </c>
      <c r="BP375" s="224">
        <v>132</v>
      </c>
      <c r="BQ375" s="224">
        <v>177.6</v>
      </c>
      <c r="BR375" s="224">
        <v>0.98160000000000003</v>
      </c>
      <c r="BS375" s="224">
        <v>13618</v>
      </c>
      <c r="BT375" s="311">
        <v>0</v>
      </c>
      <c r="BU375" s="225">
        <v>0.10499361357571783</v>
      </c>
      <c r="BV375" s="224">
        <v>222</v>
      </c>
      <c r="BW375" s="224">
        <v>151.80000000000001</v>
      </c>
      <c r="BX375" s="224">
        <v>177.6</v>
      </c>
      <c r="BY375" s="224">
        <v>0.99250000000000005</v>
      </c>
      <c r="BZ375" s="224">
        <v>19961</v>
      </c>
      <c r="CA375" s="311">
        <v>0</v>
      </c>
      <c r="CB375" s="225">
        <v>0.16851538025971277</v>
      </c>
      <c r="CC375" s="224">
        <v>222</v>
      </c>
      <c r="CD375" s="224"/>
      <c r="CE375" s="224">
        <v>177.6</v>
      </c>
      <c r="CF375" s="224">
        <v>0.99350000000000005</v>
      </c>
      <c r="CG375" s="224">
        <v>22081</v>
      </c>
      <c r="CH375" s="224">
        <v>0</v>
      </c>
      <c r="CI375" s="225">
        <v>0.16820347711056674</v>
      </c>
      <c r="CJ375" s="224">
        <v>222</v>
      </c>
      <c r="CK375" s="224"/>
      <c r="CL375" s="224">
        <v>177.6</v>
      </c>
      <c r="CM375" s="224">
        <v>0.99099999999999999</v>
      </c>
      <c r="CN375" s="224">
        <v>13471</v>
      </c>
      <c r="CO375" s="224">
        <v>0</v>
      </c>
      <c r="CP375" s="225">
        <v>0.10630427349650358</v>
      </c>
      <c r="CQ375" s="224">
        <v>222</v>
      </c>
      <c r="CR375" s="224"/>
      <c r="CS375" s="224">
        <v>177.6</v>
      </c>
      <c r="CT375" s="224">
        <v>0.99160000000000004</v>
      </c>
      <c r="CU375" s="224">
        <v>17385</v>
      </c>
      <c r="CV375" s="311">
        <v>0</v>
      </c>
      <c r="CW375" s="225">
        <v>0.13268513783728686</v>
      </c>
      <c r="CX375" s="224">
        <v>222</v>
      </c>
      <c r="CY375" s="224"/>
      <c r="CZ375" s="224">
        <v>177.6</v>
      </c>
      <c r="DA375" s="224">
        <v>0.98939999999999995</v>
      </c>
      <c r="DB375" s="224">
        <v>14125</v>
      </c>
      <c r="DC375" s="224">
        <v>0</v>
      </c>
      <c r="DD375" s="225">
        <v>0.11164546646909697</v>
      </c>
      <c r="DE375" s="224">
        <v>222</v>
      </c>
      <c r="DF375" s="224"/>
      <c r="DG375" s="224">
        <v>177.6</v>
      </c>
      <c r="DH375" s="224">
        <v>0.98829999999999996</v>
      </c>
      <c r="DI375" s="224">
        <v>13980</v>
      </c>
      <c r="DJ375" s="224">
        <v>0</v>
      </c>
      <c r="DK375" s="225">
        <v>0.10705389647071845</v>
      </c>
      <c r="DL375" s="224">
        <v>222</v>
      </c>
      <c r="DM375" s="224"/>
      <c r="DN375" s="224">
        <v>177.6</v>
      </c>
      <c r="DO375" s="224">
        <v>0.98650000000000004</v>
      </c>
      <c r="DP375" s="224">
        <v>14567</v>
      </c>
      <c r="DQ375" s="311">
        <v>0</v>
      </c>
      <c r="DR375" s="225">
        <v>0.11175247071540582</v>
      </c>
      <c r="DS375" s="224">
        <v>222</v>
      </c>
      <c r="DT375" s="224"/>
      <c r="DU375" s="224">
        <v>177.6</v>
      </c>
      <c r="DV375" s="224">
        <v>0.98640000000000005</v>
      </c>
      <c r="DW375" s="224">
        <v>10484</v>
      </c>
      <c r="DX375" s="224">
        <v>0</v>
      </c>
      <c r="DY375" s="225">
        <v>8.3118651904134463E-2</v>
      </c>
    </row>
    <row r="376" spans="1:129" ht="17.25" customHeight="1">
      <c r="A376" s="466">
        <v>372</v>
      </c>
      <c r="B376" s="489">
        <v>311000000014</v>
      </c>
      <c r="C376" s="212" t="s">
        <v>251</v>
      </c>
      <c r="D376" s="224">
        <v>772.22</v>
      </c>
      <c r="E376" s="224">
        <v>160</v>
      </c>
      <c r="F376" s="224">
        <v>695</v>
      </c>
      <c r="G376" s="224">
        <v>0.94530000000000003</v>
      </c>
      <c r="H376" s="224">
        <v>38740</v>
      </c>
      <c r="I376" s="224">
        <v>0</v>
      </c>
      <c r="J376" s="225">
        <v>8.1897879559464662E-2</v>
      </c>
      <c r="K376" s="224">
        <v>772.22</v>
      </c>
      <c r="L376" s="224">
        <v>100</v>
      </c>
      <c r="M376" s="224">
        <v>695</v>
      </c>
      <c r="N376" s="224">
        <v>0.94069999999999998</v>
      </c>
      <c r="O376" s="224">
        <v>44760</v>
      </c>
      <c r="P376" s="224">
        <v>0</v>
      </c>
      <c r="Q376" s="225">
        <v>9.2019780650993324E-2</v>
      </c>
      <c r="R376" s="224">
        <v>772.22</v>
      </c>
      <c r="S376" s="224">
        <v>120</v>
      </c>
      <c r="T376" s="224">
        <v>695</v>
      </c>
      <c r="U376" s="224">
        <v>0.94399999999999995</v>
      </c>
      <c r="V376" s="224">
        <v>44540</v>
      </c>
      <c r="W376" s="224">
        <v>0</v>
      </c>
      <c r="X376" s="225">
        <v>9.4288975599181674E-2</v>
      </c>
      <c r="Y376" s="224">
        <v>772.22</v>
      </c>
      <c r="Z376" s="224">
        <v>140</v>
      </c>
      <c r="AA376" s="224">
        <v>695</v>
      </c>
      <c r="AB376" s="224">
        <v>0.94910000000000005</v>
      </c>
      <c r="AC376" s="224">
        <v>32440</v>
      </c>
      <c r="AD376" s="224">
        <v>0</v>
      </c>
      <c r="AE376" s="225">
        <v>6.6101472182483231E-2</v>
      </c>
      <c r="AF376" s="224">
        <v>772.22</v>
      </c>
      <c r="AG376" s="224">
        <v>100</v>
      </c>
      <c r="AH376" s="224">
        <v>695</v>
      </c>
      <c r="AI376" s="224">
        <v>0.95350000000000001</v>
      </c>
      <c r="AJ376" s="224">
        <v>14340</v>
      </c>
      <c r="AK376" s="224">
        <v>0</v>
      </c>
      <c r="AL376" s="225">
        <v>2.9085110212488025E-2</v>
      </c>
      <c r="AM376" s="224">
        <v>772.22</v>
      </c>
      <c r="AN376" s="224">
        <v>80</v>
      </c>
      <c r="AO376" s="224">
        <v>695</v>
      </c>
      <c r="AP376" s="224">
        <v>0.95499999999999996</v>
      </c>
      <c r="AQ376" s="224">
        <v>31820</v>
      </c>
      <c r="AR376" s="224">
        <v>0</v>
      </c>
      <c r="AS376" s="225">
        <v>6.6585475075437023E-2</v>
      </c>
      <c r="AT376" s="224">
        <v>772.22</v>
      </c>
      <c r="AU376" s="224">
        <v>80</v>
      </c>
      <c r="AV376" s="224">
        <v>695</v>
      </c>
      <c r="AW376" s="224">
        <v>0.9536</v>
      </c>
      <c r="AX376" s="224">
        <v>24260</v>
      </c>
      <c r="AY376" s="224">
        <v>0</v>
      </c>
      <c r="AZ376" s="225">
        <v>4.9200193860932044E-2</v>
      </c>
      <c r="BA376" s="224">
        <v>772.22</v>
      </c>
      <c r="BB376" s="224">
        <v>100</v>
      </c>
      <c r="BC376" s="224">
        <v>695</v>
      </c>
      <c r="BD376" s="224">
        <v>0.9052</v>
      </c>
      <c r="BE376" s="224">
        <v>30940</v>
      </c>
      <c r="BF376" s="224">
        <v>0</v>
      </c>
      <c r="BG376" s="225">
        <v>6.8305938545672518E-2</v>
      </c>
      <c r="BH376" s="224">
        <v>695</v>
      </c>
      <c r="BI376" s="224">
        <v>80</v>
      </c>
      <c r="BJ376" s="224">
        <v>695</v>
      </c>
      <c r="BK376" s="224">
        <v>0.87729999999999997</v>
      </c>
      <c r="BL376" s="224">
        <v>27180</v>
      </c>
      <c r="BM376" s="224">
        <v>0</v>
      </c>
      <c r="BN376" s="225">
        <v>5.9916106340851441E-2</v>
      </c>
      <c r="BO376" s="224">
        <v>695</v>
      </c>
      <c r="BP376" s="224">
        <v>120</v>
      </c>
      <c r="BQ376" s="224">
        <v>695</v>
      </c>
      <c r="BR376" s="224">
        <v>0.89039999999999997</v>
      </c>
      <c r="BS376" s="224">
        <v>35080</v>
      </c>
      <c r="BT376" s="311">
        <v>0</v>
      </c>
      <c r="BU376" s="225">
        <v>7.6193284134539158E-2</v>
      </c>
      <c r="BV376" s="224">
        <v>695</v>
      </c>
      <c r="BW376" s="224">
        <v>120</v>
      </c>
      <c r="BX376" s="224">
        <v>695</v>
      </c>
      <c r="BY376" s="224">
        <v>0.90690000000000004</v>
      </c>
      <c r="BZ376" s="224">
        <v>18700</v>
      </c>
      <c r="CA376" s="311">
        <v>0</v>
      </c>
      <c r="CB376" s="225">
        <v>4.4149737626844793E-2</v>
      </c>
      <c r="CC376" s="224">
        <v>695</v>
      </c>
      <c r="CD376" s="224"/>
      <c r="CE376" s="224">
        <v>695</v>
      </c>
      <c r="CF376" s="224">
        <v>0.94420000000000004</v>
      </c>
      <c r="CG376" s="224">
        <v>35200</v>
      </c>
      <c r="CH376" s="224">
        <v>0</v>
      </c>
      <c r="CI376" s="225">
        <v>7.2097619783927688E-2</v>
      </c>
      <c r="CJ376" s="224">
        <v>695</v>
      </c>
      <c r="CK376" s="224"/>
      <c r="CL376" s="224">
        <v>695</v>
      </c>
      <c r="CM376" s="224">
        <v>0.95079999999999998</v>
      </c>
      <c r="CN376" s="224">
        <v>39880</v>
      </c>
      <c r="CO376" s="224">
        <v>0</v>
      </c>
      <c r="CP376" s="225">
        <v>8.3820196682368023E-2</v>
      </c>
      <c r="CQ376" s="224">
        <v>695</v>
      </c>
      <c r="CR376" s="224"/>
      <c r="CS376" s="224">
        <v>695</v>
      </c>
      <c r="CT376" s="224">
        <v>0.95399999999999996</v>
      </c>
      <c r="CU376" s="224">
        <v>41920</v>
      </c>
      <c r="CV376" s="311">
        <v>0</v>
      </c>
      <c r="CW376" s="225">
        <v>8.4979693258985828E-2</v>
      </c>
      <c r="CX376" s="224">
        <v>695</v>
      </c>
      <c r="CY376" s="224"/>
      <c r="CZ376" s="224">
        <v>695</v>
      </c>
      <c r="DA376" s="224">
        <v>0.94920000000000004</v>
      </c>
      <c r="DB376" s="224">
        <v>31440</v>
      </c>
      <c r="DC376" s="224">
        <v>0</v>
      </c>
      <c r="DD376" s="225">
        <v>6.619230532135606E-2</v>
      </c>
      <c r="DE376" s="224">
        <v>695</v>
      </c>
      <c r="DF376" s="224"/>
      <c r="DG376" s="224">
        <v>695</v>
      </c>
      <c r="DH376" s="224">
        <v>0.93340000000000001</v>
      </c>
      <c r="DI376" s="224">
        <v>32800</v>
      </c>
      <c r="DJ376" s="224">
        <v>0</v>
      </c>
      <c r="DK376" s="225">
        <v>6.7959207701057858E-2</v>
      </c>
      <c r="DL376" s="224">
        <v>695</v>
      </c>
      <c r="DM376" s="224"/>
      <c r="DN376" s="224">
        <v>695</v>
      </c>
      <c r="DO376" s="224">
        <v>0.94699999999999995</v>
      </c>
      <c r="DP376" s="224">
        <v>35400</v>
      </c>
      <c r="DQ376" s="311">
        <v>0</v>
      </c>
      <c r="DR376" s="225">
        <v>7.2292882728936247E-2</v>
      </c>
      <c r="DS376" s="224">
        <v>695</v>
      </c>
      <c r="DT376" s="224"/>
      <c r="DU376" s="224">
        <v>695</v>
      </c>
      <c r="DV376" s="224">
        <v>0.94620000000000004</v>
      </c>
      <c r="DW376" s="224">
        <v>35920</v>
      </c>
      <c r="DX376" s="224">
        <v>0</v>
      </c>
      <c r="DY376" s="225">
        <v>7.5864060389819618E-2</v>
      </c>
    </row>
    <row r="377" spans="1:129" ht="17.25" customHeight="1">
      <c r="A377" s="466">
        <v>373</v>
      </c>
      <c r="B377" s="489">
        <v>311000000071</v>
      </c>
      <c r="C377" s="492" t="s">
        <v>959</v>
      </c>
      <c r="D377" s="224">
        <v>0</v>
      </c>
      <c r="E377" s="224">
        <v>0</v>
      </c>
      <c r="F377" s="224">
        <v>0</v>
      </c>
      <c r="G377" s="224">
        <v>0</v>
      </c>
      <c r="H377" s="224">
        <v>0</v>
      </c>
      <c r="I377" s="224">
        <v>0</v>
      </c>
      <c r="J377" s="225"/>
      <c r="K377" s="224">
        <v>0</v>
      </c>
      <c r="L377" s="224">
        <v>0</v>
      </c>
      <c r="M377" s="224">
        <v>0</v>
      </c>
      <c r="N377" s="224">
        <v>0</v>
      </c>
      <c r="O377" s="224">
        <v>0</v>
      </c>
      <c r="P377" s="224">
        <v>0</v>
      </c>
      <c r="Q377" s="225">
        <v>0</v>
      </c>
      <c r="R377" s="224">
        <v>0</v>
      </c>
      <c r="S377" s="224">
        <v>0</v>
      </c>
      <c r="T377" s="224">
        <v>0</v>
      </c>
      <c r="U377" s="224">
        <v>0</v>
      </c>
      <c r="V377" s="224">
        <v>0</v>
      </c>
      <c r="W377" s="224">
        <v>0</v>
      </c>
      <c r="X377" s="225">
        <v>0</v>
      </c>
      <c r="Y377" s="224">
        <v>0</v>
      </c>
      <c r="Z377" s="224">
        <v>0</v>
      </c>
      <c r="AA377" s="224">
        <v>0</v>
      </c>
      <c r="AB377" s="224">
        <v>0</v>
      </c>
      <c r="AC377" s="224">
        <v>0</v>
      </c>
      <c r="AD377" s="224">
        <v>0</v>
      </c>
      <c r="AE377" s="225">
        <v>0</v>
      </c>
      <c r="AF377" s="224">
        <v>0</v>
      </c>
      <c r="AG377" s="224">
        <v>0</v>
      </c>
      <c r="AH377" s="224">
        <v>0</v>
      </c>
      <c r="AI377" s="224">
        <v>0</v>
      </c>
      <c r="AJ377" s="224">
        <v>0</v>
      </c>
      <c r="AK377" s="224">
        <v>0</v>
      </c>
      <c r="AL377" s="225">
        <v>0</v>
      </c>
      <c r="AM377" s="224">
        <v>0</v>
      </c>
      <c r="AN377" s="224">
        <v>0</v>
      </c>
      <c r="AO377" s="224">
        <v>0</v>
      </c>
      <c r="AP377" s="224">
        <v>0</v>
      </c>
      <c r="AQ377" s="224">
        <v>0</v>
      </c>
      <c r="AR377" s="224">
        <v>0</v>
      </c>
      <c r="AS377" s="225">
        <v>0</v>
      </c>
      <c r="AT377" s="224">
        <v>0</v>
      </c>
      <c r="AU377" s="224">
        <v>0</v>
      </c>
      <c r="AV377" s="224">
        <v>0</v>
      </c>
      <c r="AW377" s="224">
        <v>0</v>
      </c>
      <c r="AX377" s="224">
        <v>0</v>
      </c>
      <c r="AY377" s="224">
        <v>0</v>
      </c>
      <c r="AZ377" s="225">
        <v>0</v>
      </c>
      <c r="BA377" s="224">
        <v>289</v>
      </c>
      <c r="BB377" s="224">
        <v>108</v>
      </c>
      <c r="BC377" s="224">
        <v>300.56</v>
      </c>
      <c r="BD377" s="224">
        <v>0.17169999999999999</v>
      </c>
      <c r="BE377" s="224">
        <v>1014</v>
      </c>
      <c r="BF377" s="224">
        <v>0</v>
      </c>
      <c r="BG377" s="225">
        <v>2.7290028005446592E-2</v>
      </c>
      <c r="BH377" s="224">
        <v>289</v>
      </c>
      <c r="BI377" s="224">
        <v>168</v>
      </c>
      <c r="BJ377" s="224">
        <v>231.2</v>
      </c>
      <c r="BK377" s="224">
        <v>0.47</v>
      </c>
      <c r="BL377" s="224">
        <v>8001</v>
      </c>
      <c r="BM377" s="224">
        <v>0</v>
      </c>
      <c r="BN377" s="225">
        <v>9.8965915648830505E-2</v>
      </c>
      <c r="BO377" s="224">
        <v>289</v>
      </c>
      <c r="BP377" s="224">
        <v>150</v>
      </c>
      <c r="BQ377" s="224">
        <v>231.2</v>
      </c>
      <c r="BR377" s="224">
        <v>0.65910000000000002</v>
      </c>
      <c r="BS377" s="224">
        <v>10821</v>
      </c>
      <c r="BT377" s="311">
        <v>0</v>
      </c>
      <c r="BU377" s="225">
        <v>9.5445469828507365E-2</v>
      </c>
      <c r="BV377" s="224">
        <v>289</v>
      </c>
      <c r="BW377" s="224">
        <v>138</v>
      </c>
      <c r="BX377" s="224">
        <v>231.2</v>
      </c>
      <c r="BY377" s="224">
        <v>0.76480000000000004</v>
      </c>
      <c r="BZ377" s="224">
        <v>8664</v>
      </c>
      <c r="CA377" s="311">
        <v>0</v>
      </c>
      <c r="CB377" s="225">
        <v>7.2914426046076813E-2</v>
      </c>
      <c r="CC377" s="224">
        <v>289</v>
      </c>
      <c r="CD377" s="486"/>
      <c r="CE377" s="224">
        <v>231.2</v>
      </c>
      <c r="CF377" s="224">
        <v>0.72860000000000003</v>
      </c>
      <c r="CG377" s="224">
        <v>7848</v>
      </c>
      <c r="CH377" s="224">
        <v>0</v>
      </c>
      <c r="CI377" s="225">
        <v>6.2619423091199888E-2</v>
      </c>
      <c r="CJ377" s="224">
        <v>289</v>
      </c>
      <c r="CK377" s="486"/>
      <c r="CL377" s="224">
        <v>231.2</v>
      </c>
      <c r="CM377" s="224">
        <v>0.76060000000000005</v>
      </c>
      <c r="CN377" s="224">
        <v>6234</v>
      </c>
      <c r="CO377" s="224">
        <v>0</v>
      </c>
      <c r="CP377" s="225">
        <v>4.9236837547968725E-2</v>
      </c>
      <c r="CQ377" s="224">
        <v>289</v>
      </c>
      <c r="CR377" s="486"/>
      <c r="CS377" s="224">
        <v>231.2</v>
      </c>
      <c r="CT377" s="224">
        <v>0.70320000000000005</v>
      </c>
      <c r="CU377" s="224">
        <v>5673</v>
      </c>
      <c r="CV377" s="311">
        <v>0</v>
      </c>
      <c r="CW377" s="225">
        <v>4.6900033854135915E-2</v>
      </c>
      <c r="CX377" s="224">
        <v>289</v>
      </c>
      <c r="CY377" s="486"/>
      <c r="CZ377" s="224">
        <v>231.2</v>
      </c>
      <c r="DA377" s="224">
        <v>0.72019999999999995</v>
      </c>
      <c r="DB377" s="224">
        <v>6294</v>
      </c>
      <c r="DC377" s="224">
        <v>0</v>
      </c>
      <c r="DD377" s="225">
        <v>5.2499273718341087E-2</v>
      </c>
      <c r="DE377" s="224">
        <v>289</v>
      </c>
      <c r="DF377" s="486"/>
      <c r="DG377" s="224">
        <v>231.2</v>
      </c>
      <c r="DH377" s="224">
        <v>0.5675</v>
      </c>
      <c r="DI377" s="224">
        <v>3039</v>
      </c>
      <c r="DJ377" s="224">
        <v>0</v>
      </c>
      <c r="DK377" s="225">
        <v>3.1131788327933476E-2</v>
      </c>
      <c r="DL377" s="224">
        <v>289</v>
      </c>
      <c r="DM377" s="486"/>
      <c r="DN377" s="224">
        <v>231.2</v>
      </c>
      <c r="DO377" s="224">
        <v>0.5474</v>
      </c>
      <c r="DP377" s="224">
        <v>2685</v>
      </c>
      <c r="DQ377" s="311">
        <v>0</v>
      </c>
      <c r="DR377" s="225">
        <v>2.8515351650883255E-2</v>
      </c>
      <c r="DS377" s="486">
        <v>289</v>
      </c>
      <c r="DT377" s="486"/>
      <c r="DU377" s="486">
        <v>231.2</v>
      </c>
      <c r="DV377" s="486">
        <v>0.49209999999999998</v>
      </c>
      <c r="DW377" s="224">
        <v>1740</v>
      </c>
      <c r="DX377" s="224">
        <v>0</v>
      </c>
      <c r="DY377" s="225">
        <v>2.1241029254141619E-2</v>
      </c>
    </row>
    <row r="378" spans="1:129" ht="17.25" customHeight="1">
      <c r="A378" s="466">
        <v>374</v>
      </c>
      <c r="B378" s="489">
        <v>341000000066</v>
      </c>
      <c r="C378" s="492" t="s">
        <v>311</v>
      </c>
      <c r="D378" s="224">
        <v>320</v>
      </c>
      <c r="E378" s="224">
        <v>60</v>
      </c>
      <c r="F378" s="224">
        <v>60</v>
      </c>
      <c r="G378" s="224">
        <v>0.99119999999999997</v>
      </c>
      <c r="H378" s="224">
        <v>14818</v>
      </c>
      <c r="I378" s="224">
        <v>0</v>
      </c>
      <c r="J378" s="225">
        <v>0.34605453920425677</v>
      </c>
      <c r="K378" s="224">
        <v>320</v>
      </c>
      <c r="L378" s="224">
        <v>60.6</v>
      </c>
      <c r="M378" s="224">
        <v>60.6</v>
      </c>
      <c r="N378" s="224">
        <v>0.99150000000000005</v>
      </c>
      <c r="O378" s="224">
        <v>21362</v>
      </c>
      <c r="P378" s="224">
        <v>0</v>
      </c>
      <c r="Q378" s="225">
        <v>0.4778632500245128</v>
      </c>
      <c r="R378" s="224">
        <v>320</v>
      </c>
      <c r="S378" s="224">
        <v>170.6</v>
      </c>
      <c r="T378" s="224">
        <v>256</v>
      </c>
      <c r="U378" s="224">
        <v>0.99770000000000003</v>
      </c>
      <c r="V378" s="224">
        <v>40920</v>
      </c>
      <c r="W378" s="224">
        <v>0</v>
      </c>
      <c r="X378" s="225">
        <v>0.22251699742741637</v>
      </c>
      <c r="Y378" s="224">
        <v>320</v>
      </c>
      <c r="Z378" s="224">
        <v>215.6</v>
      </c>
      <c r="AA378" s="224">
        <v>256</v>
      </c>
      <c r="AB378" s="224">
        <v>0.998</v>
      </c>
      <c r="AC378" s="224">
        <v>42674</v>
      </c>
      <c r="AD378" s="224">
        <v>0</v>
      </c>
      <c r="AE378" s="225">
        <v>0.22450184306785617</v>
      </c>
      <c r="AF378" s="224">
        <v>320</v>
      </c>
      <c r="AG378" s="224">
        <v>138.19999999999999</v>
      </c>
      <c r="AH378" s="224">
        <v>256</v>
      </c>
      <c r="AI378" s="224">
        <v>0.99729999999999996</v>
      </c>
      <c r="AJ378" s="224">
        <v>44174</v>
      </c>
      <c r="AK378" s="224">
        <v>0</v>
      </c>
      <c r="AL378" s="225">
        <v>0.23255624527622432</v>
      </c>
      <c r="AM378" s="224">
        <v>320</v>
      </c>
      <c r="AN378" s="224">
        <v>202</v>
      </c>
      <c r="AO378" s="224">
        <v>256</v>
      </c>
      <c r="AP378" s="224">
        <v>0.99690000000000001</v>
      </c>
      <c r="AQ378" s="224">
        <v>53418</v>
      </c>
      <c r="AR378" s="224">
        <v>0</v>
      </c>
      <c r="AS378" s="225">
        <v>0.29071240637643359</v>
      </c>
      <c r="AT378" s="224">
        <v>320</v>
      </c>
      <c r="AU378" s="224">
        <v>226</v>
      </c>
      <c r="AV378" s="224">
        <v>256</v>
      </c>
      <c r="AW378" s="224">
        <v>0.99709999999999999</v>
      </c>
      <c r="AX378" s="224">
        <v>81284</v>
      </c>
      <c r="AY378" s="224">
        <v>0</v>
      </c>
      <c r="AZ378" s="225">
        <v>0.42800954084048043</v>
      </c>
      <c r="BA378" s="224">
        <v>320</v>
      </c>
      <c r="BB378" s="224">
        <v>216</v>
      </c>
      <c r="BC378" s="224">
        <v>256</v>
      </c>
      <c r="BD378" s="224">
        <v>0.99780000000000002</v>
      </c>
      <c r="BE378" s="224">
        <v>79728</v>
      </c>
      <c r="BF378" s="224">
        <v>0</v>
      </c>
      <c r="BG378" s="225">
        <v>0.43350579608471967</v>
      </c>
      <c r="BH378" s="224">
        <v>320</v>
      </c>
      <c r="BI378" s="224">
        <v>222</v>
      </c>
      <c r="BJ378" s="224">
        <v>256</v>
      </c>
      <c r="BK378" s="224">
        <v>0.99860000000000004</v>
      </c>
      <c r="BL378" s="224">
        <v>93436</v>
      </c>
      <c r="BM378" s="224">
        <v>0</v>
      </c>
      <c r="BN378" s="225">
        <v>0.49125815792647343</v>
      </c>
      <c r="BO378" s="224">
        <v>320</v>
      </c>
      <c r="BP378" s="224">
        <v>228</v>
      </c>
      <c r="BQ378" s="224">
        <v>256</v>
      </c>
      <c r="BR378" s="224">
        <v>0.99929999999999997</v>
      </c>
      <c r="BS378" s="224">
        <v>80732</v>
      </c>
      <c r="BT378" s="311">
        <v>0</v>
      </c>
      <c r="BU378" s="225">
        <v>0.42416704461940563</v>
      </c>
      <c r="BV378" s="224">
        <v>320</v>
      </c>
      <c r="BW378" s="224">
        <v>224</v>
      </c>
      <c r="BX378" s="224">
        <v>256</v>
      </c>
      <c r="BY378" s="224">
        <v>0.99919999999999998</v>
      </c>
      <c r="BZ378" s="224">
        <v>81432</v>
      </c>
      <c r="CA378" s="311">
        <v>0</v>
      </c>
      <c r="CB378" s="225">
        <v>0.47373278086755116</v>
      </c>
      <c r="CC378" s="224">
        <v>320</v>
      </c>
      <c r="CD378" s="486"/>
      <c r="CE378" s="224">
        <v>256</v>
      </c>
      <c r="CF378" s="224">
        <v>0.99909999999999999</v>
      </c>
      <c r="CG378" s="224">
        <v>119776</v>
      </c>
      <c r="CH378" s="311">
        <v>5600.4505599999975</v>
      </c>
      <c r="CI378" s="225">
        <v>0.62943073497330393</v>
      </c>
      <c r="CJ378" s="224">
        <v>320</v>
      </c>
      <c r="CK378" s="486"/>
      <c r="CL378" s="224">
        <v>256</v>
      </c>
      <c r="CM378" s="224">
        <v>0.99790000000000001</v>
      </c>
      <c r="CN378" s="224">
        <v>89473</v>
      </c>
      <c r="CO378" s="224">
        <v>0</v>
      </c>
      <c r="CP378" s="225">
        <v>0.48644362362349819</v>
      </c>
      <c r="CQ378" s="224">
        <v>320</v>
      </c>
      <c r="CR378" s="486"/>
      <c r="CS378" s="224">
        <v>256</v>
      </c>
      <c r="CT378" s="224">
        <v>0.99609999999999999</v>
      </c>
      <c r="CU378" s="224">
        <v>29396</v>
      </c>
      <c r="CV378" s="311">
        <v>0</v>
      </c>
      <c r="CW378" s="225">
        <v>0.15494315599655864</v>
      </c>
      <c r="CX378" s="224">
        <v>320</v>
      </c>
      <c r="CY378" s="486"/>
      <c r="CZ378" s="224">
        <v>267.68</v>
      </c>
      <c r="DA378" s="224">
        <v>0.99819999999999998</v>
      </c>
      <c r="DB378" s="224">
        <v>69458</v>
      </c>
      <c r="DC378" s="224">
        <v>0</v>
      </c>
      <c r="DD378" s="225">
        <v>0.36104080457661675</v>
      </c>
      <c r="DE378" s="224">
        <v>320</v>
      </c>
      <c r="DF378" s="486"/>
      <c r="DG378" s="224">
        <v>256</v>
      </c>
      <c r="DH378" s="224">
        <v>0.99880000000000002</v>
      </c>
      <c r="DI378" s="224">
        <v>111543</v>
      </c>
      <c r="DJ378" s="224">
        <v>0</v>
      </c>
      <c r="DK378" s="225">
        <v>0.58634184105604137</v>
      </c>
      <c r="DL378" s="224">
        <v>320</v>
      </c>
      <c r="DM378" s="486"/>
      <c r="DN378" s="224">
        <v>271.2</v>
      </c>
      <c r="DO378" s="224">
        <v>1.0007999999999999</v>
      </c>
      <c r="DP378" s="224">
        <v>126904</v>
      </c>
      <c r="DQ378" s="311">
        <v>5743.4690560000308</v>
      </c>
      <c r="DR378" s="225">
        <v>0.62844227742112468</v>
      </c>
      <c r="DS378" s="486">
        <v>320</v>
      </c>
      <c r="DT378" s="486"/>
      <c r="DU378" s="486">
        <v>270</v>
      </c>
      <c r="DV378" s="486">
        <v>0.99990000000000001</v>
      </c>
      <c r="DW378" s="224">
        <v>106663</v>
      </c>
      <c r="DX378" s="224">
        <v>0</v>
      </c>
      <c r="DY378" s="225">
        <v>0.54873285682477713</v>
      </c>
    </row>
    <row r="379" spans="1:129" ht="17.25" customHeight="1">
      <c r="A379" s="466">
        <v>375</v>
      </c>
      <c r="B379" s="489">
        <v>215000000020</v>
      </c>
      <c r="C379" s="492" t="s">
        <v>960</v>
      </c>
      <c r="D379" s="224">
        <v>0</v>
      </c>
      <c r="E379" s="224">
        <v>0</v>
      </c>
      <c r="F379" s="224">
        <v>0</v>
      </c>
      <c r="G379" s="224">
        <v>0</v>
      </c>
      <c r="H379" s="224">
        <v>0</v>
      </c>
      <c r="I379" s="224">
        <v>0</v>
      </c>
      <c r="J379" s="225"/>
      <c r="K379" s="224">
        <v>0</v>
      </c>
      <c r="L379" s="224">
        <v>0</v>
      </c>
      <c r="M379" s="224">
        <v>0</v>
      </c>
      <c r="N379" s="224">
        <v>0</v>
      </c>
      <c r="O379" s="224">
        <v>0</v>
      </c>
      <c r="P379" s="224">
        <v>0</v>
      </c>
      <c r="Q379" s="225">
        <v>0</v>
      </c>
      <c r="R379" s="224">
        <v>0</v>
      </c>
      <c r="S379" s="224">
        <v>0</v>
      </c>
      <c r="T379" s="224">
        <v>0</v>
      </c>
      <c r="U379" s="224">
        <v>0</v>
      </c>
      <c r="V379" s="224">
        <v>0</v>
      </c>
      <c r="W379" s="224">
        <v>0</v>
      </c>
      <c r="X379" s="225">
        <v>0</v>
      </c>
      <c r="Y379" s="224">
        <v>0</v>
      </c>
      <c r="Z379" s="224">
        <v>0</v>
      </c>
      <c r="AA379" s="224">
        <v>0</v>
      </c>
      <c r="AB379" s="224">
        <v>0</v>
      </c>
      <c r="AC379" s="224">
        <v>0</v>
      </c>
      <c r="AD379" s="224">
        <v>0</v>
      </c>
      <c r="AE379" s="225">
        <v>0</v>
      </c>
      <c r="AF379" s="224">
        <v>0</v>
      </c>
      <c r="AG379" s="224">
        <v>0</v>
      </c>
      <c r="AH379" s="224">
        <v>0</v>
      </c>
      <c r="AI379" s="224">
        <v>0</v>
      </c>
      <c r="AJ379" s="224">
        <v>0</v>
      </c>
      <c r="AK379" s="224">
        <v>0</v>
      </c>
      <c r="AL379" s="225">
        <v>0</v>
      </c>
      <c r="AM379" s="224">
        <v>0</v>
      </c>
      <c r="AN379" s="224">
        <v>0</v>
      </c>
      <c r="AO379" s="224">
        <v>0</v>
      </c>
      <c r="AP379" s="224">
        <v>0</v>
      </c>
      <c r="AQ379" s="224">
        <v>0</v>
      </c>
      <c r="AR379" s="224">
        <v>0</v>
      </c>
      <c r="AS379" s="225">
        <v>0</v>
      </c>
      <c r="AT379" s="224">
        <v>0</v>
      </c>
      <c r="AU379" s="224">
        <v>0</v>
      </c>
      <c r="AV379" s="224">
        <v>0</v>
      </c>
      <c r="AW379" s="224">
        <v>0</v>
      </c>
      <c r="AX379" s="224">
        <v>0</v>
      </c>
      <c r="AY379" s="224">
        <v>0</v>
      </c>
      <c r="AZ379" s="225">
        <v>0</v>
      </c>
      <c r="BA379" s="224">
        <v>0</v>
      </c>
      <c r="BB379" s="224">
        <v>0</v>
      </c>
      <c r="BC379" s="224">
        <v>0</v>
      </c>
      <c r="BD379" s="224">
        <v>0</v>
      </c>
      <c r="BE379" s="224">
        <v>0</v>
      </c>
      <c r="BF379" s="224">
        <v>0</v>
      </c>
      <c r="BG379" s="225">
        <v>0</v>
      </c>
      <c r="BH379" s="224">
        <v>0</v>
      </c>
      <c r="BI379" s="224">
        <v>0</v>
      </c>
      <c r="BJ379" s="224">
        <v>0</v>
      </c>
      <c r="BK379" s="224">
        <v>0</v>
      </c>
      <c r="BL379" s="224">
        <v>0</v>
      </c>
      <c r="BM379" s="224">
        <v>0</v>
      </c>
      <c r="BN379" s="225">
        <v>0</v>
      </c>
      <c r="BO379" s="224">
        <v>167</v>
      </c>
      <c r="BP379" s="224">
        <v>96.64</v>
      </c>
      <c r="BQ379" s="224">
        <v>107.74</v>
      </c>
      <c r="BR379" s="224">
        <v>0.73109999999999997</v>
      </c>
      <c r="BS379" s="224">
        <v>9256</v>
      </c>
      <c r="BT379" s="311">
        <v>0</v>
      </c>
      <c r="BU379" s="225">
        <v>0.15794164438248626</v>
      </c>
      <c r="BV379" s="224">
        <v>167</v>
      </c>
      <c r="BW379" s="224">
        <v>96.96</v>
      </c>
      <c r="BX379" s="224">
        <v>133.6</v>
      </c>
      <c r="BY379" s="224">
        <v>0.72070000000000001</v>
      </c>
      <c r="BZ379" s="224">
        <v>10640</v>
      </c>
      <c r="CA379" s="311">
        <v>0</v>
      </c>
      <c r="CB379" s="225">
        <v>0.16444147918953272</v>
      </c>
      <c r="CC379" s="224">
        <v>167</v>
      </c>
      <c r="CD379" s="486"/>
      <c r="CE379" s="224">
        <v>133.6</v>
      </c>
      <c r="CF379" s="224">
        <v>0.76029999999999998</v>
      </c>
      <c r="CG379" s="224">
        <v>4938</v>
      </c>
      <c r="CH379" s="224">
        <v>0</v>
      </c>
      <c r="CI379" s="225">
        <v>6.5341139116547417E-2</v>
      </c>
      <c r="CJ379" s="224">
        <v>167</v>
      </c>
      <c r="CK379" s="486"/>
      <c r="CL379" s="224">
        <v>133.6</v>
      </c>
      <c r="CM379" s="224">
        <v>0.79210000000000003</v>
      </c>
      <c r="CN379" s="224">
        <v>6046</v>
      </c>
      <c r="CO379" s="224">
        <v>0</v>
      </c>
      <c r="CP379" s="225">
        <v>7.9350409982543016E-2</v>
      </c>
      <c r="CQ379" s="224">
        <v>167</v>
      </c>
      <c r="CR379" s="486"/>
      <c r="CS379" s="224">
        <v>133.6</v>
      </c>
      <c r="CT379" s="224">
        <v>0.75800000000000001</v>
      </c>
      <c r="CU379" s="224">
        <v>1554</v>
      </c>
      <c r="CV379" s="311">
        <v>0</v>
      </c>
      <c r="CW379" s="225">
        <v>2.0625401677706802E-2</v>
      </c>
      <c r="CX379" s="224">
        <v>167</v>
      </c>
      <c r="CY379" s="486"/>
      <c r="CZ379" s="224">
        <v>133.6</v>
      </c>
      <c r="DA379" s="224">
        <v>0.75700000000000001</v>
      </c>
      <c r="DB379" s="224">
        <v>1658</v>
      </c>
      <c r="DC379" s="224">
        <v>0</v>
      </c>
      <c r="DD379" s="225">
        <v>2.2769300676498173E-2</v>
      </c>
      <c r="DE379" s="224">
        <v>167</v>
      </c>
      <c r="DF379" s="486"/>
      <c r="DG379" s="224">
        <v>133.6</v>
      </c>
      <c r="DH379" s="224">
        <v>0.7712</v>
      </c>
      <c r="DI379" s="224">
        <v>5030</v>
      </c>
      <c r="DJ379" s="224">
        <v>0</v>
      </c>
      <c r="DK379" s="225">
        <v>6.5617785644077942E-2</v>
      </c>
      <c r="DL379" s="224">
        <v>167</v>
      </c>
      <c r="DM379" s="486"/>
      <c r="DN379" s="224">
        <v>133.6</v>
      </c>
      <c r="DO379" s="224">
        <v>0.76800000000000002</v>
      </c>
      <c r="DP379" s="224">
        <v>5206</v>
      </c>
      <c r="DQ379" s="311">
        <v>0</v>
      </c>
      <c r="DR379" s="225">
        <v>6.8196729860172126E-2</v>
      </c>
      <c r="DS379" s="486">
        <v>167</v>
      </c>
      <c r="DT379" s="486"/>
      <c r="DU379" s="486">
        <v>133.6</v>
      </c>
      <c r="DV379" s="486">
        <v>0.76049999999999995</v>
      </c>
      <c r="DW379" s="224">
        <v>4470</v>
      </c>
      <c r="DX379" s="224">
        <v>0</v>
      </c>
      <c r="DY379" s="225">
        <v>6.1103959077243288E-2</v>
      </c>
    </row>
    <row r="380" spans="1:129" ht="17.25" customHeight="1">
      <c r="A380" s="466">
        <v>376</v>
      </c>
      <c r="B380" s="489">
        <v>293000000021</v>
      </c>
      <c r="C380" s="492" t="s">
        <v>775</v>
      </c>
      <c r="D380" s="224">
        <v>167</v>
      </c>
      <c r="E380" s="224">
        <v>111</v>
      </c>
      <c r="F380" s="224">
        <v>111</v>
      </c>
      <c r="G380" s="224">
        <v>0</v>
      </c>
      <c r="H380" s="224">
        <v>10737</v>
      </c>
      <c r="I380" s="224">
        <v>0</v>
      </c>
      <c r="J380" s="225"/>
      <c r="K380" s="224">
        <v>167</v>
      </c>
      <c r="L380" s="224">
        <v>108</v>
      </c>
      <c r="M380" s="224">
        <v>108</v>
      </c>
      <c r="N380" s="224">
        <v>0.90410000000000001</v>
      </c>
      <c r="O380" s="224">
        <v>10968</v>
      </c>
      <c r="P380" s="224">
        <v>0</v>
      </c>
      <c r="Q380" s="225">
        <v>0.15097821328219765</v>
      </c>
      <c r="R380" s="224">
        <v>167</v>
      </c>
      <c r="S380" s="224">
        <v>90</v>
      </c>
      <c r="T380" s="224">
        <v>133.6</v>
      </c>
      <c r="U380" s="224">
        <v>0.8407</v>
      </c>
      <c r="V380" s="224">
        <v>6174</v>
      </c>
      <c r="W380" s="224">
        <v>0</v>
      </c>
      <c r="X380" s="225">
        <v>7.6346058922953416E-2</v>
      </c>
      <c r="Y380" s="224">
        <v>167</v>
      </c>
      <c r="Z380" s="224">
        <v>90</v>
      </c>
      <c r="AA380" s="224">
        <v>133.6</v>
      </c>
      <c r="AB380" s="224">
        <v>0.86160000000000003</v>
      </c>
      <c r="AC380" s="224">
        <v>4929</v>
      </c>
      <c r="AD380" s="224">
        <v>0</v>
      </c>
      <c r="AE380" s="225">
        <v>5.7553764337620029E-2</v>
      </c>
      <c r="AF380" s="224">
        <v>167</v>
      </c>
      <c r="AG380" s="224">
        <v>60</v>
      </c>
      <c r="AH380" s="224">
        <v>133.6</v>
      </c>
      <c r="AI380" s="224">
        <v>0.7419</v>
      </c>
      <c r="AJ380" s="224">
        <v>6900</v>
      </c>
      <c r="AK380" s="224">
        <v>0</v>
      </c>
      <c r="AL380" s="225">
        <v>9.3567349211676698E-2</v>
      </c>
      <c r="AM380" s="224">
        <v>167</v>
      </c>
      <c r="AN380" s="224">
        <v>3</v>
      </c>
      <c r="AO380" s="224">
        <v>133.6</v>
      </c>
      <c r="AP380" s="224">
        <v>0.6</v>
      </c>
      <c r="AQ380" s="224">
        <v>468</v>
      </c>
      <c r="AR380" s="224">
        <v>0</v>
      </c>
      <c r="AS380" s="225">
        <v>8.1087824351297414E-3</v>
      </c>
      <c r="AT380" s="224">
        <v>167</v>
      </c>
      <c r="AU380" s="224">
        <v>0</v>
      </c>
      <c r="AV380" s="224">
        <v>133.6</v>
      </c>
      <c r="AW380" s="224">
        <v>0.33329999999999999</v>
      </c>
      <c r="AX380" s="224">
        <v>153</v>
      </c>
      <c r="AY380" s="224">
        <v>0</v>
      </c>
      <c r="AZ380" s="225">
        <v>4.6182423921356788E-3</v>
      </c>
      <c r="BA380" s="224">
        <v>167</v>
      </c>
      <c r="BB380" s="224">
        <v>36</v>
      </c>
      <c r="BC380" s="224">
        <v>133.6</v>
      </c>
      <c r="BD380" s="224">
        <v>0.55579999999999996</v>
      </c>
      <c r="BE380" s="224">
        <v>1479</v>
      </c>
      <c r="BF380" s="224">
        <v>0</v>
      </c>
      <c r="BG380" s="225">
        <v>2.7663726164080624E-2</v>
      </c>
      <c r="BH380" s="224">
        <v>167</v>
      </c>
      <c r="BI380" s="224">
        <v>0</v>
      </c>
      <c r="BJ380" s="224">
        <v>133.6</v>
      </c>
      <c r="BK380" s="224">
        <v>0.25</v>
      </c>
      <c r="BL380" s="224">
        <v>300</v>
      </c>
      <c r="BM380" s="224">
        <v>0</v>
      </c>
      <c r="BN380" s="225">
        <v>1.2072628935677034E-2</v>
      </c>
      <c r="BO380" s="224">
        <v>167</v>
      </c>
      <c r="BP380" s="224">
        <v>0</v>
      </c>
      <c r="BQ380" s="224">
        <v>133.6</v>
      </c>
      <c r="BR380" s="224">
        <v>0.33329999999999999</v>
      </c>
      <c r="BS380" s="224">
        <v>300</v>
      </c>
      <c r="BT380" s="311">
        <v>0</v>
      </c>
      <c r="BU380" s="225">
        <v>9.0553772394817225E-3</v>
      </c>
      <c r="BV380" s="224">
        <v>167</v>
      </c>
      <c r="BW380" s="224">
        <v>42</v>
      </c>
      <c r="BX380" s="224">
        <v>133.6</v>
      </c>
      <c r="BY380" s="224">
        <v>0.71430000000000005</v>
      </c>
      <c r="BZ380" s="224">
        <v>1500</v>
      </c>
      <c r="CA380" s="311">
        <v>0</v>
      </c>
      <c r="CB380" s="225">
        <v>2.3390250757859093E-2</v>
      </c>
      <c r="CC380" s="224">
        <v>167</v>
      </c>
      <c r="CD380" s="486"/>
      <c r="CE380" s="224">
        <v>133.6</v>
      </c>
      <c r="CF380" s="224">
        <v>0.4592</v>
      </c>
      <c r="CG380" s="224">
        <v>693</v>
      </c>
      <c r="CH380" s="224">
        <v>0</v>
      </c>
      <c r="CI380" s="225">
        <v>1.5182803158435293E-2</v>
      </c>
      <c r="CJ380" s="224">
        <v>167</v>
      </c>
      <c r="CK380" s="486"/>
      <c r="CL380" s="224">
        <v>133.6</v>
      </c>
      <c r="CM380" s="224">
        <v>0.35020000000000001</v>
      </c>
      <c r="CN380" s="224">
        <v>207</v>
      </c>
      <c r="CO380" s="224">
        <v>0</v>
      </c>
      <c r="CP380" s="225">
        <v>6.1449060759121397E-3</v>
      </c>
      <c r="CQ380" s="224">
        <v>167</v>
      </c>
      <c r="CR380" s="486"/>
      <c r="CS380" s="224">
        <v>133.6</v>
      </c>
      <c r="CT380" s="224">
        <v>0.36859999999999998</v>
      </c>
      <c r="CU380" s="224">
        <v>167</v>
      </c>
      <c r="CV380" s="311">
        <v>0</v>
      </c>
      <c r="CW380" s="225">
        <v>4.5580779351104732E-3</v>
      </c>
      <c r="CX380" s="224">
        <v>167</v>
      </c>
      <c r="CY380" s="486"/>
      <c r="CZ380" s="224">
        <v>133.6</v>
      </c>
      <c r="DA380" s="224">
        <v>0.46500000000000002</v>
      </c>
      <c r="DB380" s="224">
        <v>113</v>
      </c>
      <c r="DC380" s="224">
        <v>0</v>
      </c>
      <c r="DD380" s="225">
        <v>2.5263093883916752E-3</v>
      </c>
      <c r="DE380" s="224">
        <v>167</v>
      </c>
      <c r="DF380" s="486"/>
      <c r="DG380" s="224">
        <v>133.6</v>
      </c>
      <c r="DH380" s="224">
        <v>0.3725</v>
      </c>
      <c r="DI380" s="224">
        <v>168</v>
      </c>
      <c r="DJ380" s="224">
        <v>0</v>
      </c>
      <c r="DK380" s="225">
        <v>4.5373638952880121E-3</v>
      </c>
      <c r="DL380" s="224">
        <v>167</v>
      </c>
      <c r="DM380" s="486"/>
      <c r="DN380" s="224">
        <v>133.6</v>
      </c>
      <c r="DO380" s="224">
        <v>0.60399999999999998</v>
      </c>
      <c r="DP380" s="224">
        <v>90</v>
      </c>
      <c r="DQ380" s="311">
        <v>0</v>
      </c>
      <c r="DR380" s="225">
        <v>1.4990847188340688E-3</v>
      </c>
      <c r="DS380" s="486">
        <v>167</v>
      </c>
      <c r="DT380" s="486"/>
      <c r="DU380" s="486">
        <v>133.6</v>
      </c>
      <c r="DV380" s="486">
        <v>0.40400000000000003</v>
      </c>
      <c r="DW380" s="224">
        <v>160</v>
      </c>
      <c r="DX380" s="224">
        <v>0</v>
      </c>
      <c r="DY380" s="225">
        <v>4.1171781848843569E-3</v>
      </c>
    </row>
    <row r="381" spans="1:129" ht="17.25" customHeight="1">
      <c r="A381" s="466">
        <v>377</v>
      </c>
      <c r="B381" s="489">
        <v>351000000010</v>
      </c>
      <c r="C381" s="492" t="s">
        <v>369</v>
      </c>
      <c r="D381" s="224">
        <v>122</v>
      </c>
      <c r="E381" s="224">
        <v>93.92</v>
      </c>
      <c r="F381" s="224">
        <v>93.92</v>
      </c>
      <c r="G381" s="224">
        <v>0.25359999999999999</v>
      </c>
      <c r="H381" s="224">
        <v>1535</v>
      </c>
      <c r="I381" s="224">
        <v>0</v>
      </c>
      <c r="J381" s="225">
        <v>8.9509380275163891E-2</v>
      </c>
      <c r="K381" s="224">
        <v>122</v>
      </c>
      <c r="L381" s="224">
        <v>97.36</v>
      </c>
      <c r="M381" s="224">
        <v>97.36</v>
      </c>
      <c r="N381" s="224">
        <v>0.55200000000000005</v>
      </c>
      <c r="O381" s="224">
        <v>7770</v>
      </c>
      <c r="P381" s="224">
        <v>0</v>
      </c>
      <c r="Q381" s="225">
        <v>0.19432489436888892</v>
      </c>
      <c r="R381" s="224">
        <v>122</v>
      </c>
      <c r="S381" s="224">
        <v>99.88</v>
      </c>
      <c r="T381" s="224">
        <v>99.88</v>
      </c>
      <c r="U381" s="224">
        <v>0.46260000000000001</v>
      </c>
      <c r="V381" s="224">
        <v>3687</v>
      </c>
      <c r="W381" s="224">
        <v>0</v>
      </c>
      <c r="X381" s="225">
        <v>0.11082978201886652</v>
      </c>
      <c r="Y381" s="224">
        <v>122</v>
      </c>
      <c r="Z381" s="224">
        <v>91.8</v>
      </c>
      <c r="AA381" s="224">
        <v>97.6</v>
      </c>
      <c r="AB381" s="224">
        <v>0.35360000000000003</v>
      </c>
      <c r="AC381" s="224">
        <v>2109</v>
      </c>
      <c r="AD381" s="224">
        <v>0</v>
      </c>
      <c r="AE381" s="225">
        <v>8.213751701917392E-2</v>
      </c>
      <c r="AF381" s="224">
        <v>122</v>
      </c>
      <c r="AG381" s="224">
        <v>97.6</v>
      </c>
      <c r="AH381" s="224">
        <v>97.6</v>
      </c>
      <c r="AI381" s="224">
        <v>0.46</v>
      </c>
      <c r="AJ381" s="224">
        <v>3397</v>
      </c>
      <c r="AK381" s="224">
        <v>0</v>
      </c>
      <c r="AL381" s="225">
        <v>0.1016985970922524</v>
      </c>
      <c r="AM381" s="224">
        <v>122</v>
      </c>
      <c r="AN381" s="224">
        <v>66.08</v>
      </c>
      <c r="AO381" s="224">
        <v>97.6</v>
      </c>
      <c r="AP381" s="224">
        <v>0.60229999999999995</v>
      </c>
      <c r="AQ381" s="224">
        <v>2022</v>
      </c>
      <c r="AR381" s="224">
        <v>0</v>
      </c>
      <c r="AS381" s="225">
        <v>4.7773380547609393E-2</v>
      </c>
      <c r="AT381" s="224">
        <v>122</v>
      </c>
      <c r="AU381" s="224">
        <v>45.72</v>
      </c>
      <c r="AV381" s="224">
        <v>97.6</v>
      </c>
      <c r="AW381" s="224">
        <v>0.28149999999999997</v>
      </c>
      <c r="AX381" s="224">
        <v>721</v>
      </c>
      <c r="AY381" s="224">
        <v>0</v>
      </c>
      <c r="AZ381" s="225">
        <v>3.5272327020985962E-2</v>
      </c>
      <c r="BA381" s="224">
        <v>122</v>
      </c>
      <c r="BB381" s="224">
        <v>18.96</v>
      </c>
      <c r="BC381" s="224">
        <v>97.6</v>
      </c>
      <c r="BD381" s="224">
        <v>0.1716</v>
      </c>
      <c r="BE381" s="224">
        <v>732</v>
      </c>
      <c r="BF381" s="224">
        <v>0</v>
      </c>
      <c r="BG381" s="225">
        <v>6.0703185703185704E-2</v>
      </c>
      <c r="BH381" s="224">
        <v>122</v>
      </c>
      <c r="BI381" s="224">
        <v>95.08</v>
      </c>
      <c r="BJ381" s="224">
        <v>97.6</v>
      </c>
      <c r="BK381" s="224">
        <v>1</v>
      </c>
      <c r="BL381" s="224">
        <v>1804</v>
      </c>
      <c r="BM381" s="224">
        <v>0</v>
      </c>
      <c r="BN381" s="225">
        <v>2.4843557200775607E-2</v>
      </c>
      <c r="BO381" s="224">
        <v>122</v>
      </c>
      <c r="BP381" s="224">
        <v>100</v>
      </c>
      <c r="BQ381" s="224">
        <v>100</v>
      </c>
      <c r="BR381" s="224">
        <v>0.4798</v>
      </c>
      <c r="BS381" s="224">
        <v>9266</v>
      </c>
      <c r="BT381" s="311">
        <v>0</v>
      </c>
      <c r="BU381" s="225">
        <v>0.25957276105187194</v>
      </c>
      <c r="BV381" s="224">
        <v>122</v>
      </c>
      <c r="BW381" s="224">
        <v>71.52</v>
      </c>
      <c r="BX381" s="224">
        <v>97.6</v>
      </c>
      <c r="BY381" s="224">
        <v>0.64480000000000004</v>
      </c>
      <c r="BZ381" s="224">
        <v>6835</v>
      </c>
      <c r="CA381" s="311">
        <v>0</v>
      </c>
      <c r="CB381" s="225">
        <v>0.16161973836691249</v>
      </c>
      <c r="CC381" s="224">
        <v>122</v>
      </c>
      <c r="CD381" s="486"/>
      <c r="CE381" s="224">
        <v>97.6</v>
      </c>
      <c r="CF381" s="224">
        <v>0.74870000000000003</v>
      </c>
      <c r="CG381" s="224">
        <v>9429</v>
      </c>
      <c r="CH381" s="224">
        <v>0</v>
      </c>
      <c r="CI381" s="225">
        <v>0.173434323001046</v>
      </c>
      <c r="CJ381" s="224">
        <v>122</v>
      </c>
      <c r="CK381" s="486"/>
      <c r="CL381" s="224">
        <v>97.6</v>
      </c>
      <c r="CM381" s="224">
        <v>0.74690000000000001</v>
      </c>
      <c r="CN381" s="224">
        <v>5996</v>
      </c>
      <c r="CO381" s="224">
        <v>0</v>
      </c>
      <c r="CP381" s="225">
        <v>0.11423964651951808</v>
      </c>
      <c r="CQ381" s="224">
        <v>122</v>
      </c>
      <c r="CR381" s="486"/>
      <c r="CS381" s="224">
        <v>97.6</v>
      </c>
      <c r="CT381" s="224">
        <v>0.68630000000000002</v>
      </c>
      <c r="CU381" s="224">
        <v>6557</v>
      </c>
      <c r="CV381" s="311">
        <v>0</v>
      </c>
      <c r="CW381" s="225">
        <v>0.13157350121420208</v>
      </c>
      <c r="CX381" s="224">
        <v>122</v>
      </c>
      <c r="CY381" s="486"/>
      <c r="CZ381" s="224">
        <v>97.6</v>
      </c>
      <c r="DA381" s="224">
        <v>0.59089999999999998</v>
      </c>
      <c r="DB381" s="224">
        <v>3855</v>
      </c>
      <c r="DC381" s="224">
        <v>0</v>
      </c>
      <c r="DD381" s="225">
        <v>9.2838492176886792E-2</v>
      </c>
      <c r="DE381" s="224">
        <v>122</v>
      </c>
      <c r="DF381" s="486"/>
      <c r="DG381" s="224">
        <v>97.6</v>
      </c>
      <c r="DH381" s="224">
        <v>0.49049999999999999</v>
      </c>
      <c r="DI381" s="224">
        <v>3055</v>
      </c>
      <c r="DJ381" s="224">
        <v>0</v>
      </c>
      <c r="DK381" s="225">
        <v>8.5772772758203511E-2</v>
      </c>
      <c r="DL381" s="224">
        <v>122</v>
      </c>
      <c r="DM381" s="486"/>
      <c r="DN381" s="224">
        <v>97.6</v>
      </c>
      <c r="DO381" s="224">
        <v>0.31819999999999998</v>
      </c>
      <c r="DP381" s="224">
        <v>1624</v>
      </c>
      <c r="DQ381" s="311">
        <v>0</v>
      </c>
      <c r="DR381" s="225">
        <v>7.0285072375758997E-2</v>
      </c>
      <c r="DS381" s="486">
        <v>122</v>
      </c>
      <c r="DT381" s="486"/>
      <c r="DU381" s="486">
        <v>97.6</v>
      </c>
      <c r="DV381" s="486">
        <v>0.56920000000000004</v>
      </c>
      <c r="DW381" s="224">
        <v>3713</v>
      </c>
      <c r="DX381" s="224">
        <v>0</v>
      </c>
      <c r="DY381" s="225">
        <v>9.2827732848455066E-2</v>
      </c>
    </row>
    <row r="382" spans="1:129" ht="17.25" customHeight="1">
      <c r="A382" s="466">
        <v>378</v>
      </c>
      <c r="B382" s="489">
        <v>713000000011</v>
      </c>
      <c r="C382" s="492" t="s">
        <v>412</v>
      </c>
      <c r="D382" s="224">
        <v>110</v>
      </c>
      <c r="E382" s="224">
        <v>137.19999999999999</v>
      </c>
      <c r="F382" s="224">
        <v>137.19999999999999</v>
      </c>
      <c r="G382" s="224">
        <v>0.84019999999999995</v>
      </c>
      <c r="H382" s="224">
        <v>18038</v>
      </c>
      <c r="I382" s="224">
        <v>0</v>
      </c>
      <c r="J382" s="225">
        <v>0.21732970854657144</v>
      </c>
      <c r="K382" s="224">
        <v>110</v>
      </c>
      <c r="L382" s="224">
        <v>133.6</v>
      </c>
      <c r="M382" s="224">
        <v>133.6</v>
      </c>
      <c r="N382" s="224">
        <v>0.81969999999999998</v>
      </c>
      <c r="O382" s="224">
        <v>14124</v>
      </c>
      <c r="P382" s="224">
        <v>0</v>
      </c>
      <c r="Q382" s="225">
        <v>0.17334981404528327</v>
      </c>
      <c r="R382" s="224">
        <v>110</v>
      </c>
      <c r="S382" s="224">
        <v>118.4</v>
      </c>
      <c r="T382" s="224">
        <v>118.4</v>
      </c>
      <c r="U382" s="224">
        <v>0.83560000000000001</v>
      </c>
      <c r="V382" s="224">
        <v>11880</v>
      </c>
      <c r="W382" s="224">
        <v>0</v>
      </c>
      <c r="X382" s="225">
        <v>0.16677609874115379</v>
      </c>
      <c r="Y382" s="224">
        <v>110</v>
      </c>
      <c r="Z382" s="224">
        <v>125.6</v>
      </c>
      <c r="AA382" s="224">
        <v>125.6</v>
      </c>
      <c r="AB382" s="224">
        <v>0.85289999999999999</v>
      </c>
      <c r="AC382" s="224">
        <v>15576</v>
      </c>
      <c r="AD382" s="224">
        <v>0</v>
      </c>
      <c r="AE382" s="225">
        <v>0.19543180769327034</v>
      </c>
      <c r="AF382" s="224">
        <v>110</v>
      </c>
      <c r="AG382" s="224">
        <v>128</v>
      </c>
      <c r="AH382" s="224">
        <v>128</v>
      </c>
      <c r="AI382" s="224">
        <v>0.78600000000000003</v>
      </c>
      <c r="AJ382" s="224">
        <v>14554</v>
      </c>
      <c r="AK382" s="224">
        <v>0</v>
      </c>
      <c r="AL382" s="225">
        <v>0.19443610803305153</v>
      </c>
      <c r="AM382" s="224">
        <v>110</v>
      </c>
      <c r="AN382" s="224">
        <v>127.6</v>
      </c>
      <c r="AO382" s="224">
        <v>127.6</v>
      </c>
      <c r="AP382" s="224">
        <v>0.93930000000000002</v>
      </c>
      <c r="AQ382" s="224">
        <v>27822</v>
      </c>
      <c r="AR382" s="224">
        <v>0</v>
      </c>
      <c r="AS382" s="225">
        <v>0.3224043205210399</v>
      </c>
      <c r="AT382" s="224">
        <v>110</v>
      </c>
      <c r="AU382" s="224">
        <v>7.2</v>
      </c>
      <c r="AV382" s="224">
        <v>88</v>
      </c>
      <c r="AW382" s="224">
        <v>0.3609</v>
      </c>
      <c r="AX382" s="224">
        <v>890</v>
      </c>
      <c r="AY382" s="224">
        <v>0</v>
      </c>
      <c r="AZ382" s="225">
        <v>3.7665827827520364E-2</v>
      </c>
      <c r="BA382" s="224">
        <v>110</v>
      </c>
      <c r="BB382" s="224">
        <v>44.4</v>
      </c>
      <c r="BC382" s="224">
        <v>88</v>
      </c>
      <c r="BD382" s="224">
        <v>0.30940000000000001</v>
      </c>
      <c r="BE382" s="224">
        <v>760</v>
      </c>
      <c r="BF382" s="224">
        <v>0</v>
      </c>
      <c r="BG382" s="225">
        <v>3.8768421121362293E-2</v>
      </c>
      <c r="BH382" s="224">
        <v>110</v>
      </c>
      <c r="BI382" s="224">
        <v>125.6</v>
      </c>
      <c r="BJ382" s="224">
        <v>125.6</v>
      </c>
      <c r="BK382" s="224">
        <v>0.78769999999999996</v>
      </c>
      <c r="BL382" s="224">
        <v>8140</v>
      </c>
      <c r="BM382" s="224">
        <v>0</v>
      </c>
      <c r="BN382" s="225">
        <v>0.11058621261139387</v>
      </c>
      <c r="BO382" s="224">
        <v>110</v>
      </c>
      <c r="BP382" s="224">
        <v>127.2</v>
      </c>
      <c r="BQ382" s="224">
        <v>127.2</v>
      </c>
      <c r="BR382" s="224">
        <v>0.85299999999999998</v>
      </c>
      <c r="BS382" s="224">
        <v>19428</v>
      </c>
      <c r="BT382" s="311">
        <v>0</v>
      </c>
      <c r="BU382" s="225">
        <v>0.24066837010520079</v>
      </c>
      <c r="BV382" s="224">
        <v>110</v>
      </c>
      <c r="BW382" s="224">
        <v>138.4</v>
      </c>
      <c r="BX382" s="224">
        <v>138.4</v>
      </c>
      <c r="BY382" s="224">
        <v>0.8508</v>
      </c>
      <c r="BZ382" s="224">
        <v>18608</v>
      </c>
      <c r="CA382" s="311">
        <v>0</v>
      </c>
      <c r="CB382" s="225">
        <v>0.23516184181698582</v>
      </c>
      <c r="CC382" s="224">
        <v>110</v>
      </c>
      <c r="CD382" s="486"/>
      <c r="CE382" s="224">
        <v>143.19999999999999</v>
      </c>
      <c r="CF382" s="224">
        <v>0.82479999999999998</v>
      </c>
      <c r="CG382" s="224">
        <v>23798</v>
      </c>
      <c r="CH382" s="224">
        <v>0</v>
      </c>
      <c r="CI382" s="225">
        <v>0.2708169573171027</v>
      </c>
      <c r="CJ382" s="224">
        <v>110</v>
      </c>
      <c r="CK382" s="486"/>
      <c r="CL382" s="224">
        <v>138</v>
      </c>
      <c r="CM382" s="224">
        <v>0.82189999999999996</v>
      </c>
      <c r="CN382" s="224">
        <v>17106</v>
      </c>
      <c r="CO382" s="224">
        <v>0</v>
      </c>
      <c r="CP382" s="225">
        <v>0.20946810530331217</v>
      </c>
      <c r="CQ382" s="224">
        <v>110</v>
      </c>
      <c r="CR382" s="486"/>
      <c r="CS382" s="224">
        <v>148.80000000000001</v>
      </c>
      <c r="CT382" s="224">
        <v>0.8085</v>
      </c>
      <c r="CU382" s="224">
        <v>16342</v>
      </c>
      <c r="CV382" s="311">
        <v>0</v>
      </c>
      <c r="CW382" s="225">
        <v>0.1825783656465981</v>
      </c>
      <c r="CX382" s="224">
        <v>110</v>
      </c>
      <c r="CY382" s="486"/>
      <c r="CZ382" s="224">
        <v>142.80000000000001</v>
      </c>
      <c r="DA382" s="224">
        <v>0.80249999999999999</v>
      </c>
      <c r="DB382" s="224">
        <v>18314</v>
      </c>
      <c r="DC382" s="224">
        <v>0</v>
      </c>
      <c r="DD382" s="225">
        <v>0.22196140484577351</v>
      </c>
      <c r="DE382" s="224">
        <v>110</v>
      </c>
      <c r="DF382" s="486"/>
      <c r="DG382" s="224">
        <v>141.6</v>
      </c>
      <c r="DH382" s="224">
        <v>0.78710000000000002</v>
      </c>
      <c r="DI382" s="224">
        <v>12728</v>
      </c>
      <c r="DJ382" s="224">
        <v>0</v>
      </c>
      <c r="DK382" s="225">
        <v>0.15349494067940553</v>
      </c>
      <c r="DL382" s="224">
        <v>110</v>
      </c>
      <c r="DM382" s="486"/>
      <c r="DN382" s="224">
        <v>140.4</v>
      </c>
      <c r="DO382" s="224">
        <v>0.79330000000000001</v>
      </c>
      <c r="DP382" s="224">
        <v>13904</v>
      </c>
      <c r="DQ382" s="311">
        <v>0</v>
      </c>
      <c r="DR382" s="225">
        <v>0.16778852701749977</v>
      </c>
      <c r="DS382" s="486">
        <v>110</v>
      </c>
      <c r="DT382" s="486"/>
      <c r="DU382" s="486">
        <v>123.2</v>
      </c>
      <c r="DV382" s="486">
        <v>0.72009999999999996</v>
      </c>
      <c r="DW382" s="224">
        <v>5182</v>
      </c>
      <c r="DX382" s="224">
        <v>0</v>
      </c>
      <c r="DY382" s="225">
        <v>8.1126248498835637E-2</v>
      </c>
    </row>
    <row r="383" spans="1:129" ht="17.25" customHeight="1">
      <c r="A383" s="466">
        <v>379</v>
      </c>
      <c r="B383" s="489">
        <v>313000000002</v>
      </c>
      <c r="C383" s="492" t="s">
        <v>279</v>
      </c>
      <c r="D383" s="224">
        <v>175</v>
      </c>
      <c r="E383" s="224">
        <v>177</v>
      </c>
      <c r="F383" s="224">
        <v>177</v>
      </c>
      <c r="G383" s="224">
        <v>0.74809999999999999</v>
      </c>
      <c r="H383" s="224">
        <v>24702</v>
      </c>
      <c r="I383" s="224">
        <v>0</v>
      </c>
      <c r="J383" s="225">
        <v>0.25909957454049948</v>
      </c>
      <c r="K383" s="224">
        <v>175</v>
      </c>
      <c r="L383" s="224">
        <v>183</v>
      </c>
      <c r="M383" s="224">
        <v>183</v>
      </c>
      <c r="N383" s="224">
        <v>0.73419999999999996</v>
      </c>
      <c r="O383" s="224">
        <v>30300</v>
      </c>
      <c r="P383" s="224">
        <v>0</v>
      </c>
      <c r="Q383" s="225">
        <v>0.30311276279756494</v>
      </c>
      <c r="R383" s="224">
        <v>175</v>
      </c>
      <c r="S383" s="224">
        <v>204</v>
      </c>
      <c r="T383" s="224">
        <v>204</v>
      </c>
      <c r="U383" s="224">
        <v>0.68669999999999998</v>
      </c>
      <c r="V383" s="224">
        <v>26130</v>
      </c>
      <c r="W383" s="224">
        <v>0</v>
      </c>
      <c r="X383" s="225">
        <v>0.2590655698229003</v>
      </c>
      <c r="Y383" s="224">
        <v>175</v>
      </c>
      <c r="Z383" s="224">
        <v>6</v>
      </c>
      <c r="AA383" s="224">
        <v>140</v>
      </c>
      <c r="AB383" s="224">
        <v>0.30009999999999998</v>
      </c>
      <c r="AC383" s="224">
        <v>1392</v>
      </c>
      <c r="AD383" s="224">
        <v>0</v>
      </c>
      <c r="AE383" s="225">
        <v>4.4532006996131863E-2</v>
      </c>
      <c r="AF383" s="224">
        <v>175</v>
      </c>
      <c r="AG383" s="224">
        <v>6</v>
      </c>
      <c r="AH383" s="224">
        <v>140</v>
      </c>
      <c r="AI383" s="224">
        <v>0.2291</v>
      </c>
      <c r="AJ383" s="224">
        <v>879</v>
      </c>
      <c r="AK383" s="224">
        <v>0</v>
      </c>
      <c r="AL383" s="225">
        <v>3.6835181545900916E-2</v>
      </c>
      <c r="AM383" s="224">
        <v>175</v>
      </c>
      <c r="AN383" s="224">
        <v>6</v>
      </c>
      <c r="AO383" s="224">
        <v>140</v>
      </c>
      <c r="AP383" s="224">
        <v>0.30580000000000002</v>
      </c>
      <c r="AQ383" s="224">
        <v>1110</v>
      </c>
      <c r="AR383" s="224">
        <v>0</v>
      </c>
      <c r="AS383" s="225">
        <v>3.6010152916627736E-2</v>
      </c>
      <c r="AT383" s="224">
        <v>175</v>
      </c>
      <c r="AU383" s="224">
        <v>6</v>
      </c>
      <c r="AV383" s="224">
        <v>140</v>
      </c>
      <c r="AW383" s="224">
        <v>0.35370000000000001</v>
      </c>
      <c r="AX383" s="224">
        <v>1476</v>
      </c>
      <c r="AY383" s="224">
        <v>0</v>
      </c>
      <c r="AZ383" s="225">
        <v>4.0063632774787666E-2</v>
      </c>
      <c r="BA383" s="224">
        <v>175</v>
      </c>
      <c r="BB383" s="224">
        <v>18</v>
      </c>
      <c r="BC383" s="224">
        <v>140</v>
      </c>
      <c r="BD383" s="224">
        <v>0.3831</v>
      </c>
      <c r="BE383" s="224">
        <v>1356</v>
      </c>
      <c r="BF383" s="224">
        <v>0</v>
      </c>
      <c r="BG383" s="225">
        <v>3.5114541770767303E-2</v>
      </c>
      <c r="BH383" s="224">
        <v>175</v>
      </c>
      <c r="BI383" s="224">
        <v>225</v>
      </c>
      <c r="BJ383" s="224">
        <v>225</v>
      </c>
      <c r="BK383" s="224">
        <v>0.73950000000000005</v>
      </c>
      <c r="BL383" s="224">
        <v>17739</v>
      </c>
      <c r="BM383" s="224">
        <v>0</v>
      </c>
      <c r="BN383" s="225">
        <v>0.14329647320552247</v>
      </c>
      <c r="BO383" s="224">
        <v>175</v>
      </c>
      <c r="BP383" s="224">
        <v>228</v>
      </c>
      <c r="BQ383" s="224">
        <v>228</v>
      </c>
      <c r="BR383" s="224">
        <v>0.69089999999999996</v>
      </c>
      <c r="BS383" s="224">
        <v>65508</v>
      </c>
      <c r="BT383" s="311">
        <v>0</v>
      </c>
      <c r="BU383" s="225">
        <v>0.55894794672074188</v>
      </c>
      <c r="BV383" s="224">
        <v>175</v>
      </c>
      <c r="BW383" s="224">
        <v>207</v>
      </c>
      <c r="BX383" s="224">
        <v>207</v>
      </c>
      <c r="BY383" s="224">
        <v>0.83350000000000002</v>
      </c>
      <c r="BZ383" s="224">
        <v>30126</v>
      </c>
      <c r="CA383" s="311">
        <v>0</v>
      </c>
      <c r="CB383" s="225">
        <v>0.25983416153208277</v>
      </c>
      <c r="CC383" s="224">
        <v>175</v>
      </c>
      <c r="CD383" s="486"/>
      <c r="CE383" s="224">
        <v>140</v>
      </c>
      <c r="CF383" s="224">
        <v>0.9476</v>
      </c>
      <c r="CG383" s="224">
        <v>39621</v>
      </c>
      <c r="CH383" s="224">
        <v>0</v>
      </c>
      <c r="CI383" s="225">
        <v>0.40142037220394772</v>
      </c>
      <c r="CJ383" s="224">
        <v>175</v>
      </c>
      <c r="CK383" s="486"/>
      <c r="CL383" s="224">
        <v>140</v>
      </c>
      <c r="CM383" s="224">
        <v>0.18820000000000001</v>
      </c>
      <c r="CN383" s="224">
        <v>61</v>
      </c>
      <c r="CO383" s="224">
        <v>0</v>
      </c>
      <c r="CP383" s="225">
        <v>3.2155086618423493E-3</v>
      </c>
      <c r="CQ383" s="224">
        <v>175</v>
      </c>
      <c r="CR383" s="486"/>
      <c r="CS383" s="224">
        <v>140</v>
      </c>
      <c r="CT383" s="224">
        <v>0.4</v>
      </c>
      <c r="CU383" s="224">
        <v>14</v>
      </c>
      <c r="CV383" s="311">
        <v>0</v>
      </c>
      <c r="CW383" s="225">
        <v>3.3602150537634411E-4</v>
      </c>
      <c r="CX383" s="224">
        <v>175</v>
      </c>
      <c r="CY383" s="486"/>
      <c r="CZ383" s="224">
        <v>0</v>
      </c>
      <c r="DA383" s="224">
        <v>0</v>
      </c>
      <c r="DB383" s="224">
        <v>0</v>
      </c>
      <c r="DC383" s="224">
        <v>0</v>
      </c>
      <c r="DD383" s="225">
        <v>0</v>
      </c>
      <c r="DE383" s="224">
        <v>175</v>
      </c>
      <c r="DF383" s="486"/>
      <c r="DG383" s="224">
        <v>140</v>
      </c>
      <c r="DH383" s="224">
        <v>0.25790000000000002</v>
      </c>
      <c r="DI383" s="224">
        <v>1195</v>
      </c>
      <c r="DJ383" s="224">
        <v>0</v>
      </c>
      <c r="DK383" s="225">
        <v>4.4485204555999684E-2</v>
      </c>
      <c r="DL383" s="224">
        <v>175</v>
      </c>
      <c r="DM383" s="486"/>
      <c r="DN383" s="224">
        <v>140</v>
      </c>
      <c r="DO383" s="224">
        <v>0.57279999999999998</v>
      </c>
      <c r="DP383" s="224">
        <v>2018</v>
      </c>
      <c r="DQ383" s="311">
        <v>0</v>
      </c>
      <c r="DR383" s="225">
        <v>3.3823393747479176E-2</v>
      </c>
      <c r="DS383" s="486">
        <v>175</v>
      </c>
      <c r="DT383" s="486"/>
      <c r="DU383" s="486">
        <v>140</v>
      </c>
      <c r="DV383" s="486">
        <v>0.99939999999999996</v>
      </c>
      <c r="DW383" s="224">
        <v>952</v>
      </c>
      <c r="DX383" s="224">
        <v>0</v>
      </c>
      <c r="DY383" s="225">
        <v>9.4501145131523356E-3</v>
      </c>
    </row>
    <row r="384" spans="1:129" ht="17.25" customHeight="1">
      <c r="A384" s="466">
        <v>380</v>
      </c>
      <c r="B384" s="489">
        <v>211000000027</v>
      </c>
      <c r="C384" s="492" t="s">
        <v>709</v>
      </c>
      <c r="D384" s="224">
        <v>228</v>
      </c>
      <c r="E384" s="224">
        <v>80</v>
      </c>
      <c r="F384" s="224">
        <v>86.3</v>
      </c>
      <c r="G384" s="224">
        <v>0.85799999999999998</v>
      </c>
      <c r="H384" s="224">
        <v>12630</v>
      </c>
      <c r="I384" s="224">
        <v>0</v>
      </c>
      <c r="J384" s="225">
        <v>0.23690420561799472</v>
      </c>
      <c r="K384" s="224">
        <v>228</v>
      </c>
      <c r="L384" s="224">
        <v>122.4</v>
      </c>
      <c r="M384" s="224">
        <v>128.69999999999999</v>
      </c>
      <c r="N384" s="224">
        <v>0.8508</v>
      </c>
      <c r="O384" s="224">
        <v>19630</v>
      </c>
      <c r="P384" s="224">
        <v>0</v>
      </c>
      <c r="Q384" s="225">
        <v>0.24095799229639109</v>
      </c>
      <c r="R384" s="224">
        <v>228</v>
      </c>
      <c r="S384" s="224">
        <v>151.4</v>
      </c>
      <c r="T384" s="224">
        <v>182.4</v>
      </c>
      <c r="U384" s="224">
        <v>0.83250000000000002</v>
      </c>
      <c r="V384" s="224">
        <v>23420</v>
      </c>
      <c r="W384" s="224">
        <v>0</v>
      </c>
      <c r="X384" s="225">
        <v>0.21421275076245835</v>
      </c>
      <c r="Y384" s="224">
        <v>228</v>
      </c>
      <c r="Z384" s="224">
        <v>136.80000000000001</v>
      </c>
      <c r="AA384" s="224">
        <v>182.4</v>
      </c>
      <c r="AB384" s="224">
        <v>0.86</v>
      </c>
      <c r="AC384" s="224">
        <v>24300</v>
      </c>
      <c r="AD384" s="224">
        <v>0</v>
      </c>
      <c r="AE384" s="225">
        <v>0.20821406009397087</v>
      </c>
      <c r="AF384" s="224">
        <v>228</v>
      </c>
      <c r="AG384" s="224">
        <v>136.80000000000001</v>
      </c>
      <c r="AH384" s="224">
        <v>182.4</v>
      </c>
      <c r="AI384" s="224">
        <v>0.84940000000000004</v>
      </c>
      <c r="AJ384" s="224">
        <v>27160</v>
      </c>
      <c r="AK384" s="224">
        <v>0</v>
      </c>
      <c r="AL384" s="225">
        <v>0.23562411666288444</v>
      </c>
      <c r="AM384" s="224">
        <v>228</v>
      </c>
      <c r="AN384" s="224">
        <v>136.4</v>
      </c>
      <c r="AO384" s="224">
        <v>182.4</v>
      </c>
      <c r="AP384" s="224">
        <v>0.85719999999999996</v>
      </c>
      <c r="AQ384" s="224">
        <v>29600</v>
      </c>
      <c r="AR384" s="224">
        <v>0</v>
      </c>
      <c r="AS384" s="225">
        <v>0.26293731165160794</v>
      </c>
      <c r="AT384" s="224">
        <v>228</v>
      </c>
      <c r="AU384" s="224">
        <v>136.80000000000001</v>
      </c>
      <c r="AV384" s="224">
        <v>182.4</v>
      </c>
      <c r="AW384" s="224">
        <v>0.85170000000000001</v>
      </c>
      <c r="AX384" s="224">
        <v>26770</v>
      </c>
      <c r="AY384" s="224">
        <v>0</v>
      </c>
      <c r="AZ384" s="225">
        <v>0.23161354532742387</v>
      </c>
      <c r="BA384" s="224">
        <v>228</v>
      </c>
      <c r="BB384" s="224">
        <v>138.6</v>
      </c>
      <c r="BC384" s="224">
        <v>182.4</v>
      </c>
      <c r="BD384" s="224">
        <v>0.86</v>
      </c>
      <c r="BE384" s="224">
        <v>30200</v>
      </c>
      <c r="BF384" s="224">
        <v>0</v>
      </c>
      <c r="BG384" s="225">
        <v>0.26739369418377984</v>
      </c>
      <c r="BH384" s="224">
        <v>228</v>
      </c>
      <c r="BI384" s="224">
        <v>120.2</v>
      </c>
      <c r="BJ384" s="224">
        <v>182.4</v>
      </c>
      <c r="BK384" s="224">
        <v>0.84730000000000005</v>
      </c>
      <c r="BL384" s="224">
        <v>26110</v>
      </c>
      <c r="BM384" s="224">
        <v>0</v>
      </c>
      <c r="BN384" s="225">
        <v>0.22707634533058424</v>
      </c>
      <c r="BO384" s="224">
        <v>228</v>
      </c>
      <c r="BP384" s="224">
        <v>124.4</v>
      </c>
      <c r="BQ384" s="224">
        <v>182.4</v>
      </c>
      <c r="BR384" s="224">
        <v>0.85089999999999999</v>
      </c>
      <c r="BS384" s="224">
        <v>26200</v>
      </c>
      <c r="BT384" s="311">
        <v>0</v>
      </c>
      <c r="BU384" s="225">
        <v>0.22689503788713433</v>
      </c>
      <c r="BV384" s="224">
        <v>228</v>
      </c>
      <c r="BW384" s="224">
        <v>132.4</v>
      </c>
      <c r="BX384" s="224">
        <v>182.4</v>
      </c>
      <c r="BY384" s="224">
        <v>0.85019999999999996</v>
      </c>
      <c r="BZ384" s="224">
        <v>28000</v>
      </c>
      <c r="CA384" s="311">
        <v>0</v>
      </c>
      <c r="CB384" s="225">
        <v>0.26868463010423416</v>
      </c>
      <c r="CC384" s="224">
        <v>228</v>
      </c>
      <c r="CD384" s="486"/>
      <c r="CE384" s="224">
        <v>182.4</v>
      </c>
      <c r="CF384" s="224">
        <v>0.86219999999999997</v>
      </c>
      <c r="CG384" s="224">
        <v>33440</v>
      </c>
      <c r="CH384" s="224">
        <v>0</v>
      </c>
      <c r="CI384" s="225">
        <v>0.28579885248123288</v>
      </c>
      <c r="CJ384" s="224">
        <v>228</v>
      </c>
      <c r="CK384" s="486"/>
      <c r="CL384" s="224">
        <v>182.4</v>
      </c>
      <c r="CM384" s="224">
        <v>0.87570000000000003</v>
      </c>
      <c r="CN384" s="224">
        <v>30250</v>
      </c>
      <c r="CO384" s="224">
        <v>0</v>
      </c>
      <c r="CP384" s="225">
        <v>0.2630344902579746</v>
      </c>
      <c r="CQ384" s="224">
        <v>228</v>
      </c>
      <c r="CR384" s="486"/>
      <c r="CS384" s="224">
        <v>182.4</v>
      </c>
      <c r="CT384" s="224">
        <v>0.8871</v>
      </c>
      <c r="CU384" s="224">
        <v>21150</v>
      </c>
      <c r="CV384" s="311">
        <v>0</v>
      </c>
      <c r="CW384" s="225">
        <v>0.17568716018066155</v>
      </c>
      <c r="CX384" s="224">
        <v>228</v>
      </c>
      <c r="CY384" s="486"/>
      <c r="CZ384" s="224">
        <v>182.4</v>
      </c>
      <c r="DA384" s="224">
        <v>0.87380000000000002</v>
      </c>
      <c r="DB384" s="224">
        <v>29500</v>
      </c>
      <c r="DC384" s="224">
        <v>0</v>
      </c>
      <c r="DD384" s="225">
        <v>0.25707073850542789</v>
      </c>
      <c r="DE384" s="224">
        <v>228</v>
      </c>
      <c r="DF384" s="486"/>
      <c r="DG384" s="224">
        <v>182.4</v>
      </c>
      <c r="DH384" s="224">
        <v>0.86770000000000003</v>
      </c>
      <c r="DI384" s="224">
        <v>30640</v>
      </c>
      <c r="DJ384" s="224">
        <v>0</v>
      </c>
      <c r="DK384" s="225">
        <v>0.26020844895284728</v>
      </c>
      <c r="DL384" s="224">
        <v>228</v>
      </c>
      <c r="DM384" s="486"/>
      <c r="DN384" s="224">
        <v>182.4</v>
      </c>
      <c r="DO384" s="224">
        <v>0.88849999999999996</v>
      </c>
      <c r="DP384" s="224">
        <v>30920</v>
      </c>
      <c r="DQ384" s="311">
        <v>0</v>
      </c>
      <c r="DR384" s="225">
        <v>0.256439123355857</v>
      </c>
      <c r="DS384" s="486">
        <v>228</v>
      </c>
      <c r="DT384" s="486"/>
      <c r="DU384" s="486">
        <v>182.4</v>
      </c>
      <c r="DV384" s="486">
        <v>0.89680000000000004</v>
      </c>
      <c r="DW384" s="224">
        <v>30940</v>
      </c>
      <c r="DX384" s="224">
        <v>0</v>
      </c>
      <c r="DY384" s="225">
        <v>0.26270441969975983</v>
      </c>
    </row>
    <row r="385" spans="1:129" ht="17.25" customHeight="1">
      <c r="A385" s="466">
        <v>381</v>
      </c>
      <c r="B385" s="489">
        <v>293000000015</v>
      </c>
      <c r="C385" s="492" t="s">
        <v>246</v>
      </c>
      <c r="D385" s="224">
        <v>373</v>
      </c>
      <c r="E385" s="224">
        <v>207</v>
      </c>
      <c r="F385" s="224">
        <v>217</v>
      </c>
      <c r="G385" s="224">
        <v>0.99219999999999997</v>
      </c>
      <c r="H385" s="224">
        <v>9495</v>
      </c>
      <c r="I385" s="224">
        <v>0</v>
      </c>
      <c r="J385" s="225">
        <v>6.1249636566137543E-2</v>
      </c>
      <c r="K385" s="224">
        <v>373</v>
      </c>
      <c r="L385" s="224">
        <v>238</v>
      </c>
      <c r="M385" s="224">
        <v>248</v>
      </c>
      <c r="N385" s="224">
        <v>0.9899</v>
      </c>
      <c r="O385" s="224">
        <v>32125</v>
      </c>
      <c r="P385" s="224">
        <v>0</v>
      </c>
      <c r="Q385" s="225">
        <v>0.17588434902539934</v>
      </c>
      <c r="R385" s="224">
        <v>373</v>
      </c>
      <c r="S385" s="224">
        <v>266</v>
      </c>
      <c r="T385" s="224">
        <v>298.39999999999998</v>
      </c>
      <c r="U385" s="224">
        <v>0.98540000000000005</v>
      </c>
      <c r="V385" s="224">
        <v>42385</v>
      </c>
      <c r="W385" s="224">
        <v>0</v>
      </c>
      <c r="X385" s="225">
        <v>0.2002019550978997</v>
      </c>
      <c r="Y385" s="224">
        <v>373</v>
      </c>
      <c r="Z385" s="224">
        <v>228</v>
      </c>
      <c r="AA385" s="224">
        <v>298.39999999999998</v>
      </c>
      <c r="AB385" s="224">
        <v>0.98870000000000002</v>
      </c>
      <c r="AC385" s="224">
        <v>31525</v>
      </c>
      <c r="AD385" s="224">
        <v>0</v>
      </c>
      <c r="AE385" s="225">
        <v>0.14362128455012482</v>
      </c>
      <c r="AF385" s="224">
        <v>373</v>
      </c>
      <c r="AG385" s="224">
        <v>230</v>
      </c>
      <c r="AH385" s="224">
        <v>298.39999999999998</v>
      </c>
      <c r="AI385" s="224">
        <v>0.98839999999999995</v>
      </c>
      <c r="AJ385" s="224">
        <v>35790</v>
      </c>
      <c r="AK385" s="224">
        <v>0</v>
      </c>
      <c r="AL385" s="225">
        <v>0.16310121914773515</v>
      </c>
      <c r="AM385" s="224">
        <v>373</v>
      </c>
      <c r="AN385" s="224">
        <v>272</v>
      </c>
      <c r="AO385" s="224">
        <v>298.39999999999998</v>
      </c>
      <c r="AP385" s="224">
        <v>0.98370000000000002</v>
      </c>
      <c r="AQ385" s="224">
        <v>35510</v>
      </c>
      <c r="AR385" s="224">
        <v>0</v>
      </c>
      <c r="AS385" s="225">
        <v>0.16801833847629377</v>
      </c>
      <c r="AT385" s="224">
        <v>373</v>
      </c>
      <c r="AU385" s="224">
        <v>229</v>
      </c>
      <c r="AV385" s="224">
        <v>298.39999999999998</v>
      </c>
      <c r="AW385" s="224">
        <v>0.98360000000000003</v>
      </c>
      <c r="AX385" s="224">
        <v>28170</v>
      </c>
      <c r="AY385" s="224">
        <v>0</v>
      </c>
      <c r="AZ385" s="225">
        <v>0.12900203834101262</v>
      </c>
      <c r="BA385" s="224">
        <v>373</v>
      </c>
      <c r="BB385" s="224">
        <v>208</v>
      </c>
      <c r="BC385" s="224">
        <v>298.39999999999998</v>
      </c>
      <c r="BD385" s="224">
        <v>0.98170000000000002</v>
      </c>
      <c r="BE385" s="224">
        <v>45600</v>
      </c>
      <c r="BF385" s="224">
        <v>0</v>
      </c>
      <c r="BG385" s="225">
        <v>0.21619952548983304</v>
      </c>
      <c r="BH385" s="224">
        <v>373</v>
      </c>
      <c r="BI385" s="224">
        <v>207</v>
      </c>
      <c r="BJ385" s="224">
        <v>298.39999999999998</v>
      </c>
      <c r="BK385" s="224">
        <v>0.98329999999999995</v>
      </c>
      <c r="BL385" s="224">
        <v>40680</v>
      </c>
      <c r="BM385" s="224">
        <v>0</v>
      </c>
      <c r="BN385" s="225">
        <v>0.1863473197943141</v>
      </c>
      <c r="BO385" s="224">
        <v>373</v>
      </c>
      <c r="BP385" s="224">
        <v>277</v>
      </c>
      <c r="BQ385" s="224">
        <v>298.39999999999998</v>
      </c>
      <c r="BR385" s="224">
        <v>0.98429999999999995</v>
      </c>
      <c r="BS385" s="224">
        <v>22600</v>
      </c>
      <c r="BT385" s="311">
        <v>0</v>
      </c>
      <c r="BU385" s="225">
        <v>0.10342111119788967</v>
      </c>
      <c r="BV385" s="224">
        <v>373</v>
      </c>
      <c r="BW385" s="224">
        <v>167</v>
      </c>
      <c r="BX385" s="224">
        <v>298.39999999999998</v>
      </c>
      <c r="BY385" s="224">
        <v>0.97199999999999998</v>
      </c>
      <c r="BZ385" s="224">
        <v>5900</v>
      </c>
      <c r="CA385" s="311">
        <v>0</v>
      </c>
      <c r="CB385" s="225">
        <v>3.0270364801444141E-2</v>
      </c>
      <c r="CC385" s="224">
        <v>373</v>
      </c>
      <c r="CD385" s="486"/>
      <c r="CE385" s="224">
        <v>298.39999999999998</v>
      </c>
      <c r="CF385" s="224">
        <v>0.97889999999999999</v>
      </c>
      <c r="CG385" s="224">
        <v>19040</v>
      </c>
      <c r="CH385" s="224">
        <v>0</v>
      </c>
      <c r="CI385" s="225">
        <v>8.7610641675623657E-2</v>
      </c>
      <c r="CJ385" s="224">
        <v>373</v>
      </c>
      <c r="CK385" s="486"/>
      <c r="CL385" s="224">
        <v>298.39999999999998</v>
      </c>
      <c r="CM385" s="224">
        <v>0.98299999999999998</v>
      </c>
      <c r="CN385" s="224">
        <v>37780</v>
      </c>
      <c r="CO385" s="224">
        <v>0</v>
      </c>
      <c r="CP385" s="225">
        <v>0.17888631610782166</v>
      </c>
      <c r="CQ385" s="224">
        <v>373</v>
      </c>
      <c r="CR385" s="486"/>
      <c r="CS385" s="224">
        <v>298.39999999999998</v>
      </c>
      <c r="CT385" s="224">
        <v>0.98380000000000001</v>
      </c>
      <c r="CU385" s="224">
        <v>17670</v>
      </c>
      <c r="CV385" s="311">
        <v>0</v>
      </c>
      <c r="CW385" s="225">
        <v>8.0901761348865009E-2</v>
      </c>
      <c r="CX385" s="224">
        <v>373</v>
      </c>
      <c r="CY385" s="486"/>
      <c r="CZ385" s="224">
        <v>298.39999999999998</v>
      </c>
      <c r="DA385" s="224">
        <v>0.99680000000000002</v>
      </c>
      <c r="DB385" s="224">
        <v>3130</v>
      </c>
      <c r="DC385" s="224">
        <v>0</v>
      </c>
      <c r="DD385" s="225">
        <v>1.4615207747305528E-2</v>
      </c>
      <c r="DE385" s="224">
        <v>373</v>
      </c>
      <c r="DF385" s="486"/>
      <c r="DG385" s="224">
        <v>298.39999999999998</v>
      </c>
      <c r="DH385" s="224">
        <v>1</v>
      </c>
      <c r="DI385" s="224">
        <v>1650</v>
      </c>
      <c r="DJ385" s="224">
        <v>0</v>
      </c>
      <c r="DK385" s="225">
        <v>7.4321110438467534E-3</v>
      </c>
      <c r="DL385" s="224">
        <v>373</v>
      </c>
      <c r="DM385" s="486"/>
      <c r="DN385" s="224">
        <v>298.39999999999998</v>
      </c>
      <c r="DO385" s="224">
        <v>1</v>
      </c>
      <c r="DP385" s="224">
        <v>1360</v>
      </c>
      <c r="DQ385" s="311">
        <v>0</v>
      </c>
      <c r="DR385" s="225">
        <v>6.1258612240191425E-3</v>
      </c>
      <c r="DS385" s="486">
        <v>373</v>
      </c>
      <c r="DT385" s="486"/>
      <c r="DU385" s="486">
        <v>298.39999999999998</v>
      </c>
      <c r="DV385" s="486">
        <v>1</v>
      </c>
      <c r="DW385" s="224">
        <v>1080</v>
      </c>
      <c r="DX385" s="224">
        <v>0</v>
      </c>
      <c r="DY385" s="225">
        <v>5.0268096514745316E-3</v>
      </c>
    </row>
    <row r="386" spans="1:129" ht="17.25" customHeight="1">
      <c r="A386" s="466">
        <v>382</v>
      </c>
      <c r="B386" s="489">
        <v>714000000015</v>
      </c>
      <c r="C386" s="492" t="s">
        <v>419</v>
      </c>
      <c r="D386" s="224">
        <v>149</v>
      </c>
      <c r="E386" s="224">
        <v>214</v>
      </c>
      <c r="F386" s="224">
        <v>224</v>
      </c>
      <c r="G386" s="224">
        <v>0.96930000000000005</v>
      </c>
      <c r="H386" s="224">
        <v>116505</v>
      </c>
      <c r="I386" s="311">
        <v>22707.777600000001</v>
      </c>
      <c r="J386" s="225">
        <v>0.74525661007206967</v>
      </c>
      <c r="K386" s="224">
        <v>194.94</v>
      </c>
      <c r="L386" s="224">
        <v>217</v>
      </c>
      <c r="M386" s="224">
        <v>227</v>
      </c>
      <c r="N386" s="224">
        <v>0.89100000000000001</v>
      </c>
      <c r="O386" s="224">
        <v>120105</v>
      </c>
      <c r="P386" s="311">
        <v>29817.475200000015</v>
      </c>
      <c r="Q386" s="225">
        <v>0.79815013380453204</v>
      </c>
      <c r="R386" s="224">
        <v>194.94</v>
      </c>
      <c r="S386" s="224">
        <v>254</v>
      </c>
      <c r="T386" s="224">
        <v>264</v>
      </c>
      <c r="U386" s="224">
        <v>0.89910000000000001</v>
      </c>
      <c r="V386" s="224">
        <v>126285</v>
      </c>
      <c r="W386" s="311">
        <v>23744.443199999994</v>
      </c>
      <c r="X386" s="225">
        <v>0.73893688862824658</v>
      </c>
      <c r="Y386" s="224">
        <v>194.94</v>
      </c>
      <c r="Z386" s="224">
        <v>246</v>
      </c>
      <c r="AA386" s="224">
        <v>256</v>
      </c>
      <c r="AB386" s="224">
        <v>0.89829999999999999</v>
      </c>
      <c r="AC386" s="224">
        <v>126595</v>
      </c>
      <c r="AD386" s="311">
        <v>23938.713280000011</v>
      </c>
      <c r="AE386" s="225">
        <v>0.73991571706832138</v>
      </c>
      <c r="AF386" s="224">
        <v>194.94</v>
      </c>
      <c r="AG386" s="224">
        <v>246</v>
      </c>
      <c r="AH386" s="224">
        <v>256</v>
      </c>
      <c r="AI386" s="224">
        <v>0.91080000000000005</v>
      </c>
      <c r="AJ386" s="224">
        <v>127445</v>
      </c>
      <c r="AK386" s="311">
        <v>23360.23328</v>
      </c>
      <c r="AL386" s="225">
        <v>0.73466081934645655</v>
      </c>
      <c r="AM386" s="224">
        <v>194.94</v>
      </c>
      <c r="AN386" s="224">
        <v>255</v>
      </c>
      <c r="AO386" s="224">
        <v>265</v>
      </c>
      <c r="AP386" s="224">
        <v>0.93359999999999999</v>
      </c>
      <c r="AQ386" s="224">
        <v>128575</v>
      </c>
      <c r="AR386" s="311">
        <v>21696.471999999994</v>
      </c>
      <c r="AS386" s="225">
        <v>0.72180073438137171</v>
      </c>
      <c r="AT386" s="224">
        <v>194.94</v>
      </c>
      <c r="AU386" s="224">
        <v>264</v>
      </c>
      <c r="AV386" s="224">
        <v>274</v>
      </c>
      <c r="AW386" s="224">
        <v>0.9526</v>
      </c>
      <c r="AX386" s="224">
        <v>119475</v>
      </c>
      <c r="AY386" s="311">
        <v>2959.0646399999969</v>
      </c>
      <c r="AZ386" s="225">
        <v>0.6152377336071192</v>
      </c>
      <c r="BA386" s="224">
        <v>194.94</v>
      </c>
      <c r="BB386" s="224">
        <v>228</v>
      </c>
      <c r="BC386" s="224">
        <v>238</v>
      </c>
      <c r="BD386" s="224">
        <v>0.93279999999999996</v>
      </c>
      <c r="BE386" s="224">
        <v>118225</v>
      </c>
      <c r="BF386" s="311">
        <v>22318.23520000001</v>
      </c>
      <c r="BG386" s="225">
        <v>0.73962457338567222</v>
      </c>
      <c r="BH386" s="224">
        <v>194.94</v>
      </c>
      <c r="BI386" s="224">
        <v>284</v>
      </c>
      <c r="BJ386" s="224">
        <v>294</v>
      </c>
      <c r="BK386" s="224">
        <v>0.92730000000000001</v>
      </c>
      <c r="BL386" s="224">
        <v>124865</v>
      </c>
      <c r="BM386" s="311">
        <v>3164.6643200000108</v>
      </c>
      <c r="BN386" s="225">
        <v>0.61560224613506997</v>
      </c>
      <c r="BO386" s="224">
        <v>194.94</v>
      </c>
      <c r="BP386" s="224">
        <v>228</v>
      </c>
      <c r="BQ386" s="224">
        <v>230.5</v>
      </c>
      <c r="BR386" s="224">
        <v>0.97799999999999998</v>
      </c>
      <c r="BS386" s="224">
        <v>115945</v>
      </c>
      <c r="BT386" s="311">
        <v>15313.494399999996</v>
      </c>
      <c r="BU386" s="225">
        <v>0.69130437416410873</v>
      </c>
      <c r="BV386" s="224">
        <v>194.94</v>
      </c>
      <c r="BW386" s="224">
        <v>204</v>
      </c>
      <c r="BX386" s="224">
        <v>206.5</v>
      </c>
      <c r="BY386" s="224">
        <v>0.99960000000000004</v>
      </c>
      <c r="BZ386" s="224">
        <v>104065</v>
      </c>
      <c r="CA386" s="311">
        <v>20837.504319999993</v>
      </c>
      <c r="CB386" s="225">
        <v>0.75022081933199891</v>
      </c>
      <c r="CC386" s="224">
        <v>194.94</v>
      </c>
      <c r="CD386" s="486"/>
      <c r="CE386" s="224">
        <v>225.5</v>
      </c>
      <c r="CF386" s="224">
        <v>1</v>
      </c>
      <c r="CG386" s="224">
        <v>134015</v>
      </c>
      <c r="CH386" s="311">
        <v>33351.800000000003</v>
      </c>
      <c r="CI386" s="225">
        <v>0.79879240874520185</v>
      </c>
      <c r="CJ386" s="224">
        <v>194.94</v>
      </c>
      <c r="CK386" s="486"/>
      <c r="CL386" s="224">
        <v>247.4</v>
      </c>
      <c r="CM386" s="224">
        <v>0.95840000000000003</v>
      </c>
      <c r="CN386" s="224">
        <v>125770</v>
      </c>
      <c r="CO386" s="311">
        <v>23339.274879999983</v>
      </c>
      <c r="CP386" s="225">
        <v>0.7367125431514272</v>
      </c>
      <c r="CQ386" s="224">
        <v>194.94</v>
      </c>
      <c r="CR386" s="486"/>
      <c r="CS386" s="224">
        <v>245.2</v>
      </c>
      <c r="CT386" s="224">
        <v>0.95820000000000005</v>
      </c>
      <c r="CU386" s="224">
        <v>127000</v>
      </c>
      <c r="CV386" s="311">
        <v>22118.034304000015</v>
      </c>
      <c r="CW386" s="225">
        <v>0.72653100553879235</v>
      </c>
      <c r="CX386" s="224">
        <v>194.94</v>
      </c>
      <c r="CY386" s="486"/>
      <c r="CZ386" s="224">
        <v>243.2</v>
      </c>
      <c r="DA386" s="224">
        <v>0.95589999999999997</v>
      </c>
      <c r="DB386" s="224">
        <v>128120</v>
      </c>
      <c r="DC386" s="311">
        <v>27690.851840000003</v>
      </c>
      <c r="DD386" s="225">
        <v>0.76543514914146615</v>
      </c>
      <c r="DE386" s="224">
        <v>194.94</v>
      </c>
      <c r="DF386" s="486"/>
      <c r="DG386" s="224">
        <v>243.4</v>
      </c>
      <c r="DH386" s="224">
        <v>0.95569999999999999</v>
      </c>
      <c r="DI386" s="224">
        <v>129040</v>
      </c>
      <c r="DJ386" s="311">
        <v>25199.601567999998</v>
      </c>
      <c r="DK386" s="225">
        <v>0.74560576778508025</v>
      </c>
      <c r="DL386" s="224">
        <v>194.94</v>
      </c>
      <c r="DM386" s="486"/>
      <c r="DN386" s="224">
        <v>242.2</v>
      </c>
      <c r="DO386" s="224">
        <v>0.95630000000000004</v>
      </c>
      <c r="DP386" s="224">
        <v>130190</v>
      </c>
      <c r="DQ386" s="311">
        <v>26796.680096000011</v>
      </c>
      <c r="DR386" s="225">
        <v>0.75550335430304716</v>
      </c>
      <c r="DS386" s="486">
        <v>194.94</v>
      </c>
      <c r="DT386" s="486"/>
      <c r="DU386" s="486">
        <v>240.4</v>
      </c>
      <c r="DV386" s="486">
        <v>0.9556</v>
      </c>
      <c r="DW386" s="224">
        <v>124200</v>
      </c>
      <c r="DX386" s="311">
        <v>24958.264320000002</v>
      </c>
      <c r="DY386" s="225">
        <v>0.75089375945908488</v>
      </c>
    </row>
    <row r="387" spans="1:129" ht="17.25" customHeight="1">
      <c r="A387" s="466">
        <v>383</v>
      </c>
      <c r="B387" s="489">
        <v>352000000001</v>
      </c>
      <c r="C387" s="492" t="s">
        <v>743</v>
      </c>
      <c r="D387" s="224">
        <v>389</v>
      </c>
      <c r="E387" s="224">
        <v>407.5</v>
      </c>
      <c r="F387" s="224">
        <v>407.5</v>
      </c>
      <c r="G387" s="224">
        <v>0.64249999999999996</v>
      </c>
      <c r="H387" s="224">
        <v>17110</v>
      </c>
      <c r="I387" s="224">
        <v>0</v>
      </c>
      <c r="J387" s="225">
        <v>9.0764656423151083E-2</v>
      </c>
      <c r="K387" s="224">
        <v>389</v>
      </c>
      <c r="L387" s="224">
        <v>422.8</v>
      </c>
      <c r="M387" s="224">
        <v>422.8</v>
      </c>
      <c r="N387" s="224">
        <v>0.58689999999999998</v>
      </c>
      <c r="O387" s="224">
        <v>57795</v>
      </c>
      <c r="P387" s="224">
        <v>0</v>
      </c>
      <c r="Q387" s="225">
        <v>0.31305326985809223</v>
      </c>
      <c r="R387" s="224">
        <v>389</v>
      </c>
      <c r="S387" s="224">
        <v>393.6</v>
      </c>
      <c r="T387" s="224">
        <v>393.6</v>
      </c>
      <c r="U387" s="224">
        <v>0.58189999999999997</v>
      </c>
      <c r="V387" s="224">
        <v>45935</v>
      </c>
      <c r="W387" s="224">
        <v>0</v>
      </c>
      <c r="X387" s="225">
        <v>0.27855295970757721</v>
      </c>
      <c r="Y387" s="224">
        <v>650</v>
      </c>
      <c r="Z387" s="224">
        <v>410.4</v>
      </c>
      <c r="AA387" s="224">
        <v>520</v>
      </c>
      <c r="AB387" s="224">
        <v>0.63690000000000002</v>
      </c>
      <c r="AC387" s="224">
        <v>59285</v>
      </c>
      <c r="AD387" s="224">
        <v>0</v>
      </c>
      <c r="AE387" s="225">
        <v>0.24060092692049903</v>
      </c>
      <c r="AF387" s="224">
        <v>650</v>
      </c>
      <c r="AG387" s="224">
        <v>384</v>
      </c>
      <c r="AH387" s="224">
        <v>520</v>
      </c>
      <c r="AI387" s="224">
        <v>0.53039999999999998</v>
      </c>
      <c r="AJ387" s="224">
        <v>43150</v>
      </c>
      <c r="AK387" s="224">
        <v>0</v>
      </c>
      <c r="AL387" s="225">
        <v>0.21028147054457083</v>
      </c>
      <c r="AM387" s="224">
        <v>650</v>
      </c>
      <c r="AN387" s="224">
        <v>552.79999999999995</v>
      </c>
      <c r="AO387" s="224">
        <v>552.79999999999995</v>
      </c>
      <c r="AP387" s="224">
        <v>0.57150000000000001</v>
      </c>
      <c r="AQ387" s="224">
        <v>67890</v>
      </c>
      <c r="AR387" s="224">
        <v>0</v>
      </c>
      <c r="AS387" s="225">
        <v>0.29846199881068897</v>
      </c>
      <c r="AT387" s="224">
        <v>650</v>
      </c>
      <c r="AU387" s="224">
        <v>561.20000000000005</v>
      </c>
      <c r="AV387" s="224">
        <v>561.20000000000005</v>
      </c>
      <c r="AW387" s="224">
        <v>0.53049999999999997</v>
      </c>
      <c r="AX387" s="224">
        <v>38420</v>
      </c>
      <c r="AY387" s="224">
        <v>0</v>
      </c>
      <c r="AZ387" s="225">
        <v>0.17345282374659843</v>
      </c>
      <c r="BA387" s="224">
        <v>650</v>
      </c>
      <c r="BB387" s="224">
        <v>608</v>
      </c>
      <c r="BC387" s="224">
        <v>608</v>
      </c>
      <c r="BD387" s="224">
        <v>0.57879999999999998</v>
      </c>
      <c r="BE387" s="224">
        <v>68620</v>
      </c>
      <c r="BF387" s="224">
        <v>0</v>
      </c>
      <c r="BG387" s="225">
        <v>0.27082335604618551</v>
      </c>
      <c r="BH387" s="224">
        <v>650</v>
      </c>
      <c r="BI387" s="224">
        <v>567.6</v>
      </c>
      <c r="BJ387" s="224">
        <v>567.6</v>
      </c>
      <c r="BK387" s="224">
        <v>0.53879999999999995</v>
      </c>
      <c r="BL387" s="224">
        <v>61840</v>
      </c>
      <c r="BM387" s="224">
        <v>0</v>
      </c>
      <c r="BN387" s="225">
        <v>0.27178568055435376</v>
      </c>
      <c r="BO387" s="224">
        <v>650</v>
      </c>
      <c r="BP387" s="224">
        <v>619.20000000000005</v>
      </c>
      <c r="BQ387" s="224">
        <v>619.20000000000005</v>
      </c>
      <c r="BR387" s="224">
        <v>0.58750000000000002</v>
      </c>
      <c r="BS387" s="224">
        <v>66800</v>
      </c>
      <c r="BT387" s="311">
        <v>0</v>
      </c>
      <c r="BU387" s="225">
        <v>0.24681111176139184</v>
      </c>
      <c r="BV387" s="224">
        <v>650</v>
      </c>
      <c r="BW387" s="224">
        <v>608</v>
      </c>
      <c r="BX387" s="224">
        <v>608</v>
      </c>
      <c r="BY387" s="224">
        <v>0.58020000000000005</v>
      </c>
      <c r="BZ387" s="224">
        <v>81530</v>
      </c>
      <c r="CA387" s="311">
        <v>0</v>
      </c>
      <c r="CB387" s="225">
        <v>0.34392747045569799</v>
      </c>
      <c r="CC387" s="224">
        <v>650</v>
      </c>
      <c r="CD387" s="486"/>
      <c r="CE387" s="224">
        <v>595.6</v>
      </c>
      <c r="CF387" s="224">
        <v>0.60309999999999997</v>
      </c>
      <c r="CG387" s="224">
        <v>74720</v>
      </c>
      <c r="CH387" s="224">
        <v>0</v>
      </c>
      <c r="CI387" s="225">
        <v>0.27958889014905447</v>
      </c>
      <c r="CJ387" s="224">
        <v>650</v>
      </c>
      <c r="CK387" s="486"/>
      <c r="CL387" s="224">
        <v>565.20000000000005</v>
      </c>
      <c r="CM387" s="224">
        <v>0.62019999999999997</v>
      </c>
      <c r="CN387" s="224">
        <v>74295</v>
      </c>
      <c r="CO387" s="224">
        <v>0</v>
      </c>
      <c r="CP387" s="225">
        <v>0.29436974763066409</v>
      </c>
      <c r="CQ387" s="224">
        <v>650</v>
      </c>
      <c r="CR387" s="486"/>
      <c r="CS387" s="224">
        <v>520</v>
      </c>
      <c r="CT387" s="224">
        <v>0.61499999999999999</v>
      </c>
      <c r="CU387" s="224">
        <v>52710</v>
      </c>
      <c r="CV387" s="311">
        <v>0</v>
      </c>
      <c r="CW387" s="225">
        <v>0.22153462849764974</v>
      </c>
      <c r="CX387" s="224">
        <v>650</v>
      </c>
      <c r="CY387" s="486"/>
      <c r="CZ387" s="224">
        <v>520</v>
      </c>
      <c r="DA387" s="224">
        <v>0.60860000000000003</v>
      </c>
      <c r="DB387" s="224">
        <v>48335</v>
      </c>
      <c r="DC387" s="224">
        <v>0</v>
      </c>
      <c r="DD387" s="225">
        <v>0.21212601571211492</v>
      </c>
      <c r="DE387" s="224">
        <v>650</v>
      </c>
      <c r="DF387" s="486"/>
      <c r="DG387" s="224">
        <v>549.20000000000005</v>
      </c>
      <c r="DH387" s="224">
        <v>0.57099999999999995</v>
      </c>
      <c r="DI387" s="224">
        <v>57985</v>
      </c>
      <c r="DJ387" s="224">
        <v>0</v>
      </c>
      <c r="DK387" s="225">
        <v>0.24852843734171928</v>
      </c>
      <c r="DL387" s="224">
        <v>650</v>
      </c>
      <c r="DM387" s="486"/>
      <c r="DN387" s="224">
        <v>536</v>
      </c>
      <c r="DO387" s="224">
        <v>0.58350000000000002</v>
      </c>
      <c r="DP387" s="224">
        <v>44860</v>
      </c>
      <c r="DQ387" s="311">
        <v>0</v>
      </c>
      <c r="DR387" s="225">
        <v>0.19278830438019154</v>
      </c>
      <c r="DS387" s="486">
        <v>650</v>
      </c>
      <c r="DT387" s="486"/>
      <c r="DU387" s="486">
        <v>590.4</v>
      </c>
      <c r="DV387" s="486">
        <v>0.57499999999999996</v>
      </c>
      <c r="DW387" s="224">
        <v>38645</v>
      </c>
      <c r="DX387" s="224">
        <v>0</v>
      </c>
      <c r="DY387" s="225">
        <v>0.15810537030491079</v>
      </c>
    </row>
    <row r="388" spans="1:129" ht="17.25" customHeight="1">
      <c r="A388" s="466">
        <v>384</v>
      </c>
      <c r="B388" s="489">
        <v>712000000030</v>
      </c>
      <c r="C388" s="492" t="s">
        <v>851</v>
      </c>
      <c r="D388" s="224">
        <v>139</v>
      </c>
      <c r="E388" s="224">
        <v>84</v>
      </c>
      <c r="F388" s="224">
        <v>84</v>
      </c>
      <c r="G388" s="224">
        <v>0.98860000000000003</v>
      </c>
      <c r="H388" s="224">
        <v>21747</v>
      </c>
      <c r="I388" s="224">
        <v>0</v>
      </c>
      <c r="J388" s="225">
        <v>0.36371981863080383</v>
      </c>
      <c r="K388" s="224">
        <v>139</v>
      </c>
      <c r="L388" s="224">
        <v>80.400000000000006</v>
      </c>
      <c r="M388" s="224">
        <v>80.400000000000006</v>
      </c>
      <c r="N388" s="224">
        <v>0.98540000000000005</v>
      </c>
      <c r="O388" s="224">
        <v>16696</v>
      </c>
      <c r="P388" s="224">
        <v>0</v>
      </c>
      <c r="Q388" s="225">
        <v>0.28325063609108103</v>
      </c>
      <c r="R388" s="224">
        <v>139</v>
      </c>
      <c r="S388" s="224">
        <v>66.599999999999994</v>
      </c>
      <c r="T388" s="224">
        <v>111.2</v>
      </c>
      <c r="U388" s="224">
        <v>0.97309999999999997</v>
      </c>
      <c r="V388" s="224">
        <v>12032</v>
      </c>
      <c r="W388" s="224">
        <v>0</v>
      </c>
      <c r="X388" s="225">
        <v>0.15443405218277334</v>
      </c>
      <c r="Y388" s="224">
        <v>139</v>
      </c>
      <c r="Z388" s="224">
        <v>4.8</v>
      </c>
      <c r="AA388" s="224">
        <v>111.2</v>
      </c>
      <c r="AB388" s="224">
        <v>0.9254</v>
      </c>
      <c r="AC388" s="224">
        <v>6342</v>
      </c>
      <c r="AD388" s="224">
        <v>0</v>
      </c>
      <c r="AE388" s="225">
        <v>8.2835980983404195E-2</v>
      </c>
      <c r="AF388" s="224">
        <v>139</v>
      </c>
      <c r="AG388" s="224">
        <v>64.8</v>
      </c>
      <c r="AH388" s="224">
        <v>111.2</v>
      </c>
      <c r="AI388" s="224">
        <v>0.8226</v>
      </c>
      <c r="AJ388" s="224">
        <v>2487</v>
      </c>
      <c r="AK388" s="224">
        <v>0</v>
      </c>
      <c r="AL388" s="225">
        <v>3.6543434131074463E-2</v>
      </c>
      <c r="AM388" s="224">
        <v>139</v>
      </c>
      <c r="AN388" s="224">
        <v>64.8</v>
      </c>
      <c r="AO388" s="224">
        <v>111.2</v>
      </c>
      <c r="AP388" s="224">
        <v>0.84360000000000002</v>
      </c>
      <c r="AQ388" s="224">
        <v>2324</v>
      </c>
      <c r="AR388" s="224">
        <v>0</v>
      </c>
      <c r="AS388" s="225">
        <v>3.4408224961045855E-2</v>
      </c>
      <c r="AT388" s="224">
        <v>139</v>
      </c>
      <c r="AU388" s="224">
        <v>55.8</v>
      </c>
      <c r="AV388" s="224">
        <v>111.2</v>
      </c>
      <c r="AW388" s="224">
        <v>0.66739999999999999</v>
      </c>
      <c r="AX388" s="224">
        <v>1123</v>
      </c>
      <c r="AY388" s="224">
        <v>0</v>
      </c>
      <c r="AZ388" s="225">
        <v>2.0338355356102948E-2</v>
      </c>
      <c r="BA388" s="224">
        <v>139</v>
      </c>
      <c r="BB388" s="224">
        <v>57</v>
      </c>
      <c r="BC388" s="224">
        <v>111.2</v>
      </c>
      <c r="BD388" s="224">
        <v>0.72089999999999999</v>
      </c>
      <c r="BE388" s="224">
        <v>1447</v>
      </c>
      <c r="BF388" s="224">
        <v>0</v>
      </c>
      <c r="BG388" s="225">
        <v>2.5070108984251081E-2</v>
      </c>
      <c r="BH388" s="224">
        <v>139</v>
      </c>
      <c r="BI388" s="224">
        <v>79.8</v>
      </c>
      <c r="BJ388" s="224">
        <v>111.2</v>
      </c>
      <c r="BK388" s="224">
        <v>0.94099999999999995</v>
      </c>
      <c r="BL388" s="224">
        <v>6743</v>
      </c>
      <c r="BM388" s="224">
        <v>0</v>
      </c>
      <c r="BN388" s="225">
        <v>8.6613544857097088E-2</v>
      </c>
      <c r="BO388" s="224">
        <v>139</v>
      </c>
      <c r="BP388" s="224">
        <v>82.2</v>
      </c>
      <c r="BQ388" s="224">
        <v>111.2</v>
      </c>
      <c r="BR388" s="224">
        <v>0.98599999999999999</v>
      </c>
      <c r="BS388" s="224">
        <v>17084</v>
      </c>
      <c r="BT388" s="311">
        <v>0</v>
      </c>
      <c r="BU388" s="225">
        <v>0.20942808666107743</v>
      </c>
      <c r="BV388" s="224">
        <v>139</v>
      </c>
      <c r="BW388" s="224">
        <v>84</v>
      </c>
      <c r="BX388" s="224">
        <v>111.2</v>
      </c>
      <c r="BY388" s="224">
        <v>0.99890000000000001</v>
      </c>
      <c r="BZ388" s="224">
        <v>11690</v>
      </c>
      <c r="CA388" s="311">
        <v>0</v>
      </c>
      <c r="CB388" s="225">
        <v>0.156609620702677</v>
      </c>
      <c r="CC388" s="224">
        <v>139</v>
      </c>
      <c r="CD388" s="486"/>
      <c r="CE388" s="224">
        <v>111.2</v>
      </c>
      <c r="CF388" s="224">
        <v>0.99770000000000003</v>
      </c>
      <c r="CG388" s="224">
        <v>21000</v>
      </c>
      <c r="CH388" s="224">
        <v>0</v>
      </c>
      <c r="CI388" s="225">
        <v>0.25441434770847865</v>
      </c>
      <c r="CJ388" s="224">
        <v>139</v>
      </c>
      <c r="CK388" s="486"/>
      <c r="CL388" s="224">
        <v>111.2</v>
      </c>
      <c r="CM388" s="224">
        <v>0.99119999999999997</v>
      </c>
      <c r="CN388" s="224">
        <v>12519</v>
      </c>
      <c r="CO388" s="224">
        <v>0</v>
      </c>
      <c r="CP388" s="225">
        <v>0.15775061548823896</v>
      </c>
      <c r="CQ388" s="224">
        <v>139</v>
      </c>
      <c r="CR388" s="486"/>
      <c r="CS388" s="224">
        <v>111.2</v>
      </c>
      <c r="CT388" s="224">
        <v>0.97250000000000003</v>
      </c>
      <c r="CU388" s="224">
        <v>8960</v>
      </c>
      <c r="CV388" s="311">
        <v>0</v>
      </c>
      <c r="CW388" s="225">
        <v>0.11136293718155915</v>
      </c>
      <c r="CX388" s="224">
        <v>139</v>
      </c>
      <c r="CY388" s="486"/>
      <c r="CZ388" s="224">
        <v>111.2</v>
      </c>
      <c r="DA388" s="224">
        <v>0.94120000000000004</v>
      </c>
      <c r="DB388" s="224">
        <v>5096</v>
      </c>
      <c r="DC388" s="224">
        <v>0</v>
      </c>
      <c r="DD388" s="225">
        <v>6.7625457644933759E-2</v>
      </c>
      <c r="DE388" s="224">
        <v>139</v>
      </c>
      <c r="DF388" s="486"/>
      <c r="DG388" s="224">
        <v>111.2</v>
      </c>
      <c r="DH388" s="224">
        <v>0.96809999999999996</v>
      </c>
      <c r="DI388" s="224">
        <v>9647</v>
      </c>
      <c r="DJ388" s="224">
        <v>0</v>
      </c>
      <c r="DK388" s="225">
        <v>0.12044654189380784</v>
      </c>
      <c r="DL388" s="224">
        <v>139</v>
      </c>
      <c r="DM388" s="486"/>
      <c r="DN388" s="224">
        <v>111.2</v>
      </c>
      <c r="DO388" s="224">
        <v>0.98099999999999998</v>
      </c>
      <c r="DP388" s="224">
        <v>13800</v>
      </c>
      <c r="DQ388" s="311">
        <v>0</v>
      </c>
      <c r="DR388" s="225">
        <v>0.17003266283096635</v>
      </c>
      <c r="DS388" s="486">
        <v>139</v>
      </c>
      <c r="DT388" s="486"/>
      <c r="DU388" s="486">
        <v>111.2</v>
      </c>
      <c r="DV388" s="486">
        <v>0.97150000000000003</v>
      </c>
      <c r="DW388" s="224">
        <v>10671</v>
      </c>
      <c r="DX388" s="224">
        <v>0</v>
      </c>
      <c r="DY388" s="225">
        <v>0.13719081348405576</v>
      </c>
    </row>
    <row r="389" spans="1:129" ht="17.25" customHeight="1">
      <c r="A389" s="466">
        <v>385</v>
      </c>
      <c r="B389" s="489">
        <v>311000000034</v>
      </c>
      <c r="C389" s="492" t="s">
        <v>259</v>
      </c>
      <c r="D389" s="224">
        <v>120</v>
      </c>
      <c r="E389" s="224">
        <v>88</v>
      </c>
      <c r="F389" s="224">
        <v>88</v>
      </c>
      <c r="G389" s="224">
        <v>0.99429999999999996</v>
      </c>
      <c r="H389" s="224">
        <v>26442</v>
      </c>
      <c r="I389" s="224">
        <v>0</v>
      </c>
      <c r="J389" s="225">
        <v>0.41972196063013723</v>
      </c>
      <c r="K389" s="224">
        <v>120</v>
      </c>
      <c r="L389" s="224">
        <v>100</v>
      </c>
      <c r="M389" s="224">
        <v>100</v>
      </c>
      <c r="N389" s="224">
        <v>0.99739999999999995</v>
      </c>
      <c r="O389" s="224">
        <v>32596</v>
      </c>
      <c r="P389" s="224">
        <v>0</v>
      </c>
      <c r="Q389" s="225">
        <v>0.43926035649678413</v>
      </c>
      <c r="R389" s="224">
        <v>120</v>
      </c>
      <c r="S389" s="224">
        <v>126</v>
      </c>
      <c r="T389" s="224">
        <v>126</v>
      </c>
      <c r="U389" s="224">
        <v>0.99399999999999999</v>
      </c>
      <c r="V389" s="224">
        <v>60250</v>
      </c>
      <c r="W389" s="311">
        <v>6144.5920000000042</v>
      </c>
      <c r="X389" s="225">
        <v>0.6681402347062978</v>
      </c>
      <c r="Y389" s="224">
        <v>120</v>
      </c>
      <c r="Z389" s="224">
        <v>112</v>
      </c>
      <c r="AA389" s="224">
        <v>112</v>
      </c>
      <c r="AB389" s="224">
        <v>0.99539999999999995</v>
      </c>
      <c r="AC389" s="224">
        <v>34020</v>
      </c>
      <c r="AD389" s="224">
        <v>0</v>
      </c>
      <c r="AE389" s="225">
        <v>0.41015283205973291</v>
      </c>
      <c r="AF389" s="224">
        <v>120</v>
      </c>
      <c r="AG389" s="224">
        <v>108</v>
      </c>
      <c r="AH389" s="224">
        <v>108</v>
      </c>
      <c r="AI389" s="224">
        <v>0.99380000000000002</v>
      </c>
      <c r="AJ389" s="224">
        <v>47174</v>
      </c>
      <c r="AK389" s="224">
        <v>0</v>
      </c>
      <c r="AL389" s="225">
        <v>0.59075447383494917</v>
      </c>
      <c r="AM389" s="224">
        <v>120</v>
      </c>
      <c r="AN389" s="224">
        <v>108</v>
      </c>
      <c r="AO389" s="224">
        <v>108</v>
      </c>
      <c r="AP389" s="224">
        <v>0.99750000000000005</v>
      </c>
      <c r="AQ389" s="224">
        <v>43460</v>
      </c>
      <c r="AR389" s="224">
        <v>0</v>
      </c>
      <c r="AS389" s="225">
        <v>0.56029992677166163</v>
      </c>
      <c r="AT389" s="224">
        <v>120</v>
      </c>
      <c r="AU389" s="224">
        <v>106</v>
      </c>
      <c r="AV389" s="224">
        <v>106</v>
      </c>
      <c r="AW389" s="224">
        <v>0.996</v>
      </c>
      <c r="AX389" s="224">
        <v>38162</v>
      </c>
      <c r="AY389" s="224">
        <v>0</v>
      </c>
      <c r="AZ389" s="225">
        <v>0.48583968660195664</v>
      </c>
      <c r="BA389" s="224">
        <v>120</v>
      </c>
      <c r="BB389" s="224">
        <v>104</v>
      </c>
      <c r="BC389" s="224">
        <v>104</v>
      </c>
      <c r="BD389" s="224">
        <v>0.9929</v>
      </c>
      <c r="BE389" s="224">
        <v>30184</v>
      </c>
      <c r="BF389" s="224">
        <v>0</v>
      </c>
      <c r="BG389" s="225">
        <v>0.40598075395134514</v>
      </c>
      <c r="BH389" s="224">
        <v>120</v>
      </c>
      <c r="BI389" s="224">
        <v>70</v>
      </c>
      <c r="BJ389" s="224">
        <v>96</v>
      </c>
      <c r="BK389" s="224">
        <v>0.98880000000000001</v>
      </c>
      <c r="BL389" s="224">
        <v>21940</v>
      </c>
      <c r="BM389" s="224">
        <v>0</v>
      </c>
      <c r="BN389" s="225">
        <v>0.31065904075466005</v>
      </c>
      <c r="BO389" s="224">
        <v>120</v>
      </c>
      <c r="BP389" s="224">
        <v>78</v>
      </c>
      <c r="BQ389" s="224">
        <v>96</v>
      </c>
      <c r="BR389" s="224">
        <v>0.99119999999999997</v>
      </c>
      <c r="BS389" s="224">
        <v>29312</v>
      </c>
      <c r="BT389" s="311">
        <v>0</v>
      </c>
      <c r="BU389" s="225">
        <v>0.41403779785409089</v>
      </c>
      <c r="BV389" s="224">
        <v>120</v>
      </c>
      <c r="BW389" s="224">
        <v>72</v>
      </c>
      <c r="BX389" s="224">
        <v>96</v>
      </c>
      <c r="BY389" s="224">
        <v>0.98629999999999995</v>
      </c>
      <c r="BZ389" s="224">
        <v>21376</v>
      </c>
      <c r="CA389" s="311">
        <v>0</v>
      </c>
      <c r="CB389" s="225">
        <v>0.33595174525925819</v>
      </c>
      <c r="CC389" s="224">
        <v>120</v>
      </c>
      <c r="CD389" s="486"/>
      <c r="CE389" s="224">
        <v>105.68</v>
      </c>
      <c r="CF389" s="224">
        <v>0.99639999999999995</v>
      </c>
      <c r="CG389" s="224">
        <v>46596</v>
      </c>
      <c r="CH389" s="224">
        <v>0</v>
      </c>
      <c r="CI389" s="225">
        <v>0.59477016823456674</v>
      </c>
      <c r="CJ389" s="224">
        <v>120</v>
      </c>
      <c r="CK389" s="486"/>
      <c r="CL389" s="224">
        <v>120.64</v>
      </c>
      <c r="CM389" s="224">
        <v>0.997</v>
      </c>
      <c r="CN389" s="224">
        <v>49034</v>
      </c>
      <c r="CO389" s="224">
        <v>0</v>
      </c>
      <c r="CP389" s="225">
        <v>0.56621104841196146</v>
      </c>
      <c r="CQ389" s="224">
        <v>120</v>
      </c>
      <c r="CR389" s="486"/>
      <c r="CS389" s="224">
        <v>112.56</v>
      </c>
      <c r="CT389" s="224">
        <v>0.99629999999999996</v>
      </c>
      <c r="CU389" s="224">
        <v>48132</v>
      </c>
      <c r="CV389" s="311">
        <v>0</v>
      </c>
      <c r="CW389" s="225">
        <v>0.57688169385126509</v>
      </c>
      <c r="CX389" s="224">
        <v>120</v>
      </c>
      <c r="CY389" s="486"/>
      <c r="CZ389" s="224">
        <v>122.64</v>
      </c>
      <c r="DA389" s="224">
        <v>0.99519999999999997</v>
      </c>
      <c r="DB389" s="224">
        <v>46216</v>
      </c>
      <c r="DC389" s="224">
        <v>0</v>
      </c>
      <c r="DD389" s="225">
        <v>0.52591716895443275</v>
      </c>
      <c r="DE389" s="224">
        <v>120</v>
      </c>
      <c r="DF389" s="486"/>
      <c r="DG389" s="224">
        <v>121.84</v>
      </c>
      <c r="DH389" s="224">
        <v>0.99690000000000001</v>
      </c>
      <c r="DI389" s="224">
        <v>48916</v>
      </c>
      <c r="DJ389" s="224">
        <v>0</v>
      </c>
      <c r="DK389" s="225">
        <v>0.54129811466726263</v>
      </c>
      <c r="DL389" s="224">
        <v>120</v>
      </c>
      <c r="DM389" s="486"/>
      <c r="DN389" s="224">
        <v>127.68</v>
      </c>
      <c r="DO389" s="224">
        <v>0.99660000000000004</v>
      </c>
      <c r="DP389" s="224">
        <v>45860</v>
      </c>
      <c r="DQ389" s="311">
        <v>0</v>
      </c>
      <c r="DR389" s="225">
        <v>0.48441474938849544</v>
      </c>
      <c r="DS389" s="486">
        <v>120</v>
      </c>
      <c r="DT389" s="486"/>
      <c r="DU389" s="486">
        <v>127.28</v>
      </c>
      <c r="DV389" s="486">
        <v>0.99650000000000005</v>
      </c>
      <c r="DW389" s="224">
        <v>47278</v>
      </c>
      <c r="DX389" s="224">
        <v>0</v>
      </c>
      <c r="DY389" s="225">
        <v>0.51771307124345078</v>
      </c>
    </row>
    <row r="390" spans="1:129" ht="17.25" customHeight="1">
      <c r="A390" s="466">
        <v>386</v>
      </c>
      <c r="B390" s="489">
        <v>712000000013</v>
      </c>
      <c r="C390" s="492" t="s">
        <v>401</v>
      </c>
      <c r="D390" s="224">
        <v>133</v>
      </c>
      <c r="E390" s="224">
        <v>105.3</v>
      </c>
      <c r="F390" s="224">
        <v>108.3</v>
      </c>
      <c r="G390" s="224">
        <v>0.88549999999999995</v>
      </c>
      <c r="H390" s="224">
        <v>14150</v>
      </c>
      <c r="I390" s="224">
        <v>0</v>
      </c>
      <c r="J390" s="225">
        <v>0.20493065175710004</v>
      </c>
      <c r="K390" s="224">
        <v>133</v>
      </c>
      <c r="L390" s="224">
        <v>107.6</v>
      </c>
      <c r="M390" s="224">
        <v>110.6</v>
      </c>
      <c r="N390" s="224">
        <v>0.85940000000000005</v>
      </c>
      <c r="O390" s="224">
        <v>20761</v>
      </c>
      <c r="P390" s="224">
        <v>0</v>
      </c>
      <c r="Q390" s="225">
        <v>0.2935789119503569</v>
      </c>
      <c r="R390" s="224">
        <v>133</v>
      </c>
      <c r="S390" s="224">
        <v>109.3</v>
      </c>
      <c r="T390" s="224">
        <v>112.3</v>
      </c>
      <c r="U390" s="224">
        <v>0.79620000000000002</v>
      </c>
      <c r="V390" s="224">
        <v>16501</v>
      </c>
      <c r="W390" s="224">
        <v>0</v>
      </c>
      <c r="X390" s="225">
        <v>0.25631607163809433</v>
      </c>
      <c r="Y390" s="224">
        <v>133</v>
      </c>
      <c r="Z390" s="224">
        <v>108.2</v>
      </c>
      <c r="AA390" s="224">
        <v>111.2</v>
      </c>
      <c r="AB390" s="224">
        <v>0.7681</v>
      </c>
      <c r="AC390" s="224">
        <v>9840</v>
      </c>
      <c r="AD390" s="224">
        <v>0</v>
      </c>
      <c r="AE390" s="225">
        <v>0.15484586431169622</v>
      </c>
      <c r="AF390" s="224">
        <v>133</v>
      </c>
      <c r="AG390" s="224">
        <v>101.9</v>
      </c>
      <c r="AH390" s="224">
        <v>106.4</v>
      </c>
      <c r="AI390" s="224">
        <v>0.76049999999999995</v>
      </c>
      <c r="AJ390" s="224">
        <v>8056</v>
      </c>
      <c r="AK390" s="224">
        <v>0</v>
      </c>
      <c r="AL390" s="225">
        <v>0.1338152702916971</v>
      </c>
      <c r="AM390" s="224">
        <v>133</v>
      </c>
      <c r="AN390" s="224">
        <v>91.1</v>
      </c>
      <c r="AO390" s="224">
        <v>106.4</v>
      </c>
      <c r="AP390" s="224">
        <v>0.80010000000000003</v>
      </c>
      <c r="AQ390" s="224">
        <v>5579</v>
      </c>
      <c r="AR390" s="224">
        <v>0</v>
      </c>
      <c r="AS390" s="225">
        <v>9.1020237967330095E-2</v>
      </c>
      <c r="AT390" s="224">
        <v>133</v>
      </c>
      <c r="AU390" s="224">
        <v>97.3</v>
      </c>
      <c r="AV390" s="224">
        <v>106.4</v>
      </c>
      <c r="AW390" s="224">
        <v>0.73919999999999997</v>
      </c>
      <c r="AX390" s="224">
        <v>10703</v>
      </c>
      <c r="AY390" s="224">
        <v>0</v>
      </c>
      <c r="AZ390" s="225">
        <v>0.18290644285444796</v>
      </c>
      <c r="BA390" s="224">
        <v>133</v>
      </c>
      <c r="BB390" s="224">
        <v>81.3</v>
      </c>
      <c r="BC390" s="224">
        <v>106.4</v>
      </c>
      <c r="BD390" s="224">
        <v>0.87390000000000001</v>
      </c>
      <c r="BE390" s="224">
        <v>5912</v>
      </c>
      <c r="BF390" s="224">
        <v>0</v>
      </c>
      <c r="BG390" s="225">
        <v>8.8307697572879054E-2</v>
      </c>
      <c r="BH390" s="224">
        <v>133</v>
      </c>
      <c r="BI390" s="224">
        <v>12</v>
      </c>
      <c r="BJ390" s="224">
        <v>106.4</v>
      </c>
      <c r="BK390" s="224">
        <v>0.99909999999999999</v>
      </c>
      <c r="BL390" s="224">
        <v>2844</v>
      </c>
      <c r="BM390" s="224">
        <v>0</v>
      </c>
      <c r="BN390" s="225">
        <v>3.5958872808472077E-2</v>
      </c>
      <c r="BO390" s="224">
        <v>133</v>
      </c>
      <c r="BP390" s="224">
        <v>100.6</v>
      </c>
      <c r="BQ390" s="224">
        <v>106.4</v>
      </c>
      <c r="BR390" s="224">
        <v>0.96040000000000003</v>
      </c>
      <c r="BS390" s="224">
        <v>6812</v>
      </c>
      <c r="BT390" s="311">
        <v>0</v>
      </c>
      <c r="BU390" s="225">
        <v>8.9599982409571496E-2</v>
      </c>
      <c r="BV390" s="224">
        <v>133</v>
      </c>
      <c r="BW390" s="224">
        <v>102.3</v>
      </c>
      <c r="BX390" s="224">
        <v>106.4</v>
      </c>
      <c r="BY390" s="224">
        <v>0.98909999999999998</v>
      </c>
      <c r="BZ390" s="224">
        <v>12802</v>
      </c>
      <c r="CA390" s="311">
        <v>0</v>
      </c>
      <c r="CB390" s="225">
        <v>0.18102006645077243</v>
      </c>
      <c r="CC390" s="224">
        <v>133</v>
      </c>
      <c r="CD390" s="486"/>
      <c r="CE390" s="224">
        <v>106.4</v>
      </c>
      <c r="CF390" s="224">
        <v>0.99829999999999997</v>
      </c>
      <c r="CG390" s="224">
        <v>20113</v>
      </c>
      <c r="CH390" s="224">
        <v>0</v>
      </c>
      <c r="CI390" s="225">
        <v>0.25450787156340243</v>
      </c>
      <c r="CJ390" s="224">
        <v>133</v>
      </c>
      <c r="CK390" s="486"/>
      <c r="CL390" s="224">
        <v>106.4</v>
      </c>
      <c r="CM390" s="224">
        <v>0.98329999999999995</v>
      </c>
      <c r="CN390" s="224">
        <v>15082</v>
      </c>
      <c r="CO390" s="224">
        <v>0</v>
      </c>
      <c r="CP390" s="225">
        <v>0.2002159964472692</v>
      </c>
      <c r="CQ390" s="224">
        <v>133</v>
      </c>
      <c r="CR390" s="486"/>
      <c r="CS390" s="224">
        <v>106.4</v>
      </c>
      <c r="CT390" s="224">
        <v>0.89049999999999996</v>
      </c>
      <c r="CU390" s="224">
        <v>3120</v>
      </c>
      <c r="CV390" s="311">
        <v>0</v>
      </c>
      <c r="CW390" s="225">
        <v>4.4259459574294814E-2</v>
      </c>
      <c r="CX390" s="224">
        <v>133</v>
      </c>
      <c r="CY390" s="486"/>
      <c r="CZ390" s="224">
        <v>106.4</v>
      </c>
      <c r="DA390" s="224">
        <v>0.99529999999999996</v>
      </c>
      <c r="DB390" s="224">
        <v>9323</v>
      </c>
      <c r="DC390" s="224">
        <v>0</v>
      </c>
      <c r="DD390" s="225">
        <v>0.1222721519630148</v>
      </c>
      <c r="DE390" s="224">
        <v>133</v>
      </c>
      <c r="DF390" s="486"/>
      <c r="DG390" s="224">
        <v>106.4</v>
      </c>
      <c r="DH390" s="224">
        <v>0.99850000000000005</v>
      </c>
      <c r="DI390" s="224">
        <v>6815</v>
      </c>
      <c r="DJ390" s="224">
        <v>0</v>
      </c>
      <c r="DK390" s="225">
        <v>8.6219048841675472E-2</v>
      </c>
      <c r="DL390" s="224">
        <v>133</v>
      </c>
      <c r="DM390" s="486"/>
      <c r="DN390" s="224">
        <v>106.4</v>
      </c>
      <c r="DO390" s="224">
        <v>0.99560000000000004</v>
      </c>
      <c r="DP390" s="224">
        <v>11032</v>
      </c>
      <c r="DQ390" s="311">
        <v>0</v>
      </c>
      <c r="DR390" s="225">
        <v>0.13997639415351712</v>
      </c>
      <c r="DS390" s="486">
        <v>133</v>
      </c>
      <c r="DT390" s="486"/>
      <c r="DU390" s="486">
        <v>106.4</v>
      </c>
      <c r="DV390" s="486">
        <v>0.99839999999999995</v>
      </c>
      <c r="DW390" s="224">
        <v>10547</v>
      </c>
      <c r="DX390" s="224">
        <v>0</v>
      </c>
      <c r="DY390" s="225">
        <v>0.13789554933675</v>
      </c>
    </row>
    <row r="391" spans="1:129" ht="17.25" customHeight="1">
      <c r="A391" s="466">
        <v>387</v>
      </c>
      <c r="B391" s="489">
        <v>311000000039</v>
      </c>
      <c r="C391" s="492" t="s">
        <v>264</v>
      </c>
      <c r="D391" s="224">
        <v>110</v>
      </c>
      <c r="E391" s="224">
        <v>46</v>
      </c>
      <c r="F391" s="224">
        <v>49</v>
      </c>
      <c r="G391" s="224">
        <v>0.93710000000000004</v>
      </c>
      <c r="H391" s="224">
        <v>9977</v>
      </c>
      <c r="I391" s="224">
        <v>0</v>
      </c>
      <c r="J391" s="225">
        <v>0.30177652820456607</v>
      </c>
      <c r="K391" s="224">
        <v>110</v>
      </c>
      <c r="L391" s="224">
        <v>49.2</v>
      </c>
      <c r="M391" s="224">
        <v>52.2</v>
      </c>
      <c r="N391" s="224">
        <v>0.94450000000000001</v>
      </c>
      <c r="O391" s="224">
        <v>12076</v>
      </c>
      <c r="P391" s="224">
        <v>0</v>
      </c>
      <c r="Q391" s="225">
        <v>0.32921355124544244</v>
      </c>
      <c r="R391" s="224">
        <v>110</v>
      </c>
      <c r="S391" s="224">
        <v>40.200000000000003</v>
      </c>
      <c r="T391" s="224">
        <v>88</v>
      </c>
      <c r="U391" s="224">
        <v>0.94810000000000005</v>
      </c>
      <c r="V391" s="224">
        <v>7797</v>
      </c>
      <c r="W391" s="224">
        <v>0</v>
      </c>
      <c r="X391" s="225">
        <v>0.12979507659657433</v>
      </c>
      <c r="Y391" s="224">
        <v>110</v>
      </c>
      <c r="Z391" s="224">
        <v>34</v>
      </c>
      <c r="AA391" s="224">
        <v>88</v>
      </c>
      <c r="AB391" s="224">
        <v>0.95430000000000004</v>
      </c>
      <c r="AC391" s="224">
        <v>11217</v>
      </c>
      <c r="AD391" s="224">
        <v>0</v>
      </c>
      <c r="AE391" s="225">
        <v>0.17952965171074711</v>
      </c>
      <c r="AF391" s="224">
        <v>110</v>
      </c>
      <c r="AG391" s="224">
        <v>26.9</v>
      </c>
      <c r="AH391" s="224">
        <v>88</v>
      </c>
      <c r="AI391" s="224">
        <v>0.9617</v>
      </c>
      <c r="AJ391" s="224">
        <v>5967</v>
      </c>
      <c r="AK391" s="224">
        <v>0</v>
      </c>
      <c r="AL391" s="225">
        <v>9.4767803349213281E-2</v>
      </c>
      <c r="AM391" s="224">
        <v>110</v>
      </c>
      <c r="AN391" s="224">
        <v>31.7</v>
      </c>
      <c r="AO391" s="224">
        <v>88</v>
      </c>
      <c r="AP391" s="224">
        <v>0.95</v>
      </c>
      <c r="AQ391" s="224">
        <v>10856</v>
      </c>
      <c r="AR391" s="224">
        <v>0</v>
      </c>
      <c r="AS391" s="225">
        <v>0.18035619351408827</v>
      </c>
      <c r="AT391" s="224">
        <v>110</v>
      </c>
      <c r="AU391" s="224">
        <v>26.5</v>
      </c>
      <c r="AV391" s="224">
        <v>88</v>
      </c>
      <c r="AW391" s="224">
        <v>0.94289999999999996</v>
      </c>
      <c r="AX391" s="224">
        <v>6428</v>
      </c>
      <c r="AY391" s="224">
        <v>0</v>
      </c>
      <c r="AZ391" s="225">
        <v>0.10412490655324191</v>
      </c>
      <c r="BA391" s="224">
        <v>110</v>
      </c>
      <c r="BB391" s="224">
        <v>25.9</v>
      </c>
      <c r="BC391" s="224">
        <v>88</v>
      </c>
      <c r="BD391" s="224">
        <v>0.93620000000000003</v>
      </c>
      <c r="BE391" s="224">
        <v>9873</v>
      </c>
      <c r="BF391" s="224">
        <v>0</v>
      </c>
      <c r="BG391" s="225">
        <v>0.16644292206405004</v>
      </c>
      <c r="BH391" s="224">
        <v>110</v>
      </c>
      <c r="BI391" s="224">
        <v>25.5</v>
      </c>
      <c r="BJ391" s="224">
        <v>88</v>
      </c>
      <c r="BK391" s="224">
        <v>0.93740000000000001</v>
      </c>
      <c r="BL391" s="224">
        <v>5864</v>
      </c>
      <c r="BM391" s="224">
        <v>0</v>
      </c>
      <c r="BN391" s="225">
        <v>9.5546196807750713E-2</v>
      </c>
      <c r="BO391" s="224">
        <v>110</v>
      </c>
      <c r="BP391" s="224">
        <v>40.9</v>
      </c>
      <c r="BQ391" s="224">
        <v>88</v>
      </c>
      <c r="BR391" s="224">
        <v>0.95630000000000004</v>
      </c>
      <c r="BS391" s="224">
        <v>11214</v>
      </c>
      <c r="BT391" s="311">
        <v>0</v>
      </c>
      <c r="BU391" s="225">
        <v>0.17910626948990532</v>
      </c>
      <c r="BV391" s="224">
        <v>110</v>
      </c>
      <c r="BW391" s="224">
        <v>37.1</v>
      </c>
      <c r="BX391" s="224">
        <v>88</v>
      </c>
      <c r="BY391" s="224">
        <v>0.94569999999999999</v>
      </c>
      <c r="BZ391" s="224">
        <v>8089</v>
      </c>
      <c r="CA391" s="311">
        <v>0</v>
      </c>
      <c r="CB391" s="225">
        <v>0.14464036236929334</v>
      </c>
      <c r="CC391" s="224">
        <v>110</v>
      </c>
      <c r="CD391" s="486"/>
      <c r="CE391" s="224">
        <v>88</v>
      </c>
      <c r="CF391" s="224">
        <v>0.92730000000000001</v>
      </c>
      <c r="CG391" s="224">
        <v>9921</v>
      </c>
      <c r="CH391" s="224">
        <v>0</v>
      </c>
      <c r="CI391" s="225">
        <v>0.16341035826587008</v>
      </c>
      <c r="CJ391" s="224">
        <v>110</v>
      </c>
      <c r="CK391" s="486"/>
      <c r="CL391" s="224">
        <v>88</v>
      </c>
      <c r="CM391" s="224">
        <v>0.92259999999999998</v>
      </c>
      <c r="CN391" s="224">
        <v>9989</v>
      </c>
      <c r="CO391" s="224">
        <v>0</v>
      </c>
      <c r="CP391" s="225">
        <v>0.17088084946582671</v>
      </c>
      <c r="CQ391" s="224">
        <v>110</v>
      </c>
      <c r="CR391" s="486"/>
      <c r="CS391" s="224">
        <v>88</v>
      </c>
      <c r="CT391" s="224">
        <v>0.94020000000000004</v>
      </c>
      <c r="CU391" s="224">
        <v>9937</v>
      </c>
      <c r="CV391" s="311">
        <v>0</v>
      </c>
      <c r="CW391" s="225">
        <v>0.16142821154709497</v>
      </c>
      <c r="CX391" s="224">
        <v>110</v>
      </c>
      <c r="CY391" s="486"/>
      <c r="CZ391" s="224">
        <v>88</v>
      </c>
      <c r="DA391" s="224">
        <v>0.93110000000000004</v>
      </c>
      <c r="DB391" s="224">
        <v>7723</v>
      </c>
      <c r="DC391" s="224">
        <v>0</v>
      </c>
      <c r="DD391" s="225">
        <v>0.13091051748285126</v>
      </c>
      <c r="DE391" s="224">
        <v>110</v>
      </c>
      <c r="DF391" s="486"/>
      <c r="DG391" s="224">
        <v>88</v>
      </c>
      <c r="DH391" s="224">
        <v>0.93889999999999996</v>
      </c>
      <c r="DI391" s="224">
        <v>8279</v>
      </c>
      <c r="DJ391" s="224">
        <v>0</v>
      </c>
      <c r="DK391" s="225">
        <v>0.13467994669830036</v>
      </c>
      <c r="DL391" s="224">
        <v>110</v>
      </c>
      <c r="DM391" s="486"/>
      <c r="DN391" s="224">
        <v>88</v>
      </c>
      <c r="DO391" s="224">
        <v>0.93820000000000003</v>
      </c>
      <c r="DP391" s="224">
        <v>8522</v>
      </c>
      <c r="DQ391" s="311">
        <v>0</v>
      </c>
      <c r="DR391" s="225">
        <v>0.13873642317092713</v>
      </c>
      <c r="DS391" s="486">
        <v>110</v>
      </c>
      <c r="DT391" s="486"/>
      <c r="DU391" s="486">
        <v>88</v>
      </c>
      <c r="DV391" s="486">
        <v>0.94030000000000002</v>
      </c>
      <c r="DW391" s="224">
        <v>8043</v>
      </c>
      <c r="DX391" s="224">
        <v>0</v>
      </c>
      <c r="DY391" s="225">
        <v>0.13500083790150788</v>
      </c>
    </row>
    <row r="392" spans="1:129" ht="17.25" customHeight="1">
      <c r="A392" s="466">
        <v>388</v>
      </c>
      <c r="B392" s="489">
        <v>343000000043</v>
      </c>
      <c r="C392" s="492" t="s">
        <v>352</v>
      </c>
      <c r="D392" s="224">
        <v>322</v>
      </c>
      <c r="E392" s="224">
        <v>158</v>
      </c>
      <c r="F392" s="224">
        <v>158</v>
      </c>
      <c r="G392" s="224">
        <v>0</v>
      </c>
      <c r="H392" s="224">
        <v>17116</v>
      </c>
      <c r="I392" s="224">
        <v>0</v>
      </c>
      <c r="J392" s="225"/>
      <c r="K392" s="224">
        <v>322</v>
      </c>
      <c r="L392" s="224">
        <v>175</v>
      </c>
      <c r="M392" s="224">
        <v>175</v>
      </c>
      <c r="N392" s="224">
        <v>0.93710000000000004</v>
      </c>
      <c r="O392" s="224">
        <v>8985</v>
      </c>
      <c r="P392" s="224">
        <v>0</v>
      </c>
      <c r="Q392" s="225">
        <v>7.3641251296405669E-2</v>
      </c>
      <c r="R392" s="224">
        <v>322</v>
      </c>
      <c r="S392" s="224">
        <v>188</v>
      </c>
      <c r="T392" s="224">
        <v>257.60000000000002</v>
      </c>
      <c r="U392" s="224">
        <v>0.90969999999999995</v>
      </c>
      <c r="V392" s="224">
        <v>10286</v>
      </c>
      <c r="W392" s="224">
        <v>0</v>
      </c>
      <c r="X392" s="225">
        <v>6.0963510900422728E-2</v>
      </c>
      <c r="Y392" s="224">
        <v>322</v>
      </c>
      <c r="Z392" s="224">
        <v>213</v>
      </c>
      <c r="AA392" s="224">
        <v>257.60000000000002</v>
      </c>
      <c r="AB392" s="224">
        <v>0.86180000000000001</v>
      </c>
      <c r="AC392" s="224">
        <v>10760</v>
      </c>
      <c r="AD392" s="224">
        <v>0</v>
      </c>
      <c r="AE392" s="225">
        <v>6.5145884856220734E-2</v>
      </c>
      <c r="AF392" s="224">
        <v>322</v>
      </c>
      <c r="AG392" s="224">
        <v>170</v>
      </c>
      <c r="AH392" s="224">
        <v>257.60000000000002</v>
      </c>
      <c r="AI392" s="224">
        <v>0.90610000000000002</v>
      </c>
      <c r="AJ392" s="224">
        <v>9145</v>
      </c>
      <c r="AK392" s="224">
        <v>0</v>
      </c>
      <c r="AL392" s="225">
        <v>5.2660961603011376E-2</v>
      </c>
      <c r="AM392" s="224">
        <v>322</v>
      </c>
      <c r="AN392" s="224">
        <v>209</v>
      </c>
      <c r="AO392" s="224">
        <v>257.60000000000002</v>
      </c>
      <c r="AP392" s="224">
        <v>0.91520000000000001</v>
      </c>
      <c r="AQ392" s="224">
        <v>9228</v>
      </c>
      <c r="AR392" s="224">
        <v>0</v>
      </c>
      <c r="AS392" s="225">
        <v>5.4364227258248993E-2</v>
      </c>
      <c r="AT392" s="224">
        <v>322</v>
      </c>
      <c r="AU392" s="224">
        <v>223</v>
      </c>
      <c r="AV392" s="224">
        <v>257.60000000000002</v>
      </c>
      <c r="AW392" s="224">
        <v>0.87549999999999994</v>
      </c>
      <c r="AX392" s="224">
        <v>7779</v>
      </c>
      <c r="AY392" s="224">
        <v>0</v>
      </c>
      <c r="AZ392" s="225">
        <v>4.6360576393304632E-2</v>
      </c>
      <c r="BA392" s="224">
        <v>322</v>
      </c>
      <c r="BB392" s="224">
        <v>204</v>
      </c>
      <c r="BC392" s="224">
        <v>257.60000000000002</v>
      </c>
      <c r="BD392" s="224">
        <v>0.91769999999999996</v>
      </c>
      <c r="BE392" s="224">
        <v>6476</v>
      </c>
      <c r="BF392" s="224">
        <v>0</v>
      </c>
      <c r="BG392" s="225">
        <v>3.8047642585925912E-2</v>
      </c>
      <c r="BH392" s="224">
        <v>322</v>
      </c>
      <c r="BI392" s="224">
        <v>204</v>
      </c>
      <c r="BJ392" s="224">
        <v>257.60000000000002</v>
      </c>
      <c r="BK392" s="224">
        <v>0.82720000000000005</v>
      </c>
      <c r="BL392" s="224">
        <v>12856</v>
      </c>
      <c r="BM392" s="224">
        <v>0</v>
      </c>
      <c r="BN392" s="225">
        <v>8.10917259061152E-2</v>
      </c>
      <c r="BO392" s="224">
        <v>322</v>
      </c>
      <c r="BP392" s="224">
        <v>231</v>
      </c>
      <c r="BQ392" s="224">
        <v>257.60000000000002</v>
      </c>
      <c r="BR392" s="224">
        <v>0.8387</v>
      </c>
      <c r="BS392" s="224">
        <v>14287</v>
      </c>
      <c r="BT392" s="311">
        <v>0</v>
      </c>
      <c r="BU392" s="225">
        <v>8.8882366145473346E-2</v>
      </c>
      <c r="BV392" s="224">
        <v>322</v>
      </c>
      <c r="BW392" s="224">
        <v>169</v>
      </c>
      <c r="BX392" s="224">
        <v>257.60000000000002</v>
      </c>
      <c r="BY392" s="224">
        <v>0.90629999999999999</v>
      </c>
      <c r="BZ392" s="224">
        <v>9032</v>
      </c>
      <c r="CA392" s="311">
        <v>0</v>
      </c>
      <c r="CB392" s="225">
        <v>5.7570077909071413E-2</v>
      </c>
      <c r="CC392" s="224">
        <v>322</v>
      </c>
      <c r="CD392" s="486"/>
      <c r="CE392" s="224">
        <v>257.60000000000002</v>
      </c>
      <c r="CF392" s="224">
        <v>0.94599999999999995</v>
      </c>
      <c r="CG392" s="224">
        <v>15545</v>
      </c>
      <c r="CH392" s="224">
        <v>0</v>
      </c>
      <c r="CI392" s="225">
        <v>8.5739470228934994E-2</v>
      </c>
      <c r="CJ392" s="224">
        <v>322</v>
      </c>
      <c r="CK392" s="486"/>
      <c r="CL392" s="224">
        <v>257.60000000000002</v>
      </c>
      <c r="CM392" s="224">
        <v>0.95450000000000002</v>
      </c>
      <c r="CN392" s="224">
        <v>11918</v>
      </c>
      <c r="CO392" s="224">
        <v>0</v>
      </c>
      <c r="CP392" s="225">
        <v>6.7320772874557011E-2</v>
      </c>
      <c r="CQ392" s="224">
        <v>322</v>
      </c>
      <c r="CR392" s="486"/>
      <c r="CS392" s="224">
        <v>257.60000000000002</v>
      </c>
      <c r="CT392" s="224">
        <v>0.98350000000000004</v>
      </c>
      <c r="CU392" s="224">
        <v>8631</v>
      </c>
      <c r="CV392" s="311">
        <v>0</v>
      </c>
      <c r="CW392" s="225">
        <v>4.578971686402071E-2</v>
      </c>
      <c r="CX392" s="224">
        <v>322</v>
      </c>
      <c r="CY392" s="486"/>
      <c r="CZ392" s="224">
        <v>257.60000000000002</v>
      </c>
      <c r="DA392" s="224">
        <v>0.97489999999999999</v>
      </c>
      <c r="DB392" s="224">
        <v>9207</v>
      </c>
      <c r="DC392" s="224">
        <v>0</v>
      </c>
      <c r="DD392" s="225">
        <v>5.0918982612645727E-2</v>
      </c>
      <c r="DE392" s="224">
        <v>322</v>
      </c>
      <c r="DF392" s="486"/>
      <c r="DG392" s="224">
        <v>257.60000000000002</v>
      </c>
      <c r="DH392" s="224">
        <v>0.99339999999999995</v>
      </c>
      <c r="DI392" s="224">
        <v>5794</v>
      </c>
      <c r="DJ392" s="224">
        <v>0</v>
      </c>
      <c r="DK392" s="225">
        <v>3.0432353566935213E-2</v>
      </c>
      <c r="DL392" s="224">
        <v>322</v>
      </c>
      <c r="DM392" s="486"/>
      <c r="DN392" s="224">
        <v>257.60000000000002</v>
      </c>
      <c r="DO392" s="224">
        <v>0.98060000000000003</v>
      </c>
      <c r="DP392" s="224">
        <v>6139</v>
      </c>
      <c r="DQ392" s="311">
        <v>0</v>
      </c>
      <c r="DR392" s="225">
        <v>3.2665322497212636E-2</v>
      </c>
      <c r="DS392" s="486">
        <v>322</v>
      </c>
      <c r="DT392" s="486"/>
      <c r="DU392" s="486">
        <v>257.60000000000002</v>
      </c>
      <c r="DV392" s="486">
        <v>0.96889999999999998</v>
      </c>
      <c r="DW392" s="224">
        <v>4250</v>
      </c>
      <c r="DX392" s="224">
        <v>0</v>
      </c>
      <c r="DY392" s="225">
        <v>2.3650025809579225E-2</v>
      </c>
    </row>
    <row r="393" spans="1:129" ht="17.25" customHeight="1">
      <c r="A393" s="466">
        <v>389</v>
      </c>
      <c r="B393" s="489">
        <v>341000000062</v>
      </c>
      <c r="C393" s="492" t="s">
        <v>308</v>
      </c>
      <c r="D393" s="224">
        <v>110</v>
      </c>
      <c r="E393" s="224">
        <v>94</v>
      </c>
      <c r="F393" s="224">
        <v>94</v>
      </c>
      <c r="G393" s="224">
        <v>0.94120000000000004</v>
      </c>
      <c r="H393" s="224">
        <v>23236</v>
      </c>
      <c r="I393" s="224">
        <v>0</v>
      </c>
      <c r="J393" s="225">
        <v>0.36476998831530388</v>
      </c>
      <c r="K393" s="224">
        <v>110</v>
      </c>
      <c r="L393" s="224">
        <v>113.6</v>
      </c>
      <c r="M393" s="224">
        <v>113.6</v>
      </c>
      <c r="N393" s="224">
        <v>0.95489999999999997</v>
      </c>
      <c r="O393" s="224">
        <v>33230</v>
      </c>
      <c r="P393" s="224">
        <v>0</v>
      </c>
      <c r="Q393" s="225">
        <v>0.4117382184277063</v>
      </c>
      <c r="R393" s="224">
        <v>110</v>
      </c>
      <c r="S393" s="224">
        <v>116.8</v>
      </c>
      <c r="T393" s="224">
        <v>116.8</v>
      </c>
      <c r="U393" s="224">
        <v>0.95709999999999995</v>
      </c>
      <c r="V393" s="224">
        <v>33310</v>
      </c>
      <c r="W393" s="224">
        <v>0</v>
      </c>
      <c r="X393" s="225">
        <v>0.41384906396113197</v>
      </c>
      <c r="Y393" s="224">
        <v>110</v>
      </c>
      <c r="Z393" s="224">
        <v>112.8</v>
      </c>
      <c r="AA393" s="224">
        <v>112.8</v>
      </c>
      <c r="AB393" s="224">
        <v>0.95909999999999995</v>
      </c>
      <c r="AC393" s="224">
        <v>30920</v>
      </c>
      <c r="AD393" s="224">
        <v>0</v>
      </c>
      <c r="AE393" s="225">
        <v>0.38414356197693317</v>
      </c>
      <c r="AF393" s="224">
        <v>110</v>
      </c>
      <c r="AG393" s="224">
        <v>96</v>
      </c>
      <c r="AH393" s="224">
        <v>96</v>
      </c>
      <c r="AI393" s="224">
        <v>0.95040000000000002</v>
      </c>
      <c r="AJ393" s="224">
        <v>33348</v>
      </c>
      <c r="AK393" s="224">
        <v>0</v>
      </c>
      <c r="AL393" s="225">
        <v>0.49126881494153007</v>
      </c>
      <c r="AM393" s="224">
        <v>110</v>
      </c>
      <c r="AN393" s="224">
        <v>110</v>
      </c>
      <c r="AO393" s="224">
        <v>110</v>
      </c>
      <c r="AP393" s="224">
        <v>0.95730000000000004</v>
      </c>
      <c r="AQ393" s="224">
        <v>40018</v>
      </c>
      <c r="AR393" s="224">
        <v>0</v>
      </c>
      <c r="AS393" s="225">
        <v>0.52781549961117491</v>
      </c>
      <c r="AT393" s="224">
        <v>110</v>
      </c>
      <c r="AU393" s="224">
        <v>101.6</v>
      </c>
      <c r="AV393" s="224">
        <v>101.6</v>
      </c>
      <c r="AW393" s="224">
        <v>0.94930000000000003</v>
      </c>
      <c r="AX393" s="224">
        <v>31258</v>
      </c>
      <c r="AY393" s="224">
        <v>0</v>
      </c>
      <c r="AZ393" s="225">
        <v>0.4356032009932625</v>
      </c>
      <c r="BA393" s="224">
        <v>110</v>
      </c>
      <c r="BB393" s="224">
        <v>94</v>
      </c>
      <c r="BC393" s="224">
        <v>94</v>
      </c>
      <c r="BD393" s="224">
        <v>0.94710000000000005</v>
      </c>
      <c r="BE393" s="224">
        <v>30302</v>
      </c>
      <c r="BF393" s="224">
        <v>0</v>
      </c>
      <c r="BG393" s="225">
        <v>0.47273211518151836</v>
      </c>
      <c r="BH393" s="224">
        <v>110</v>
      </c>
      <c r="BI393" s="224">
        <v>78</v>
      </c>
      <c r="BJ393" s="224">
        <v>88</v>
      </c>
      <c r="BK393" s="224">
        <v>0.93769999999999998</v>
      </c>
      <c r="BL393" s="224">
        <v>26080</v>
      </c>
      <c r="BM393" s="224">
        <v>0</v>
      </c>
      <c r="BN393" s="225">
        <v>0.42480347757157527</v>
      </c>
      <c r="BO393" s="224">
        <v>110</v>
      </c>
      <c r="BP393" s="224">
        <v>84</v>
      </c>
      <c r="BQ393" s="224">
        <v>88</v>
      </c>
      <c r="BR393" s="224">
        <v>0.94240000000000002</v>
      </c>
      <c r="BS393" s="224">
        <v>29326</v>
      </c>
      <c r="BT393" s="311">
        <v>0</v>
      </c>
      <c r="BU393" s="225">
        <v>0.47529357668364453</v>
      </c>
      <c r="BV393" s="224">
        <v>110</v>
      </c>
      <c r="BW393" s="224">
        <v>84</v>
      </c>
      <c r="BX393" s="224">
        <v>88</v>
      </c>
      <c r="BY393" s="224">
        <v>0.94369999999999998</v>
      </c>
      <c r="BZ393" s="224">
        <v>26836</v>
      </c>
      <c r="CA393" s="311">
        <v>0</v>
      </c>
      <c r="CB393" s="225">
        <v>0.48087464970478644</v>
      </c>
      <c r="CC393" s="224">
        <v>110</v>
      </c>
      <c r="CD393" s="486"/>
      <c r="CE393" s="224">
        <v>110</v>
      </c>
      <c r="CF393" s="224">
        <v>0.96009999999999995</v>
      </c>
      <c r="CG393" s="224">
        <v>37738</v>
      </c>
      <c r="CH393" s="224">
        <v>0</v>
      </c>
      <c r="CI393" s="225">
        <v>0.48028253003541205</v>
      </c>
      <c r="CJ393" s="224">
        <v>110</v>
      </c>
      <c r="CK393" s="486"/>
      <c r="CL393" s="224">
        <v>115.6</v>
      </c>
      <c r="CM393" s="224">
        <v>0.95930000000000004</v>
      </c>
      <c r="CN393" s="224">
        <v>36450</v>
      </c>
      <c r="CO393" s="224">
        <v>0</v>
      </c>
      <c r="CP393" s="225">
        <v>0.45651258829517055</v>
      </c>
      <c r="CQ393" s="224">
        <v>110</v>
      </c>
      <c r="CR393" s="486"/>
      <c r="CS393" s="224">
        <v>106.4</v>
      </c>
      <c r="CT393" s="224">
        <v>0.95399999999999996</v>
      </c>
      <c r="CU393" s="224">
        <v>34386</v>
      </c>
      <c r="CV393" s="311">
        <v>0</v>
      </c>
      <c r="CW393" s="225">
        <v>0.45532208996827633</v>
      </c>
      <c r="CX393" s="224">
        <v>110</v>
      </c>
      <c r="CY393" s="486"/>
      <c r="CZ393" s="224">
        <v>111.6</v>
      </c>
      <c r="DA393" s="224">
        <v>0.96220000000000006</v>
      </c>
      <c r="DB393" s="224">
        <v>33744</v>
      </c>
      <c r="DC393" s="224">
        <v>0</v>
      </c>
      <c r="DD393" s="225">
        <v>0.43645002107128555</v>
      </c>
      <c r="DE393" s="224">
        <v>110</v>
      </c>
      <c r="DF393" s="486"/>
      <c r="DG393" s="224">
        <v>111.2</v>
      </c>
      <c r="DH393" s="224">
        <v>0.95940000000000003</v>
      </c>
      <c r="DI393" s="224">
        <v>35420</v>
      </c>
      <c r="DJ393" s="224">
        <v>0</v>
      </c>
      <c r="DK393" s="225">
        <v>0.44624269516582266</v>
      </c>
      <c r="DL393" s="224">
        <v>110</v>
      </c>
      <c r="DM393" s="486"/>
      <c r="DN393" s="224">
        <v>103.6</v>
      </c>
      <c r="DO393" s="224">
        <v>0.96099999999999997</v>
      </c>
      <c r="DP393" s="224">
        <v>33824</v>
      </c>
      <c r="DQ393" s="311">
        <v>0</v>
      </c>
      <c r="DR393" s="225">
        <v>0.45663467502277882</v>
      </c>
      <c r="DS393" s="486">
        <v>110</v>
      </c>
      <c r="DT393" s="486"/>
      <c r="DU393" s="486">
        <v>98.4</v>
      </c>
      <c r="DV393" s="486">
        <v>0.95820000000000005</v>
      </c>
      <c r="DW393" s="224">
        <v>32798</v>
      </c>
      <c r="DX393" s="224">
        <v>0</v>
      </c>
      <c r="DY393" s="225">
        <v>0.48312954864746577</v>
      </c>
    </row>
    <row r="394" spans="1:129" ht="17.25" customHeight="1">
      <c r="A394" s="466">
        <v>390</v>
      </c>
      <c r="B394" s="489">
        <v>714000000041</v>
      </c>
      <c r="C394" s="492" t="s">
        <v>803</v>
      </c>
      <c r="D394" s="224">
        <v>333</v>
      </c>
      <c r="E394" s="224">
        <v>215</v>
      </c>
      <c r="F394" s="224">
        <v>225</v>
      </c>
      <c r="G394" s="224">
        <v>6.8699999999999997E-2</v>
      </c>
      <c r="H394" s="224">
        <v>10715</v>
      </c>
      <c r="I394" s="311">
        <v>4037.3599999999997</v>
      </c>
      <c r="J394" s="225">
        <v>0.96276528833539976</v>
      </c>
      <c r="K394" s="224">
        <v>333</v>
      </c>
      <c r="L394" s="224">
        <v>188</v>
      </c>
      <c r="M394" s="224">
        <v>198</v>
      </c>
      <c r="N394" s="224">
        <v>0.97740000000000005</v>
      </c>
      <c r="O394" s="224">
        <v>23045</v>
      </c>
      <c r="P394" s="224">
        <v>0</v>
      </c>
      <c r="Q394" s="225">
        <v>0.16005389667904438</v>
      </c>
      <c r="R394" s="224">
        <v>333</v>
      </c>
      <c r="S394" s="224">
        <v>270</v>
      </c>
      <c r="T394" s="224">
        <v>280</v>
      </c>
      <c r="U394" s="224">
        <v>0.9597</v>
      </c>
      <c r="V394" s="224">
        <v>27295</v>
      </c>
      <c r="W394" s="224">
        <v>0</v>
      </c>
      <c r="X394" s="225">
        <v>0.14107727944083054</v>
      </c>
      <c r="Y394" s="224">
        <v>333</v>
      </c>
      <c r="Z394" s="224">
        <v>225</v>
      </c>
      <c r="AA394" s="224">
        <v>266.39999999999998</v>
      </c>
      <c r="AB394" s="224">
        <v>0.97819999999999996</v>
      </c>
      <c r="AC394" s="224">
        <v>13955</v>
      </c>
      <c r="AD394" s="224">
        <v>0</v>
      </c>
      <c r="AE394" s="225">
        <v>7.1977212965268725E-2</v>
      </c>
      <c r="AF394" s="224">
        <v>333</v>
      </c>
      <c r="AG394" s="224">
        <v>198</v>
      </c>
      <c r="AH394" s="224">
        <v>266.39999999999998</v>
      </c>
      <c r="AI394" s="224">
        <v>0.9849</v>
      </c>
      <c r="AJ394" s="224">
        <v>9635</v>
      </c>
      <c r="AK394" s="224">
        <v>0</v>
      </c>
      <c r="AL394" s="225">
        <v>4.9357417184181983E-2</v>
      </c>
      <c r="AM394" s="224">
        <v>333</v>
      </c>
      <c r="AN394" s="224">
        <v>230</v>
      </c>
      <c r="AO394" s="224">
        <v>266.39999999999998</v>
      </c>
      <c r="AP394" s="224">
        <v>0.98329999999999995</v>
      </c>
      <c r="AQ394" s="224">
        <v>20065</v>
      </c>
      <c r="AR394" s="224">
        <v>0</v>
      </c>
      <c r="AS394" s="225">
        <v>0.10638647223785705</v>
      </c>
      <c r="AT394" s="224">
        <v>333</v>
      </c>
      <c r="AU394" s="224">
        <v>248</v>
      </c>
      <c r="AV394" s="224">
        <v>266.39999999999998</v>
      </c>
      <c r="AW394" s="224">
        <v>0.98540000000000005</v>
      </c>
      <c r="AX394" s="224">
        <v>20725</v>
      </c>
      <c r="AY394" s="224">
        <v>0</v>
      </c>
      <c r="AZ394" s="225">
        <v>0.10611452276700382</v>
      </c>
      <c r="BA394" s="224">
        <v>333</v>
      </c>
      <c r="BB394" s="224">
        <v>260</v>
      </c>
      <c r="BC394" s="224">
        <v>270</v>
      </c>
      <c r="BD394" s="224">
        <v>0.97470000000000001</v>
      </c>
      <c r="BE394" s="224">
        <v>17255</v>
      </c>
      <c r="BF394" s="224">
        <v>0</v>
      </c>
      <c r="BG394" s="225">
        <v>9.1064212645781906E-2</v>
      </c>
      <c r="BH394" s="224">
        <v>333</v>
      </c>
      <c r="BI394" s="224">
        <v>223</v>
      </c>
      <c r="BJ394" s="224">
        <v>266.39999999999998</v>
      </c>
      <c r="BK394" s="224">
        <v>0.98409999999999997</v>
      </c>
      <c r="BL394" s="224">
        <v>30835</v>
      </c>
      <c r="BM394" s="224">
        <v>0</v>
      </c>
      <c r="BN394" s="225">
        <v>0.15808751213788075</v>
      </c>
      <c r="BO394" s="224">
        <v>333</v>
      </c>
      <c r="BP394" s="224">
        <v>239</v>
      </c>
      <c r="BQ394" s="224">
        <v>266.39999999999998</v>
      </c>
      <c r="BR394" s="224">
        <v>0.97270000000000001</v>
      </c>
      <c r="BS394" s="224">
        <v>30345</v>
      </c>
      <c r="BT394" s="311">
        <v>0</v>
      </c>
      <c r="BU394" s="225">
        <v>0.15739867420589854</v>
      </c>
      <c r="BV394" s="224">
        <v>333</v>
      </c>
      <c r="BW394" s="224">
        <v>250</v>
      </c>
      <c r="BX394" s="224">
        <v>266.39999999999998</v>
      </c>
      <c r="BY394" s="224">
        <v>0.96899999999999997</v>
      </c>
      <c r="BZ394" s="224">
        <v>26825</v>
      </c>
      <c r="CA394" s="311">
        <v>0</v>
      </c>
      <c r="CB394" s="225">
        <v>0.15463665973211896</v>
      </c>
      <c r="CC394" s="224">
        <v>333</v>
      </c>
      <c r="CD394" s="486"/>
      <c r="CE394" s="224">
        <v>266.39999999999998</v>
      </c>
      <c r="CF394" s="224">
        <v>0.97230000000000005</v>
      </c>
      <c r="CG394" s="224">
        <v>36615</v>
      </c>
      <c r="CH394" s="224">
        <v>0</v>
      </c>
      <c r="CI394" s="225">
        <v>0.18999912314898731</v>
      </c>
      <c r="CJ394" s="224">
        <v>333</v>
      </c>
      <c r="CK394" s="486"/>
      <c r="CL394" s="224">
        <v>266.39999999999998</v>
      </c>
      <c r="CM394" s="224">
        <v>0.9879</v>
      </c>
      <c r="CN394" s="224">
        <v>31270</v>
      </c>
      <c r="CO394" s="224">
        <v>0</v>
      </c>
      <c r="CP394" s="225">
        <v>0.1650244062600239</v>
      </c>
      <c r="CQ394" s="224">
        <v>333</v>
      </c>
      <c r="CR394" s="486"/>
      <c r="CS394" s="224">
        <v>266.39999999999998</v>
      </c>
      <c r="CT394" s="224">
        <v>0.98619999999999997</v>
      </c>
      <c r="CU394" s="224">
        <v>20010</v>
      </c>
      <c r="CV394" s="311">
        <v>0</v>
      </c>
      <c r="CW394" s="225">
        <v>0.10237052590890394</v>
      </c>
      <c r="CX394" s="224">
        <v>333</v>
      </c>
      <c r="CY394" s="486"/>
      <c r="CZ394" s="224">
        <v>266.39999999999998</v>
      </c>
      <c r="DA394" s="224">
        <v>0.97789999999999999</v>
      </c>
      <c r="DB394" s="224">
        <v>25740</v>
      </c>
      <c r="DC394" s="224">
        <v>0</v>
      </c>
      <c r="DD394" s="225">
        <v>0.13722946793812937</v>
      </c>
      <c r="DE394" s="224">
        <v>333</v>
      </c>
      <c r="DF394" s="486"/>
      <c r="DG394" s="224">
        <v>266.39999999999998</v>
      </c>
      <c r="DH394" s="224">
        <v>0.98609999999999998</v>
      </c>
      <c r="DI394" s="224">
        <v>17150</v>
      </c>
      <c r="DJ394" s="224">
        <v>0</v>
      </c>
      <c r="DK394" s="225">
        <v>8.7747754100378175E-2</v>
      </c>
      <c r="DL394" s="224">
        <v>333</v>
      </c>
      <c r="DM394" s="486"/>
      <c r="DN394" s="224">
        <v>266.39999999999998</v>
      </c>
      <c r="DO394" s="224">
        <v>0.96399999999999997</v>
      </c>
      <c r="DP394" s="224">
        <v>1340</v>
      </c>
      <c r="DQ394" s="311">
        <v>0</v>
      </c>
      <c r="DR394" s="225">
        <v>7.013270799912482E-3</v>
      </c>
      <c r="DS394" s="486">
        <v>333</v>
      </c>
      <c r="DT394" s="486"/>
      <c r="DU394" s="486">
        <v>266.39999999999998</v>
      </c>
      <c r="DV394" s="486">
        <v>0.96950000000000003</v>
      </c>
      <c r="DW394" s="224">
        <v>19400</v>
      </c>
      <c r="DX394" s="224">
        <v>0</v>
      </c>
      <c r="DY394" s="225">
        <v>0.10432471322964706</v>
      </c>
    </row>
    <row r="395" spans="1:129" ht="17.25" customHeight="1">
      <c r="A395" s="466">
        <v>391</v>
      </c>
      <c r="B395" s="489">
        <v>211000000035</v>
      </c>
      <c r="C395" s="492" t="s">
        <v>763</v>
      </c>
      <c r="D395" s="224">
        <v>144</v>
      </c>
      <c r="E395" s="224">
        <v>2</v>
      </c>
      <c r="F395" s="224">
        <v>2</v>
      </c>
      <c r="G395" s="224">
        <v>0.91600000000000004</v>
      </c>
      <c r="H395" s="224">
        <v>654</v>
      </c>
      <c r="I395" s="224">
        <v>0</v>
      </c>
      <c r="J395" s="225">
        <v>0.4958151382823871</v>
      </c>
      <c r="K395" s="224">
        <v>144</v>
      </c>
      <c r="L395" s="224">
        <v>0.72</v>
      </c>
      <c r="M395" s="224">
        <v>0.72</v>
      </c>
      <c r="N395" s="224">
        <v>0.94440000000000002</v>
      </c>
      <c r="O395" s="224">
        <v>204</v>
      </c>
      <c r="P395" s="224">
        <v>0</v>
      </c>
      <c r="Q395" s="225">
        <v>0.40324478267668007</v>
      </c>
      <c r="R395" s="224">
        <v>144</v>
      </c>
      <c r="S395" s="224">
        <v>18.48</v>
      </c>
      <c r="T395" s="224">
        <v>115.2</v>
      </c>
      <c r="U395" s="224">
        <v>0.9425</v>
      </c>
      <c r="V395" s="224">
        <v>2507</v>
      </c>
      <c r="W395" s="224">
        <v>0</v>
      </c>
      <c r="X395" s="225">
        <v>3.2069190653960772E-2</v>
      </c>
      <c r="Y395" s="224">
        <v>144</v>
      </c>
      <c r="Z395" s="224">
        <v>50</v>
      </c>
      <c r="AA395" s="224">
        <v>115.2</v>
      </c>
      <c r="AB395" s="224">
        <v>0.8831</v>
      </c>
      <c r="AC395" s="224">
        <v>5837</v>
      </c>
      <c r="AD395" s="224">
        <v>0</v>
      </c>
      <c r="AE395" s="225">
        <v>7.7117757791433914E-2</v>
      </c>
      <c r="AF395" s="224">
        <v>144</v>
      </c>
      <c r="AG395" s="224">
        <v>55.04</v>
      </c>
      <c r="AH395" s="224">
        <v>115.2</v>
      </c>
      <c r="AI395" s="224">
        <v>0.82110000000000005</v>
      </c>
      <c r="AJ395" s="224">
        <v>9231</v>
      </c>
      <c r="AK395" s="224">
        <v>0</v>
      </c>
      <c r="AL395" s="225">
        <v>0.13116781503001701</v>
      </c>
      <c r="AM395" s="224">
        <v>144</v>
      </c>
      <c r="AN395" s="224">
        <v>62.48</v>
      </c>
      <c r="AO395" s="224">
        <v>115.2</v>
      </c>
      <c r="AP395" s="224">
        <v>0.83540000000000003</v>
      </c>
      <c r="AQ395" s="224">
        <v>14427</v>
      </c>
      <c r="AR395" s="224">
        <v>0</v>
      </c>
      <c r="AS395" s="225">
        <v>0.20820760347671108</v>
      </c>
      <c r="AT395" s="224">
        <v>144</v>
      </c>
      <c r="AU395" s="224">
        <v>54.88</v>
      </c>
      <c r="AV395" s="224">
        <v>115.2</v>
      </c>
      <c r="AW395" s="224">
        <v>0.81020000000000003</v>
      </c>
      <c r="AX395" s="224">
        <v>8680</v>
      </c>
      <c r="AY395" s="224">
        <v>0</v>
      </c>
      <c r="AZ395" s="225">
        <v>0.12499771432750942</v>
      </c>
      <c r="BA395" s="224">
        <v>144</v>
      </c>
      <c r="BB395" s="224">
        <v>14.88</v>
      </c>
      <c r="BC395" s="224">
        <v>115.2</v>
      </c>
      <c r="BD395" s="224">
        <v>0.82420000000000004</v>
      </c>
      <c r="BE395" s="224">
        <v>844</v>
      </c>
      <c r="BF395" s="224">
        <v>0</v>
      </c>
      <c r="BG395" s="225">
        <v>1.2345959868304768E-2</v>
      </c>
      <c r="BH395" s="224">
        <v>144</v>
      </c>
      <c r="BI395" s="224">
        <v>18.559999999999999</v>
      </c>
      <c r="BJ395" s="224">
        <v>115.2</v>
      </c>
      <c r="BK395" s="224">
        <v>0.92079999999999995</v>
      </c>
      <c r="BL395" s="224">
        <v>2324</v>
      </c>
      <c r="BM395" s="224">
        <v>0</v>
      </c>
      <c r="BN395" s="225">
        <v>2.9447294415432219E-2</v>
      </c>
      <c r="BO395" s="224">
        <v>144</v>
      </c>
      <c r="BP395" s="224">
        <v>20.079999999999998</v>
      </c>
      <c r="BQ395" s="224">
        <v>115.2</v>
      </c>
      <c r="BR395" s="224">
        <v>0.91920000000000002</v>
      </c>
      <c r="BS395" s="224">
        <v>2982</v>
      </c>
      <c r="BT395" s="311">
        <v>0</v>
      </c>
      <c r="BU395" s="225">
        <v>3.7850551242938381E-2</v>
      </c>
      <c r="BV395" s="224">
        <v>144</v>
      </c>
      <c r="BW395" s="224">
        <v>4.5599999999999996</v>
      </c>
      <c r="BX395" s="224">
        <v>115.2</v>
      </c>
      <c r="BY395" s="224">
        <v>0.96020000000000005</v>
      </c>
      <c r="BZ395" s="224">
        <v>724</v>
      </c>
      <c r="CA395" s="311">
        <v>0</v>
      </c>
      <c r="CB395" s="225">
        <v>9.7399137800877021E-3</v>
      </c>
      <c r="CC395" s="224">
        <v>144</v>
      </c>
      <c r="CD395" s="486"/>
      <c r="CE395" s="224">
        <v>144</v>
      </c>
      <c r="CF395" s="224">
        <v>0.96350000000000002</v>
      </c>
      <c r="CG395" s="224">
        <v>1851</v>
      </c>
      <c r="CH395" s="224">
        <v>0</v>
      </c>
      <c r="CI395" s="225">
        <v>1.7931609480816842E-2</v>
      </c>
      <c r="CJ395" s="224">
        <v>144</v>
      </c>
      <c r="CK395" s="486"/>
      <c r="CL395" s="224">
        <v>144</v>
      </c>
      <c r="CM395" s="224">
        <v>0.95020000000000004</v>
      </c>
      <c r="CN395" s="224">
        <v>8939</v>
      </c>
      <c r="CO395" s="224">
        <v>0</v>
      </c>
      <c r="CP395" s="225">
        <v>9.0735852231239159E-2</v>
      </c>
      <c r="CQ395" s="224">
        <v>144</v>
      </c>
      <c r="CR395" s="486"/>
      <c r="CS395" s="224">
        <v>144</v>
      </c>
      <c r="CT395" s="224">
        <v>0.86599999999999999</v>
      </c>
      <c r="CU395" s="224">
        <v>15557</v>
      </c>
      <c r="CV395" s="311">
        <v>0</v>
      </c>
      <c r="CW395" s="225">
        <v>0.16767662814792741</v>
      </c>
      <c r="CX395" s="224">
        <v>144</v>
      </c>
      <c r="CY395" s="486"/>
      <c r="CZ395" s="224">
        <v>144</v>
      </c>
      <c r="DA395" s="224">
        <v>0.81810000000000005</v>
      </c>
      <c r="DB395" s="224">
        <v>18237</v>
      </c>
      <c r="DC395" s="224">
        <v>0</v>
      </c>
      <c r="DD395" s="225">
        <v>0.21500671157650741</v>
      </c>
      <c r="DE395" s="224">
        <v>144</v>
      </c>
      <c r="DF395" s="486"/>
      <c r="DG395" s="224">
        <v>144</v>
      </c>
      <c r="DH395" s="224">
        <v>0.84970000000000001</v>
      </c>
      <c r="DI395" s="224">
        <v>13005</v>
      </c>
      <c r="DJ395" s="224">
        <v>0</v>
      </c>
      <c r="DK395" s="225">
        <v>0.14285956080640733</v>
      </c>
      <c r="DL395" s="224">
        <v>144</v>
      </c>
      <c r="DM395" s="486"/>
      <c r="DN395" s="224">
        <v>144</v>
      </c>
      <c r="DO395" s="224">
        <v>1.0208999999999999</v>
      </c>
      <c r="DP395" s="224">
        <v>2011</v>
      </c>
      <c r="DQ395" s="311">
        <v>0</v>
      </c>
      <c r="DR395" s="225">
        <v>1.8386261776423527E-2</v>
      </c>
      <c r="DS395" s="486">
        <v>144</v>
      </c>
      <c r="DT395" s="486"/>
      <c r="DU395" s="486">
        <v>144</v>
      </c>
      <c r="DV395" s="486">
        <v>0.89329999999999998</v>
      </c>
      <c r="DW395" s="224">
        <v>2493</v>
      </c>
      <c r="DX395" s="224">
        <v>0</v>
      </c>
      <c r="DY395" s="225">
        <v>2.6917204622063012E-2</v>
      </c>
    </row>
    <row r="396" spans="1:129" ht="17.25" customHeight="1">
      <c r="A396" s="466">
        <v>392</v>
      </c>
      <c r="B396" s="489">
        <v>343000000066</v>
      </c>
      <c r="C396" s="492" t="s">
        <v>695</v>
      </c>
      <c r="D396" s="224">
        <v>184</v>
      </c>
      <c r="E396" s="224">
        <v>142</v>
      </c>
      <c r="F396" s="224">
        <v>142</v>
      </c>
      <c r="G396" s="224">
        <v>0.49690000000000001</v>
      </c>
      <c r="H396" s="224">
        <v>5474</v>
      </c>
      <c r="I396" s="224">
        <v>0</v>
      </c>
      <c r="J396" s="225">
        <v>0.10774942357798319</v>
      </c>
      <c r="K396" s="224">
        <v>184</v>
      </c>
      <c r="L396" s="224">
        <v>140</v>
      </c>
      <c r="M396" s="224">
        <v>140</v>
      </c>
      <c r="N396" s="224">
        <v>0.66220000000000001</v>
      </c>
      <c r="O396" s="224">
        <v>7030</v>
      </c>
      <c r="P396" s="224">
        <v>0</v>
      </c>
      <c r="Q396" s="225">
        <v>0.1019213523232385</v>
      </c>
      <c r="R396" s="224">
        <v>184</v>
      </c>
      <c r="S396" s="224">
        <v>124</v>
      </c>
      <c r="T396" s="224">
        <v>147.19999999999999</v>
      </c>
      <c r="U396" s="224">
        <v>0.71150000000000002</v>
      </c>
      <c r="V396" s="224">
        <v>6372</v>
      </c>
      <c r="W396" s="224">
        <v>0</v>
      </c>
      <c r="X396" s="225">
        <v>8.4500748571603168E-2</v>
      </c>
      <c r="Y396" s="224">
        <v>184</v>
      </c>
      <c r="Z396" s="224">
        <v>108</v>
      </c>
      <c r="AA396" s="224">
        <v>147.19999999999999</v>
      </c>
      <c r="AB396" s="224">
        <v>0.69530000000000003</v>
      </c>
      <c r="AC396" s="224">
        <v>7390</v>
      </c>
      <c r="AD396" s="224">
        <v>0</v>
      </c>
      <c r="AE396" s="225">
        <v>9.7049089098668051E-2</v>
      </c>
      <c r="AF396" s="224">
        <v>184</v>
      </c>
      <c r="AG396" s="224">
        <v>148</v>
      </c>
      <c r="AH396" s="224">
        <v>148</v>
      </c>
      <c r="AI396" s="224">
        <v>0.73140000000000005</v>
      </c>
      <c r="AJ396" s="224">
        <v>8736</v>
      </c>
      <c r="AK396" s="224">
        <v>0</v>
      </c>
      <c r="AL396" s="225">
        <v>0.10847334142472939</v>
      </c>
      <c r="AM396" s="224">
        <v>184</v>
      </c>
      <c r="AN396" s="224">
        <v>120</v>
      </c>
      <c r="AO396" s="224">
        <v>147.19999999999999</v>
      </c>
      <c r="AP396" s="224">
        <v>0.68359999999999999</v>
      </c>
      <c r="AQ396" s="224">
        <v>5768</v>
      </c>
      <c r="AR396" s="224">
        <v>0</v>
      </c>
      <c r="AS396" s="225">
        <v>7.9612798681603231E-2</v>
      </c>
      <c r="AT396" s="224">
        <v>184</v>
      </c>
      <c r="AU396" s="224">
        <v>130</v>
      </c>
      <c r="AV396" s="224">
        <v>147.19999999999999</v>
      </c>
      <c r="AW396" s="224">
        <v>0.66210000000000002</v>
      </c>
      <c r="AX396" s="224">
        <v>7306</v>
      </c>
      <c r="AY396" s="224">
        <v>0</v>
      </c>
      <c r="AZ396" s="225">
        <v>0.10075702467936219</v>
      </c>
      <c r="BA396" s="224">
        <v>184</v>
      </c>
      <c r="BB396" s="224">
        <v>106</v>
      </c>
      <c r="BC396" s="224">
        <v>147.19999999999999</v>
      </c>
      <c r="BD396" s="224">
        <v>0.58169999999999999</v>
      </c>
      <c r="BE396" s="224">
        <v>4402</v>
      </c>
      <c r="BF396" s="224">
        <v>0</v>
      </c>
      <c r="BG396" s="225">
        <v>7.140204788729354E-2</v>
      </c>
      <c r="BH396" s="224">
        <v>184</v>
      </c>
      <c r="BI396" s="224">
        <v>134</v>
      </c>
      <c r="BJ396" s="224">
        <v>147.19999999999999</v>
      </c>
      <c r="BK396" s="224">
        <v>0.57669999999999999</v>
      </c>
      <c r="BL396" s="224">
        <v>5310</v>
      </c>
      <c r="BM396" s="224">
        <v>0</v>
      </c>
      <c r="BN396" s="225">
        <v>8.4074409192311739E-2</v>
      </c>
      <c r="BO396" s="224">
        <v>184</v>
      </c>
      <c r="BP396" s="224">
        <v>104</v>
      </c>
      <c r="BQ396" s="224">
        <v>147.19999999999999</v>
      </c>
      <c r="BR396" s="224">
        <v>0.62519999999999998</v>
      </c>
      <c r="BS396" s="224">
        <v>6650</v>
      </c>
      <c r="BT396" s="311">
        <v>0</v>
      </c>
      <c r="BU396" s="225">
        <v>9.7122964597098002E-2</v>
      </c>
      <c r="BV396" s="224">
        <v>184</v>
      </c>
      <c r="BW396" s="224">
        <v>108</v>
      </c>
      <c r="BX396" s="224">
        <v>147.19999999999999</v>
      </c>
      <c r="BY396" s="224">
        <v>0.58230000000000004</v>
      </c>
      <c r="BZ396" s="224">
        <v>5136</v>
      </c>
      <c r="CA396" s="311">
        <v>0</v>
      </c>
      <c r="CB396" s="225">
        <v>8.9166381334246397E-2</v>
      </c>
      <c r="CC396" s="224">
        <v>184</v>
      </c>
      <c r="CD396" s="486"/>
      <c r="CE396" s="224">
        <v>147.19999999999999</v>
      </c>
      <c r="CF396" s="224">
        <v>0.60119999999999996</v>
      </c>
      <c r="CG396" s="224">
        <v>5346</v>
      </c>
      <c r="CH396" s="224">
        <v>0</v>
      </c>
      <c r="CI396" s="225">
        <v>8.1194990803806141E-2</v>
      </c>
      <c r="CJ396" s="224">
        <v>184</v>
      </c>
      <c r="CK396" s="486"/>
      <c r="CL396" s="224">
        <v>147.19999999999999</v>
      </c>
      <c r="CM396" s="224">
        <v>0.66259999999999997</v>
      </c>
      <c r="CN396" s="224">
        <v>5167</v>
      </c>
      <c r="CO396" s="224">
        <v>0</v>
      </c>
      <c r="CP396" s="225">
        <v>7.3577787365246852E-2</v>
      </c>
      <c r="CQ396" s="224">
        <v>184</v>
      </c>
      <c r="CR396" s="486"/>
      <c r="CS396" s="224">
        <v>147.19999999999999</v>
      </c>
      <c r="CT396" s="224">
        <v>0.53720000000000001</v>
      </c>
      <c r="CU396" s="224">
        <v>3559</v>
      </c>
      <c r="CV396" s="311">
        <v>0</v>
      </c>
      <c r="CW396" s="225">
        <v>6.0493851858388535E-2</v>
      </c>
      <c r="CX396" s="224">
        <v>184</v>
      </c>
      <c r="CY396" s="486"/>
      <c r="CZ396" s="224">
        <v>147.19999999999999</v>
      </c>
      <c r="DA396" s="224">
        <v>0.69099999999999995</v>
      </c>
      <c r="DB396" s="224">
        <v>5933</v>
      </c>
      <c r="DC396" s="224">
        <v>0</v>
      </c>
      <c r="DD396" s="225">
        <v>8.1013238707467308E-2</v>
      </c>
      <c r="DE396" s="224">
        <v>184</v>
      </c>
      <c r="DF396" s="486"/>
      <c r="DG396" s="224">
        <v>147.19999999999999</v>
      </c>
      <c r="DH396" s="224">
        <v>0.753</v>
      </c>
      <c r="DI396" s="224">
        <v>8725</v>
      </c>
      <c r="DJ396" s="224">
        <v>0</v>
      </c>
      <c r="DK396" s="225">
        <v>0.10580098570964699</v>
      </c>
      <c r="DL396" s="224">
        <v>184</v>
      </c>
      <c r="DM396" s="486"/>
      <c r="DN396" s="224">
        <v>147.19999999999999</v>
      </c>
      <c r="DO396" s="224">
        <v>0.63449999999999995</v>
      </c>
      <c r="DP396" s="224">
        <v>6178</v>
      </c>
      <c r="DQ396" s="311">
        <v>0</v>
      </c>
      <c r="DR396" s="225">
        <v>8.8906913189735759E-2</v>
      </c>
      <c r="DS396" s="486">
        <v>184</v>
      </c>
      <c r="DT396" s="486"/>
      <c r="DU396" s="486">
        <v>147.68</v>
      </c>
      <c r="DV396" s="486">
        <v>0.71550000000000002</v>
      </c>
      <c r="DW396" s="224">
        <v>5889</v>
      </c>
      <c r="DX396" s="224">
        <v>0</v>
      </c>
      <c r="DY396" s="225">
        <v>7.7406554397430466E-2</v>
      </c>
    </row>
    <row r="397" spans="1:129" ht="17.25" customHeight="1">
      <c r="A397" s="466">
        <v>393</v>
      </c>
      <c r="B397" s="489">
        <v>311000000006</v>
      </c>
      <c r="C397" s="492" t="s">
        <v>723</v>
      </c>
      <c r="D397" s="224">
        <v>400</v>
      </c>
      <c r="E397" s="224">
        <v>12</v>
      </c>
      <c r="F397" s="224">
        <v>12</v>
      </c>
      <c r="G397" s="224">
        <v>0.99870000000000003</v>
      </c>
      <c r="H397" s="224">
        <v>9336</v>
      </c>
      <c r="I397" s="311">
        <v>4158.7392</v>
      </c>
      <c r="J397" s="225">
        <v>1.0819621062937375</v>
      </c>
      <c r="K397" s="224">
        <v>400</v>
      </c>
      <c r="L397" s="224">
        <v>12</v>
      </c>
      <c r="M397" s="224">
        <v>12</v>
      </c>
      <c r="N397" s="224">
        <v>1</v>
      </c>
      <c r="O397" s="224">
        <v>4830</v>
      </c>
      <c r="P397" s="224">
        <v>0</v>
      </c>
      <c r="Q397" s="225">
        <v>0.540994623655914</v>
      </c>
      <c r="R397" s="224">
        <v>400</v>
      </c>
      <c r="S397" s="224">
        <v>162</v>
      </c>
      <c r="T397" s="224">
        <v>320</v>
      </c>
      <c r="U397" s="224">
        <v>0.99819999999999998</v>
      </c>
      <c r="V397" s="224">
        <v>16884</v>
      </c>
      <c r="W397" s="224">
        <v>0</v>
      </c>
      <c r="X397" s="225">
        <v>7.3413394109396929E-2</v>
      </c>
      <c r="Y397" s="224">
        <v>400</v>
      </c>
      <c r="Z397" s="224">
        <v>282</v>
      </c>
      <c r="AA397" s="224">
        <v>320</v>
      </c>
      <c r="AB397" s="224">
        <v>0.98560000000000003</v>
      </c>
      <c r="AC397" s="224">
        <v>46350</v>
      </c>
      <c r="AD397" s="224">
        <v>0</v>
      </c>
      <c r="AE397" s="225">
        <v>0.19752684626361544</v>
      </c>
      <c r="AF397" s="224">
        <v>400</v>
      </c>
      <c r="AG397" s="224">
        <v>234</v>
      </c>
      <c r="AH397" s="224">
        <v>320</v>
      </c>
      <c r="AI397" s="224">
        <v>0.98719999999999997</v>
      </c>
      <c r="AJ397" s="224">
        <v>37026</v>
      </c>
      <c r="AK397" s="224">
        <v>0</v>
      </c>
      <c r="AL397" s="225">
        <v>0.15753560902127883</v>
      </c>
      <c r="AM397" s="224">
        <v>400</v>
      </c>
      <c r="AN397" s="224">
        <v>252</v>
      </c>
      <c r="AO397" s="224">
        <v>320</v>
      </c>
      <c r="AP397" s="224">
        <v>0.98319999999999996</v>
      </c>
      <c r="AQ397" s="224">
        <v>56880</v>
      </c>
      <c r="AR397" s="224">
        <v>0</v>
      </c>
      <c r="AS397" s="225">
        <v>0.25109336859235154</v>
      </c>
      <c r="AT397" s="224">
        <v>400</v>
      </c>
      <c r="AU397" s="224">
        <v>264</v>
      </c>
      <c r="AV397" s="224">
        <v>320</v>
      </c>
      <c r="AW397" s="224">
        <v>0.98160000000000003</v>
      </c>
      <c r="AX397" s="224">
        <v>43446</v>
      </c>
      <c r="AY397" s="224">
        <v>0</v>
      </c>
      <c r="AZ397" s="225">
        <v>0.18590554098640796</v>
      </c>
      <c r="BA397" s="224">
        <v>400</v>
      </c>
      <c r="BB397" s="224">
        <v>234</v>
      </c>
      <c r="BC397" s="224">
        <v>320</v>
      </c>
      <c r="BD397" s="224">
        <v>0.98319999999999996</v>
      </c>
      <c r="BE397" s="224">
        <v>62148</v>
      </c>
      <c r="BF397" s="224">
        <v>0</v>
      </c>
      <c r="BG397" s="225">
        <v>0.27434864049362628</v>
      </c>
      <c r="BH397" s="224">
        <v>400</v>
      </c>
      <c r="BI397" s="224">
        <v>240</v>
      </c>
      <c r="BJ397" s="224">
        <v>320</v>
      </c>
      <c r="BK397" s="224">
        <v>0.97319999999999995</v>
      </c>
      <c r="BL397" s="224">
        <v>76500</v>
      </c>
      <c r="BM397" s="224">
        <v>0</v>
      </c>
      <c r="BN397" s="225">
        <v>0.33016909629688562</v>
      </c>
      <c r="BO397" s="224">
        <v>400</v>
      </c>
      <c r="BP397" s="224">
        <v>282</v>
      </c>
      <c r="BQ397" s="224">
        <v>320</v>
      </c>
      <c r="BR397" s="224">
        <v>0.97409999999999997</v>
      </c>
      <c r="BS397" s="224">
        <v>69402</v>
      </c>
      <c r="BT397" s="311">
        <v>0</v>
      </c>
      <c r="BU397" s="225">
        <v>0.29925783436157777</v>
      </c>
      <c r="BV397" s="224">
        <v>400</v>
      </c>
      <c r="BW397" s="224">
        <v>288</v>
      </c>
      <c r="BX397" s="224">
        <v>320</v>
      </c>
      <c r="BY397" s="224">
        <v>0.96199999999999997</v>
      </c>
      <c r="BZ397" s="224">
        <v>68334</v>
      </c>
      <c r="CA397" s="311">
        <v>0</v>
      </c>
      <c r="CB397" s="225">
        <v>0.33032581860706861</v>
      </c>
      <c r="CC397" s="224">
        <v>400</v>
      </c>
      <c r="CD397" s="486"/>
      <c r="CE397" s="224">
        <v>320</v>
      </c>
      <c r="CF397" s="224">
        <v>0.97399999999999998</v>
      </c>
      <c r="CG397" s="224">
        <v>141366</v>
      </c>
      <c r="CH397" s="311">
        <v>2232.0480000000098</v>
      </c>
      <c r="CI397" s="225">
        <v>0.60962546366827852</v>
      </c>
      <c r="CJ397" s="224">
        <v>400</v>
      </c>
      <c r="CK397" s="486"/>
      <c r="CL397" s="224">
        <v>320</v>
      </c>
      <c r="CM397" s="224">
        <v>0.99419999999999997</v>
      </c>
      <c r="CN397" s="224">
        <v>99738</v>
      </c>
      <c r="CO397" s="224">
        <v>0</v>
      </c>
      <c r="CP397" s="225">
        <v>0.43541603802051904</v>
      </c>
      <c r="CQ397" s="224">
        <v>400</v>
      </c>
      <c r="CR397" s="486"/>
      <c r="CS397" s="224">
        <v>320</v>
      </c>
      <c r="CT397" s="224">
        <v>0.99019999999999997</v>
      </c>
      <c r="CU397" s="224">
        <v>110988</v>
      </c>
      <c r="CV397" s="311">
        <v>0</v>
      </c>
      <c r="CW397" s="225">
        <v>0.47079320893139875</v>
      </c>
      <c r="CX397" s="224">
        <v>400</v>
      </c>
      <c r="CY397" s="486"/>
      <c r="CZ397" s="224">
        <v>320</v>
      </c>
      <c r="DA397" s="224">
        <v>0.99119999999999997</v>
      </c>
      <c r="DB397" s="224">
        <v>102240</v>
      </c>
      <c r="DC397" s="224">
        <v>0</v>
      </c>
      <c r="DD397" s="225">
        <v>0.4476896690879742</v>
      </c>
      <c r="DE397" s="224">
        <v>400</v>
      </c>
      <c r="DF397" s="486"/>
      <c r="DG397" s="224">
        <v>320</v>
      </c>
      <c r="DH397" s="224">
        <v>0.97470000000000001</v>
      </c>
      <c r="DI397" s="224">
        <v>112158</v>
      </c>
      <c r="DJ397" s="224">
        <v>0</v>
      </c>
      <c r="DK397" s="225">
        <v>0.48332179132040626</v>
      </c>
      <c r="DL397" s="224">
        <v>400</v>
      </c>
      <c r="DM397" s="486"/>
      <c r="DN397" s="224">
        <v>340.14</v>
      </c>
      <c r="DO397" s="224">
        <v>0.97350000000000003</v>
      </c>
      <c r="DP397" s="224">
        <v>117030</v>
      </c>
      <c r="DQ397" s="311">
        <v>0</v>
      </c>
      <c r="DR397" s="225">
        <v>0.47504046597077565</v>
      </c>
      <c r="DS397" s="486">
        <v>400</v>
      </c>
      <c r="DT397" s="486"/>
      <c r="DU397" s="486">
        <v>320</v>
      </c>
      <c r="DV397" s="486">
        <v>0.97450000000000003</v>
      </c>
      <c r="DW397" s="224">
        <v>93156</v>
      </c>
      <c r="DX397" s="224">
        <v>0</v>
      </c>
      <c r="DY397" s="225">
        <v>0.41490294167949371</v>
      </c>
    </row>
    <row r="398" spans="1:129" ht="17.25" customHeight="1">
      <c r="A398" s="466">
        <v>394</v>
      </c>
      <c r="B398" s="489">
        <v>711000000060</v>
      </c>
      <c r="C398" s="492" t="s">
        <v>398</v>
      </c>
      <c r="D398" s="224">
        <v>200</v>
      </c>
      <c r="E398" s="224">
        <v>22</v>
      </c>
      <c r="F398" s="224">
        <v>22</v>
      </c>
      <c r="G398" s="224">
        <v>0.68049999999999999</v>
      </c>
      <c r="H398" s="224">
        <v>3280</v>
      </c>
      <c r="I398" s="224">
        <v>0</v>
      </c>
      <c r="J398" s="225">
        <v>0.30429200157341235</v>
      </c>
      <c r="K398" s="224">
        <v>200</v>
      </c>
      <c r="L398" s="224">
        <v>22</v>
      </c>
      <c r="M398" s="224">
        <v>22</v>
      </c>
      <c r="N398" s="224">
        <v>0.56079999999999997</v>
      </c>
      <c r="O398" s="224">
        <v>2120</v>
      </c>
      <c r="P398" s="224">
        <v>0</v>
      </c>
      <c r="Q398" s="225">
        <v>0.23095759025996934</v>
      </c>
      <c r="R398" s="224">
        <v>200</v>
      </c>
      <c r="S398" s="224">
        <v>8</v>
      </c>
      <c r="T398" s="224">
        <v>160</v>
      </c>
      <c r="U398" s="224">
        <v>0.47899999999999998</v>
      </c>
      <c r="V398" s="224">
        <v>1600</v>
      </c>
      <c r="W398" s="224">
        <v>0</v>
      </c>
      <c r="X398" s="225">
        <v>2.899559266991417E-2</v>
      </c>
      <c r="Y398" s="224">
        <v>200</v>
      </c>
      <c r="Z398" s="224">
        <v>10</v>
      </c>
      <c r="AA398" s="224">
        <v>160</v>
      </c>
      <c r="AB398" s="224">
        <v>0.49120000000000003</v>
      </c>
      <c r="AC398" s="224">
        <v>1680</v>
      </c>
      <c r="AD398" s="224">
        <v>0</v>
      </c>
      <c r="AE398" s="225">
        <v>2.8731480508563622E-2</v>
      </c>
      <c r="AF398" s="224">
        <v>200</v>
      </c>
      <c r="AG398" s="224">
        <v>10</v>
      </c>
      <c r="AH398" s="224">
        <v>160</v>
      </c>
      <c r="AI398" s="224">
        <v>0.39550000000000002</v>
      </c>
      <c r="AJ398" s="224">
        <v>1400</v>
      </c>
      <c r="AK398" s="224">
        <v>0</v>
      </c>
      <c r="AL398" s="225">
        <v>2.9736416404986202E-2</v>
      </c>
      <c r="AM398" s="224">
        <v>200</v>
      </c>
      <c r="AN398" s="224">
        <v>0</v>
      </c>
      <c r="AO398" s="224">
        <v>160</v>
      </c>
      <c r="AP398" s="224">
        <v>0.4</v>
      </c>
      <c r="AQ398" s="224">
        <v>40</v>
      </c>
      <c r="AR398" s="224">
        <v>0</v>
      </c>
      <c r="AS398" s="225">
        <v>8.6805555555555551E-4</v>
      </c>
      <c r="AT398" s="224">
        <v>200</v>
      </c>
      <c r="AU398" s="224">
        <v>8</v>
      </c>
      <c r="AV398" s="224">
        <v>160</v>
      </c>
      <c r="AW398" s="224">
        <v>0.4118</v>
      </c>
      <c r="AX398" s="224">
        <v>980</v>
      </c>
      <c r="AY398" s="224">
        <v>0</v>
      </c>
      <c r="AZ398" s="225">
        <v>1.9991566007091864E-2</v>
      </c>
      <c r="BA398" s="224">
        <v>200</v>
      </c>
      <c r="BB398" s="224">
        <v>18</v>
      </c>
      <c r="BC398" s="224">
        <v>160</v>
      </c>
      <c r="BD398" s="224">
        <v>0.46079999999999999</v>
      </c>
      <c r="BE398" s="224">
        <v>1880</v>
      </c>
      <c r="BF398" s="224">
        <v>0</v>
      </c>
      <c r="BG398" s="225">
        <v>3.5415461033950622E-2</v>
      </c>
      <c r="BH398" s="224">
        <v>200</v>
      </c>
      <c r="BI398" s="224">
        <v>16</v>
      </c>
      <c r="BJ398" s="224">
        <v>160</v>
      </c>
      <c r="BK398" s="224">
        <v>0.65900000000000003</v>
      </c>
      <c r="BL398" s="224">
        <v>4020</v>
      </c>
      <c r="BM398" s="224">
        <v>0</v>
      </c>
      <c r="BN398" s="225">
        <v>5.1244554310049442E-2</v>
      </c>
      <c r="BO398" s="224">
        <v>200</v>
      </c>
      <c r="BP398" s="224">
        <v>20</v>
      </c>
      <c r="BQ398" s="224">
        <v>160</v>
      </c>
      <c r="BR398" s="224">
        <v>0.7238</v>
      </c>
      <c r="BS398" s="224">
        <v>4140</v>
      </c>
      <c r="BT398" s="311">
        <v>0</v>
      </c>
      <c r="BU398" s="225">
        <v>4.8049496831240136E-2</v>
      </c>
      <c r="BV398" s="224">
        <v>200</v>
      </c>
      <c r="BW398" s="224">
        <v>24</v>
      </c>
      <c r="BX398" s="224">
        <v>160</v>
      </c>
      <c r="BY398" s="224">
        <v>0.73929999999999996</v>
      </c>
      <c r="BZ398" s="224">
        <v>4140</v>
      </c>
      <c r="CA398" s="311">
        <v>0</v>
      </c>
      <c r="CB398" s="225">
        <v>5.2082326911557272E-2</v>
      </c>
      <c r="CC398" s="224">
        <v>200</v>
      </c>
      <c r="CD398" s="486"/>
      <c r="CE398" s="224">
        <v>160</v>
      </c>
      <c r="CF398" s="224">
        <v>0.84340000000000004</v>
      </c>
      <c r="CG398" s="224">
        <v>5238</v>
      </c>
      <c r="CH398" s="224">
        <v>0</v>
      </c>
      <c r="CI398" s="225">
        <v>5.217217942735624E-2</v>
      </c>
      <c r="CJ398" s="224">
        <v>200</v>
      </c>
      <c r="CK398" s="486"/>
      <c r="CL398" s="224">
        <v>160</v>
      </c>
      <c r="CM398" s="224">
        <v>0.82299999999999995</v>
      </c>
      <c r="CN398" s="224">
        <v>4665</v>
      </c>
      <c r="CO398" s="224">
        <v>0</v>
      </c>
      <c r="CP398" s="225">
        <v>4.920387808829485E-2</v>
      </c>
      <c r="CQ398" s="224">
        <v>200</v>
      </c>
      <c r="CR398" s="486"/>
      <c r="CS398" s="224">
        <v>160</v>
      </c>
      <c r="CT398" s="224">
        <v>0.80779999999999996</v>
      </c>
      <c r="CU398" s="224">
        <v>4571</v>
      </c>
      <c r="CV398" s="311">
        <v>0</v>
      </c>
      <c r="CW398" s="225">
        <v>4.753510463837797E-2</v>
      </c>
      <c r="CX398" s="224">
        <v>200</v>
      </c>
      <c r="CY398" s="486"/>
      <c r="CZ398" s="224">
        <v>160</v>
      </c>
      <c r="DA398" s="224">
        <v>0.77990000000000004</v>
      </c>
      <c r="DB398" s="224">
        <v>4630</v>
      </c>
      <c r="DC398" s="224">
        <v>0</v>
      </c>
      <c r="DD398" s="225">
        <v>5.1533494322633946E-2</v>
      </c>
      <c r="DE398" s="224">
        <v>200</v>
      </c>
      <c r="DF398" s="486"/>
      <c r="DG398" s="224">
        <v>160</v>
      </c>
      <c r="DH398" s="224">
        <v>0.80569999999999997</v>
      </c>
      <c r="DI398" s="224">
        <v>5064</v>
      </c>
      <c r="DJ398" s="224">
        <v>0</v>
      </c>
      <c r="DK398" s="225">
        <v>5.2799208862660006E-2</v>
      </c>
      <c r="DL398" s="224">
        <v>200</v>
      </c>
      <c r="DM398" s="486"/>
      <c r="DN398" s="224">
        <v>160</v>
      </c>
      <c r="DO398" s="224">
        <v>0.88639999999999997</v>
      </c>
      <c r="DP398" s="224">
        <v>7674</v>
      </c>
      <c r="DQ398" s="311">
        <v>0</v>
      </c>
      <c r="DR398" s="225">
        <v>7.2727578752765809E-2</v>
      </c>
      <c r="DS398" s="486">
        <v>200</v>
      </c>
      <c r="DT398" s="486"/>
      <c r="DU398" s="486">
        <v>160</v>
      </c>
      <c r="DV398" s="486">
        <v>0.93210000000000004</v>
      </c>
      <c r="DW398" s="224">
        <v>8217</v>
      </c>
      <c r="DX398" s="224">
        <v>0</v>
      </c>
      <c r="DY398" s="225">
        <v>7.6524112219718915E-2</v>
      </c>
    </row>
    <row r="399" spans="1:129" ht="17.25" customHeight="1">
      <c r="A399" s="466">
        <v>395</v>
      </c>
      <c r="B399" s="489">
        <v>343000000028</v>
      </c>
      <c r="C399" s="492" t="s">
        <v>343</v>
      </c>
      <c r="D399" s="224">
        <v>149</v>
      </c>
      <c r="E399" s="224">
        <v>14</v>
      </c>
      <c r="F399" s="224">
        <v>14</v>
      </c>
      <c r="G399" s="224">
        <v>0.98509999999999998</v>
      </c>
      <c r="H399" s="224">
        <v>1848</v>
      </c>
      <c r="I399" s="224">
        <v>0</v>
      </c>
      <c r="J399" s="225">
        <v>0.18610631746354006</v>
      </c>
      <c r="K399" s="224">
        <v>149</v>
      </c>
      <c r="L399" s="224">
        <v>5.2</v>
      </c>
      <c r="M399" s="224">
        <v>5.2</v>
      </c>
      <c r="N399" s="224">
        <v>0.98799999999999999</v>
      </c>
      <c r="O399" s="224">
        <v>992</v>
      </c>
      <c r="P399" s="224">
        <v>0</v>
      </c>
      <c r="Q399" s="225">
        <v>0.25952455102252669</v>
      </c>
      <c r="R399" s="224">
        <v>149</v>
      </c>
      <c r="S399" s="224">
        <v>5</v>
      </c>
      <c r="T399" s="224">
        <v>119.2</v>
      </c>
      <c r="U399" s="224">
        <v>1</v>
      </c>
      <c r="V399" s="224">
        <v>1144</v>
      </c>
      <c r="W399" s="224">
        <v>0</v>
      </c>
      <c r="X399" s="225">
        <v>1.3329604772557792E-2</v>
      </c>
      <c r="Y399" s="224">
        <v>149</v>
      </c>
      <c r="Z399" s="224">
        <v>13.2</v>
      </c>
      <c r="AA399" s="224">
        <v>119.2</v>
      </c>
      <c r="AB399" s="224">
        <v>0.99370000000000003</v>
      </c>
      <c r="AC399" s="224">
        <v>1285</v>
      </c>
      <c r="AD399" s="224">
        <v>0</v>
      </c>
      <c r="AE399" s="225">
        <v>1.4581380631150819E-2</v>
      </c>
      <c r="AF399" s="224">
        <v>149</v>
      </c>
      <c r="AG399" s="224">
        <v>78.8</v>
      </c>
      <c r="AH399" s="224">
        <v>119.2</v>
      </c>
      <c r="AI399" s="224">
        <v>0.99629999999999996</v>
      </c>
      <c r="AJ399" s="224">
        <v>5446</v>
      </c>
      <c r="AK399" s="224">
        <v>0</v>
      </c>
      <c r="AL399" s="225">
        <v>6.1636549133794023E-2</v>
      </c>
      <c r="AM399" s="224">
        <v>149</v>
      </c>
      <c r="AN399" s="224">
        <v>98.4</v>
      </c>
      <c r="AO399" s="224">
        <v>119.2</v>
      </c>
      <c r="AP399" s="224">
        <v>0.99380000000000002</v>
      </c>
      <c r="AQ399" s="224">
        <v>21429</v>
      </c>
      <c r="AR399" s="224">
        <v>0</v>
      </c>
      <c r="AS399" s="225">
        <v>0.25124310996635518</v>
      </c>
      <c r="AT399" s="224">
        <v>149</v>
      </c>
      <c r="AU399" s="224">
        <v>103.6</v>
      </c>
      <c r="AV399" s="224">
        <v>119.2</v>
      </c>
      <c r="AW399" s="224">
        <v>0.99209999999999998</v>
      </c>
      <c r="AX399" s="224">
        <v>15798</v>
      </c>
      <c r="AY399" s="224">
        <v>0</v>
      </c>
      <c r="AZ399" s="225">
        <v>0.17955498579501161</v>
      </c>
      <c r="BA399" s="224">
        <v>149</v>
      </c>
      <c r="BB399" s="224">
        <v>60.8</v>
      </c>
      <c r="BC399" s="224">
        <v>119.2</v>
      </c>
      <c r="BD399" s="224">
        <v>0.83179999999999998</v>
      </c>
      <c r="BE399" s="224">
        <v>4971</v>
      </c>
      <c r="BF399" s="224">
        <v>0</v>
      </c>
      <c r="BG399" s="225">
        <v>6.9633158568813594E-2</v>
      </c>
      <c r="BH399" s="224">
        <v>149</v>
      </c>
      <c r="BI399" s="224">
        <v>59.6</v>
      </c>
      <c r="BJ399" s="224">
        <v>119.2</v>
      </c>
      <c r="BK399" s="224">
        <v>0.91379999999999995</v>
      </c>
      <c r="BL399" s="224">
        <v>6684</v>
      </c>
      <c r="BM399" s="224">
        <v>0</v>
      </c>
      <c r="BN399" s="225">
        <v>8.2477615486312189E-2</v>
      </c>
      <c r="BO399" s="224">
        <v>149</v>
      </c>
      <c r="BP399" s="224">
        <v>17.600000000000001</v>
      </c>
      <c r="BQ399" s="224">
        <v>119.2</v>
      </c>
      <c r="BR399" s="224">
        <v>0.81489999999999996</v>
      </c>
      <c r="BS399" s="224">
        <v>4196</v>
      </c>
      <c r="BT399" s="311">
        <v>0</v>
      </c>
      <c r="BU399" s="225">
        <v>5.8060660325561418E-2</v>
      </c>
      <c r="BV399" s="224">
        <v>149</v>
      </c>
      <c r="BW399" s="224">
        <v>9.1999999999999993</v>
      </c>
      <c r="BX399" s="224">
        <v>119.2</v>
      </c>
      <c r="BY399" s="224">
        <v>0.76080000000000003</v>
      </c>
      <c r="BZ399" s="224">
        <v>3449</v>
      </c>
      <c r="CA399" s="311">
        <v>0</v>
      </c>
      <c r="CB399" s="225">
        <v>5.6594882420113186E-2</v>
      </c>
      <c r="CC399" s="224">
        <v>149</v>
      </c>
      <c r="CD399" s="486"/>
      <c r="CE399" s="224">
        <v>119.2</v>
      </c>
      <c r="CF399" s="224">
        <v>0.84289999999999998</v>
      </c>
      <c r="CG399" s="224">
        <v>4776</v>
      </c>
      <c r="CH399" s="224">
        <v>0</v>
      </c>
      <c r="CI399" s="225">
        <v>6.3890909924964198E-2</v>
      </c>
      <c r="CJ399" s="224">
        <v>149</v>
      </c>
      <c r="CK399" s="486"/>
      <c r="CL399" s="224">
        <v>119.2</v>
      </c>
      <c r="CM399" s="224">
        <v>1.1152</v>
      </c>
      <c r="CN399" s="224">
        <v>5292</v>
      </c>
      <c r="CO399" s="224">
        <v>0</v>
      </c>
      <c r="CP399" s="225">
        <v>5.5291493745967854E-2</v>
      </c>
      <c r="CQ399" s="224">
        <v>149</v>
      </c>
      <c r="CR399" s="486"/>
      <c r="CS399" s="224">
        <v>119.2</v>
      </c>
      <c r="CT399" s="224">
        <v>0.1429</v>
      </c>
      <c r="CU399" s="224">
        <v>1631</v>
      </c>
      <c r="CV399" s="311">
        <v>0</v>
      </c>
      <c r="CW399" s="225">
        <v>0.12869822029504305</v>
      </c>
      <c r="CX399" s="224">
        <v>149</v>
      </c>
      <c r="CY399" s="486"/>
      <c r="CZ399" s="224">
        <v>119.2</v>
      </c>
      <c r="DA399" s="224">
        <v>0.1447</v>
      </c>
      <c r="DB399" s="224">
        <v>1603</v>
      </c>
      <c r="DC399" s="224">
        <v>0</v>
      </c>
      <c r="DD399" s="225">
        <v>0.12907919236333035</v>
      </c>
      <c r="DE399" s="224">
        <v>149</v>
      </c>
      <c r="DF399" s="486"/>
      <c r="DG399" s="224">
        <v>119.2</v>
      </c>
      <c r="DH399" s="224">
        <v>0.30370000000000003</v>
      </c>
      <c r="DI399" s="224">
        <v>3780</v>
      </c>
      <c r="DJ399" s="224">
        <v>0</v>
      </c>
      <c r="DK399" s="225">
        <v>0.1403452818286525</v>
      </c>
      <c r="DL399" s="224">
        <v>149</v>
      </c>
      <c r="DM399" s="486"/>
      <c r="DN399" s="224">
        <v>119.2</v>
      </c>
      <c r="DO399" s="224">
        <v>0.1169</v>
      </c>
      <c r="DP399" s="224">
        <v>1160</v>
      </c>
      <c r="DQ399" s="311">
        <v>0</v>
      </c>
      <c r="DR399" s="225">
        <v>0.11189077632938124</v>
      </c>
      <c r="DS399" s="486">
        <v>149</v>
      </c>
      <c r="DT399" s="486"/>
      <c r="DU399" s="486">
        <v>119.2</v>
      </c>
      <c r="DV399" s="486">
        <v>0.996</v>
      </c>
      <c r="DW399" s="224">
        <v>1214</v>
      </c>
      <c r="DX399" s="224">
        <v>0</v>
      </c>
      <c r="DY399" s="225">
        <v>1.420203558454549E-2</v>
      </c>
    </row>
    <row r="400" spans="1:129" ht="17.25" customHeight="1">
      <c r="A400" s="466">
        <v>396</v>
      </c>
      <c r="B400" s="489">
        <v>343000000026</v>
      </c>
      <c r="C400" s="492" t="s">
        <v>341</v>
      </c>
      <c r="D400" s="224">
        <v>350</v>
      </c>
      <c r="E400" s="224">
        <v>69.599999999999994</v>
      </c>
      <c r="F400" s="224">
        <v>69.599999999999994</v>
      </c>
      <c r="G400" s="224">
        <v>0.99550000000000005</v>
      </c>
      <c r="H400" s="224">
        <v>3330</v>
      </c>
      <c r="I400" s="224">
        <v>0</v>
      </c>
      <c r="J400" s="225">
        <v>6.6751531316210297E-2</v>
      </c>
      <c r="K400" s="224">
        <v>350</v>
      </c>
      <c r="L400" s="224">
        <v>80.099999999999994</v>
      </c>
      <c r="M400" s="224">
        <v>80.099999999999994</v>
      </c>
      <c r="N400" s="224">
        <v>0.99870000000000003</v>
      </c>
      <c r="O400" s="224">
        <v>6672</v>
      </c>
      <c r="P400" s="224">
        <v>0</v>
      </c>
      <c r="Q400" s="225">
        <v>0.11210256148828522</v>
      </c>
      <c r="R400" s="224">
        <v>350</v>
      </c>
      <c r="S400" s="224">
        <v>105.3</v>
      </c>
      <c r="T400" s="224">
        <v>280</v>
      </c>
      <c r="U400" s="224">
        <v>0.9919</v>
      </c>
      <c r="V400" s="224">
        <v>6954</v>
      </c>
      <c r="W400" s="224">
        <v>0</v>
      </c>
      <c r="X400" s="225">
        <v>3.477573104047546E-2</v>
      </c>
      <c r="Y400" s="224">
        <v>350</v>
      </c>
      <c r="Z400" s="224">
        <v>190.5</v>
      </c>
      <c r="AA400" s="224">
        <v>280</v>
      </c>
      <c r="AB400" s="224">
        <v>0.95369999999999999</v>
      </c>
      <c r="AC400" s="224">
        <v>29400</v>
      </c>
      <c r="AD400" s="224">
        <v>0</v>
      </c>
      <c r="AE400" s="225">
        <v>0.14798053083576024</v>
      </c>
      <c r="AF400" s="224">
        <v>350</v>
      </c>
      <c r="AG400" s="224">
        <v>184.5</v>
      </c>
      <c r="AH400" s="224">
        <v>280</v>
      </c>
      <c r="AI400" s="224">
        <v>0.95109999999999995</v>
      </c>
      <c r="AJ400" s="224">
        <v>34599</v>
      </c>
      <c r="AK400" s="224">
        <v>0</v>
      </c>
      <c r="AL400" s="225">
        <v>0.17462499158141895</v>
      </c>
      <c r="AM400" s="224">
        <v>350</v>
      </c>
      <c r="AN400" s="224">
        <v>177</v>
      </c>
      <c r="AO400" s="224">
        <v>280</v>
      </c>
      <c r="AP400" s="224">
        <v>0.95899999999999996</v>
      </c>
      <c r="AQ400" s="224">
        <v>34251</v>
      </c>
      <c r="AR400" s="224">
        <v>0</v>
      </c>
      <c r="AS400" s="225">
        <v>0.17715936739659369</v>
      </c>
      <c r="AT400" s="224">
        <v>350</v>
      </c>
      <c r="AU400" s="224">
        <v>186</v>
      </c>
      <c r="AV400" s="224">
        <v>280</v>
      </c>
      <c r="AW400" s="224">
        <v>0.96779999999999999</v>
      </c>
      <c r="AX400" s="224">
        <v>41148</v>
      </c>
      <c r="AY400" s="224">
        <v>0</v>
      </c>
      <c r="AZ400" s="225">
        <v>0.20409489716331305</v>
      </c>
      <c r="BA400" s="224">
        <v>350</v>
      </c>
      <c r="BB400" s="224">
        <v>192</v>
      </c>
      <c r="BC400" s="224">
        <v>280</v>
      </c>
      <c r="BD400" s="224">
        <v>0.94830000000000003</v>
      </c>
      <c r="BE400" s="224">
        <v>60831</v>
      </c>
      <c r="BF400" s="224">
        <v>0</v>
      </c>
      <c r="BG400" s="225">
        <v>0.31819157590274327</v>
      </c>
      <c r="BH400" s="224">
        <v>350</v>
      </c>
      <c r="BI400" s="224">
        <v>207</v>
      </c>
      <c r="BJ400" s="224">
        <v>280</v>
      </c>
      <c r="BK400" s="224">
        <v>0.94750000000000001</v>
      </c>
      <c r="BL400" s="224">
        <v>75384</v>
      </c>
      <c r="BM400" s="224">
        <v>0</v>
      </c>
      <c r="BN400" s="225">
        <v>0.3819170020548861</v>
      </c>
      <c r="BO400" s="224">
        <v>350</v>
      </c>
      <c r="BP400" s="224">
        <v>207</v>
      </c>
      <c r="BQ400" s="224">
        <v>280</v>
      </c>
      <c r="BR400" s="224">
        <v>0.94779999999999998</v>
      </c>
      <c r="BS400" s="224">
        <v>73983</v>
      </c>
      <c r="BT400" s="311">
        <v>0</v>
      </c>
      <c r="BU400" s="225">
        <v>0.37470049486416762</v>
      </c>
      <c r="BV400" s="224">
        <v>350</v>
      </c>
      <c r="BW400" s="224">
        <v>213</v>
      </c>
      <c r="BX400" s="224">
        <v>280</v>
      </c>
      <c r="BY400" s="224">
        <v>0.95709999999999995</v>
      </c>
      <c r="BZ400" s="224">
        <v>74772</v>
      </c>
      <c r="CA400" s="311">
        <v>0</v>
      </c>
      <c r="CB400" s="225">
        <v>0.41519716234628845</v>
      </c>
      <c r="CC400" s="224">
        <v>350</v>
      </c>
      <c r="CD400" s="486"/>
      <c r="CE400" s="224">
        <v>280</v>
      </c>
      <c r="CF400" s="224">
        <v>0.97130000000000005</v>
      </c>
      <c r="CG400" s="224">
        <v>90621</v>
      </c>
      <c r="CH400" s="224">
        <v>0</v>
      </c>
      <c r="CI400" s="225">
        <v>0.44786228822505442</v>
      </c>
      <c r="CJ400" s="224">
        <v>350</v>
      </c>
      <c r="CK400" s="486"/>
      <c r="CL400" s="224">
        <v>280</v>
      </c>
      <c r="CM400" s="224">
        <v>0.9718</v>
      </c>
      <c r="CN400" s="224">
        <v>58041</v>
      </c>
      <c r="CO400" s="224">
        <v>0</v>
      </c>
      <c r="CP400" s="225">
        <v>0.29625621086055337</v>
      </c>
      <c r="CQ400" s="224">
        <v>350</v>
      </c>
      <c r="CR400" s="486"/>
      <c r="CS400" s="224">
        <v>280</v>
      </c>
      <c r="CT400" s="224">
        <v>0.95330000000000004</v>
      </c>
      <c r="CU400" s="224">
        <v>24354</v>
      </c>
      <c r="CV400" s="311">
        <v>0</v>
      </c>
      <c r="CW400" s="225">
        <v>0.12263367463301138</v>
      </c>
      <c r="CX400" s="224">
        <v>350</v>
      </c>
      <c r="CY400" s="486"/>
      <c r="CZ400" s="224">
        <v>280</v>
      </c>
      <c r="DA400" s="224">
        <v>0.96960000000000002</v>
      </c>
      <c r="DB400" s="224">
        <v>25173</v>
      </c>
      <c r="DC400" s="224">
        <v>0</v>
      </c>
      <c r="DD400" s="225">
        <v>0.1287810142621405</v>
      </c>
      <c r="DE400" s="224">
        <v>350</v>
      </c>
      <c r="DF400" s="486"/>
      <c r="DG400" s="224">
        <v>280</v>
      </c>
      <c r="DH400" s="224">
        <v>0.96809999999999996</v>
      </c>
      <c r="DI400" s="224">
        <v>34746</v>
      </c>
      <c r="DJ400" s="224">
        <v>0</v>
      </c>
      <c r="DK400" s="225">
        <v>0.17228744412186542</v>
      </c>
      <c r="DL400" s="224">
        <v>350</v>
      </c>
      <c r="DM400" s="486"/>
      <c r="DN400" s="224">
        <v>280</v>
      </c>
      <c r="DO400" s="224">
        <v>0.94830000000000003</v>
      </c>
      <c r="DP400" s="224">
        <v>59841</v>
      </c>
      <c r="DQ400" s="311">
        <v>0</v>
      </c>
      <c r="DR400" s="225">
        <v>0.30291593834419195</v>
      </c>
      <c r="DS400" s="486">
        <v>350</v>
      </c>
      <c r="DT400" s="486"/>
      <c r="DU400" s="486">
        <v>280</v>
      </c>
      <c r="DV400" s="486">
        <v>0.93330000000000002</v>
      </c>
      <c r="DW400" s="224">
        <v>64731</v>
      </c>
      <c r="DX400" s="224">
        <v>0</v>
      </c>
      <c r="DY400" s="225">
        <v>0.34403333282311105</v>
      </c>
    </row>
    <row r="401" spans="1:129" ht="17.25" customHeight="1">
      <c r="A401" s="466">
        <v>397</v>
      </c>
      <c r="B401" s="489">
        <v>343000000024</v>
      </c>
      <c r="C401" s="492" t="s">
        <v>339</v>
      </c>
      <c r="D401" s="224">
        <v>214</v>
      </c>
      <c r="E401" s="224">
        <v>176</v>
      </c>
      <c r="F401" s="224">
        <v>176</v>
      </c>
      <c r="G401" s="224">
        <v>0.92959999999999998</v>
      </c>
      <c r="H401" s="224">
        <v>64548</v>
      </c>
      <c r="I401" s="224">
        <v>0</v>
      </c>
      <c r="J401" s="225">
        <v>0.54795073149741824</v>
      </c>
      <c r="K401" s="224">
        <v>214</v>
      </c>
      <c r="L401" s="224">
        <v>176</v>
      </c>
      <c r="M401" s="224">
        <v>176</v>
      </c>
      <c r="N401" s="224">
        <v>0.94689999999999996</v>
      </c>
      <c r="O401" s="224">
        <v>59024</v>
      </c>
      <c r="P401" s="224">
        <v>0</v>
      </c>
      <c r="Q401" s="225">
        <v>0.47603503617866283</v>
      </c>
      <c r="R401" s="224">
        <v>214</v>
      </c>
      <c r="S401" s="224">
        <v>168</v>
      </c>
      <c r="T401" s="224">
        <v>171.2</v>
      </c>
      <c r="U401" s="224">
        <v>0.94489999999999996</v>
      </c>
      <c r="V401" s="224">
        <v>62244</v>
      </c>
      <c r="W401" s="224">
        <v>0</v>
      </c>
      <c r="X401" s="225">
        <v>0.53441099933435077</v>
      </c>
      <c r="Y401" s="224">
        <v>214</v>
      </c>
      <c r="Z401" s="224">
        <v>180</v>
      </c>
      <c r="AA401" s="224">
        <v>180</v>
      </c>
      <c r="AB401" s="224">
        <v>0.94930000000000003</v>
      </c>
      <c r="AC401" s="224">
        <v>68880</v>
      </c>
      <c r="AD401" s="224">
        <v>0</v>
      </c>
      <c r="AE401" s="225">
        <v>0.54180650749259884</v>
      </c>
      <c r="AF401" s="224">
        <v>214</v>
      </c>
      <c r="AG401" s="224">
        <v>176</v>
      </c>
      <c r="AH401" s="224">
        <v>176</v>
      </c>
      <c r="AI401" s="224">
        <v>0.92789999999999995</v>
      </c>
      <c r="AJ401" s="224">
        <v>61268</v>
      </c>
      <c r="AK401" s="224">
        <v>0</v>
      </c>
      <c r="AL401" s="225">
        <v>0.50425118281255443</v>
      </c>
      <c r="AM401" s="224">
        <v>214</v>
      </c>
      <c r="AN401" s="224">
        <v>160</v>
      </c>
      <c r="AO401" s="224">
        <v>171.2</v>
      </c>
      <c r="AP401" s="224">
        <v>0.93769999999999998</v>
      </c>
      <c r="AQ401" s="224">
        <v>69120</v>
      </c>
      <c r="AR401" s="224">
        <v>0</v>
      </c>
      <c r="AS401" s="225">
        <v>0.59800326709118257</v>
      </c>
      <c r="AT401" s="224">
        <v>214</v>
      </c>
      <c r="AU401" s="224">
        <v>180</v>
      </c>
      <c r="AV401" s="224">
        <v>180</v>
      </c>
      <c r="AW401" s="224">
        <v>0.92810000000000004</v>
      </c>
      <c r="AX401" s="224">
        <v>57232</v>
      </c>
      <c r="AY401" s="224">
        <v>0</v>
      </c>
      <c r="AZ401" s="225">
        <v>0.46046721008748875</v>
      </c>
      <c r="BA401" s="224">
        <v>214</v>
      </c>
      <c r="BB401" s="224">
        <v>184</v>
      </c>
      <c r="BC401" s="224">
        <v>184</v>
      </c>
      <c r="BD401" s="224">
        <v>0.9284</v>
      </c>
      <c r="BE401" s="224">
        <v>57636</v>
      </c>
      <c r="BF401" s="224">
        <v>0</v>
      </c>
      <c r="BG401" s="225">
        <v>0.46860657887342411</v>
      </c>
      <c r="BH401" s="224">
        <v>214</v>
      </c>
      <c r="BI401" s="224">
        <v>208</v>
      </c>
      <c r="BJ401" s="224">
        <v>208</v>
      </c>
      <c r="BK401" s="224">
        <v>0.91469999999999996</v>
      </c>
      <c r="BL401" s="224">
        <v>64560</v>
      </c>
      <c r="BM401" s="224">
        <v>0</v>
      </c>
      <c r="BN401" s="225">
        <v>0.45608792262904135</v>
      </c>
      <c r="BO401" s="224">
        <v>214</v>
      </c>
      <c r="BP401" s="224">
        <v>164</v>
      </c>
      <c r="BQ401" s="224">
        <v>171.2</v>
      </c>
      <c r="BR401" s="224">
        <v>0.90429999999999999</v>
      </c>
      <c r="BS401" s="224">
        <v>54092</v>
      </c>
      <c r="BT401" s="311">
        <v>0</v>
      </c>
      <c r="BU401" s="225">
        <v>0.46961700300064807</v>
      </c>
      <c r="BV401" s="224">
        <v>214</v>
      </c>
      <c r="BW401" s="224">
        <v>172</v>
      </c>
      <c r="BX401" s="224">
        <v>172</v>
      </c>
      <c r="BY401" s="224">
        <v>0.90449999999999997</v>
      </c>
      <c r="BZ401" s="224">
        <v>57116</v>
      </c>
      <c r="CA401" s="311">
        <v>0</v>
      </c>
      <c r="CB401" s="225">
        <v>0.54632552752418539</v>
      </c>
      <c r="CC401" s="224">
        <v>214</v>
      </c>
      <c r="CD401" s="486"/>
      <c r="CE401" s="224">
        <v>214</v>
      </c>
      <c r="CF401" s="224">
        <v>0.86829999999999996</v>
      </c>
      <c r="CG401" s="224">
        <v>76986</v>
      </c>
      <c r="CH401" s="224">
        <v>0</v>
      </c>
      <c r="CI401" s="225">
        <v>0.55687182523166934</v>
      </c>
      <c r="CJ401" s="224">
        <v>214</v>
      </c>
      <c r="CK401" s="486"/>
      <c r="CL401" s="224">
        <v>214</v>
      </c>
      <c r="CM401" s="224">
        <v>0.9274</v>
      </c>
      <c r="CN401" s="224">
        <v>65858</v>
      </c>
      <c r="CO401" s="224">
        <v>0</v>
      </c>
      <c r="CP401" s="225">
        <v>0.46088776200998288</v>
      </c>
      <c r="CQ401" s="224">
        <v>214</v>
      </c>
      <c r="CR401" s="486"/>
      <c r="CS401" s="224">
        <v>214</v>
      </c>
      <c r="CT401" s="224">
        <v>0.92120000000000002</v>
      </c>
      <c r="CU401" s="224">
        <v>65718</v>
      </c>
      <c r="CV401" s="311">
        <v>0</v>
      </c>
      <c r="CW401" s="225">
        <v>0.4480677639146538</v>
      </c>
      <c r="CX401" s="224">
        <v>214</v>
      </c>
      <c r="CY401" s="486"/>
      <c r="CZ401" s="224">
        <v>214</v>
      </c>
      <c r="DA401" s="224">
        <v>0.9254</v>
      </c>
      <c r="DB401" s="224">
        <v>64904</v>
      </c>
      <c r="DC401" s="224">
        <v>0</v>
      </c>
      <c r="DD401" s="225">
        <v>0.45519312913660187</v>
      </c>
      <c r="DE401" s="224">
        <v>214</v>
      </c>
      <c r="DF401" s="486"/>
      <c r="DG401" s="224">
        <v>214</v>
      </c>
      <c r="DH401" s="224">
        <v>0.92679999999999996</v>
      </c>
      <c r="DI401" s="224">
        <v>64584</v>
      </c>
      <c r="DJ401" s="224">
        <v>0</v>
      </c>
      <c r="DK401" s="225">
        <v>0.43767546866568935</v>
      </c>
      <c r="DL401" s="224">
        <v>214</v>
      </c>
      <c r="DM401" s="486"/>
      <c r="DN401" s="224">
        <v>214</v>
      </c>
      <c r="DO401" s="224">
        <v>0.95989999999999998</v>
      </c>
      <c r="DP401" s="224">
        <v>68908</v>
      </c>
      <c r="DQ401" s="311">
        <v>0</v>
      </c>
      <c r="DR401" s="225">
        <v>0.45087581927776971</v>
      </c>
      <c r="DS401" s="486">
        <v>214</v>
      </c>
      <c r="DT401" s="486"/>
      <c r="DU401" s="486">
        <v>214</v>
      </c>
      <c r="DV401" s="486">
        <v>0.99939999999999996</v>
      </c>
      <c r="DW401" s="224">
        <v>61426</v>
      </c>
      <c r="DX401" s="224">
        <v>0</v>
      </c>
      <c r="DY401" s="225">
        <v>0.39890237361523873</v>
      </c>
    </row>
    <row r="402" spans="1:129" ht="17.25" customHeight="1">
      <c r="A402" s="466">
        <v>398</v>
      </c>
      <c r="B402" s="489">
        <v>351000000017</v>
      </c>
      <c r="C402" s="492" t="s">
        <v>410</v>
      </c>
      <c r="D402" s="224">
        <v>138.88999999999999</v>
      </c>
      <c r="E402" s="224">
        <v>5.28</v>
      </c>
      <c r="F402" s="224">
        <v>125</v>
      </c>
      <c r="G402" s="224">
        <v>0.1522</v>
      </c>
      <c r="H402" s="224">
        <v>300</v>
      </c>
      <c r="I402" s="224">
        <v>0</v>
      </c>
      <c r="J402" s="225">
        <v>2.1901007446342536E-2</v>
      </c>
      <c r="K402" s="224">
        <v>138.88999999999999</v>
      </c>
      <c r="L402" s="224">
        <v>12.6</v>
      </c>
      <c r="M402" s="224">
        <v>125</v>
      </c>
      <c r="N402" s="224">
        <v>0.3095</v>
      </c>
      <c r="O402" s="224">
        <v>519</v>
      </c>
      <c r="P402" s="224">
        <v>0</v>
      </c>
      <c r="Q402" s="225">
        <v>1.8031163687529314E-2</v>
      </c>
      <c r="R402" s="224">
        <v>138.88999999999999</v>
      </c>
      <c r="S402" s="224">
        <v>3.72</v>
      </c>
      <c r="T402" s="224">
        <v>125</v>
      </c>
      <c r="U402" s="224">
        <v>0.2056</v>
      </c>
      <c r="V402" s="224">
        <v>330</v>
      </c>
      <c r="W402" s="224">
        <v>0</v>
      </c>
      <c r="X402" s="225">
        <v>1.7833981841763942E-2</v>
      </c>
      <c r="Y402" s="224">
        <v>138.88999999999999</v>
      </c>
      <c r="Z402" s="224">
        <v>16.2</v>
      </c>
      <c r="AA402" s="224">
        <v>125</v>
      </c>
      <c r="AB402" s="224">
        <v>0.49249999999999999</v>
      </c>
      <c r="AC402" s="224">
        <v>882</v>
      </c>
      <c r="AD402" s="224">
        <v>0</v>
      </c>
      <c r="AE402" s="225">
        <v>1.9256590797445555E-2</v>
      </c>
      <c r="AF402" s="224">
        <v>138.88999999999999</v>
      </c>
      <c r="AG402" s="224">
        <v>27.3</v>
      </c>
      <c r="AH402" s="224">
        <v>125</v>
      </c>
      <c r="AI402" s="224">
        <v>0.88219999999999998</v>
      </c>
      <c r="AJ402" s="224">
        <v>5190</v>
      </c>
      <c r="AK402" s="224">
        <v>0</v>
      </c>
      <c r="AL402" s="225">
        <v>6.325827659590029E-2</v>
      </c>
      <c r="AM402" s="224">
        <v>138.88999999999999</v>
      </c>
      <c r="AN402" s="224">
        <v>29.16</v>
      </c>
      <c r="AO402" s="224">
        <v>125</v>
      </c>
      <c r="AP402" s="224">
        <v>0.92230000000000001</v>
      </c>
      <c r="AQ402" s="224">
        <v>7338</v>
      </c>
      <c r="AR402" s="224">
        <v>0</v>
      </c>
      <c r="AS402" s="225">
        <v>8.8402182948426056E-2</v>
      </c>
      <c r="AT402" s="224">
        <v>138.88999999999999</v>
      </c>
      <c r="AU402" s="224">
        <v>28.56</v>
      </c>
      <c r="AV402" s="224">
        <v>125</v>
      </c>
      <c r="AW402" s="224">
        <v>0.88339999999999996</v>
      </c>
      <c r="AX402" s="224">
        <v>4749</v>
      </c>
      <c r="AY402" s="224">
        <v>0</v>
      </c>
      <c r="AZ402" s="225">
        <v>5.7804523578257029E-2</v>
      </c>
      <c r="BA402" s="224">
        <v>138.88999999999999</v>
      </c>
      <c r="BB402" s="224">
        <v>21.48</v>
      </c>
      <c r="BC402" s="224">
        <v>125</v>
      </c>
      <c r="BD402" s="224">
        <v>0.46329999999999999</v>
      </c>
      <c r="BE402" s="224">
        <v>1173</v>
      </c>
      <c r="BF402" s="224">
        <v>0</v>
      </c>
      <c r="BG402" s="225">
        <v>2.8131520253255628E-2</v>
      </c>
      <c r="BH402" s="224">
        <v>125</v>
      </c>
      <c r="BI402" s="224">
        <v>7.56</v>
      </c>
      <c r="BJ402" s="224">
        <v>125</v>
      </c>
      <c r="BK402" s="224">
        <v>0.37</v>
      </c>
      <c r="BL402" s="224">
        <v>1020</v>
      </c>
      <c r="BM402" s="224">
        <v>0</v>
      </c>
      <c r="BN402" s="225">
        <v>2.964254577157803E-2</v>
      </c>
      <c r="BO402" s="224">
        <v>125</v>
      </c>
      <c r="BP402" s="224">
        <v>10.92</v>
      </c>
      <c r="BQ402" s="224">
        <v>125</v>
      </c>
      <c r="BR402" s="224">
        <v>0.4572</v>
      </c>
      <c r="BS402" s="224">
        <v>882</v>
      </c>
      <c r="BT402" s="311">
        <v>0</v>
      </c>
      <c r="BU402" s="225">
        <v>2.0743374820082976E-2</v>
      </c>
      <c r="BV402" s="224">
        <v>125</v>
      </c>
      <c r="BW402" s="224">
        <v>13.56</v>
      </c>
      <c r="BX402" s="224">
        <v>125</v>
      </c>
      <c r="BY402" s="224">
        <v>0.4884</v>
      </c>
      <c r="BZ402" s="224">
        <v>951</v>
      </c>
      <c r="CA402" s="311">
        <v>0</v>
      </c>
      <c r="CB402" s="225">
        <v>2.3180648180648186E-2</v>
      </c>
      <c r="CC402" s="224">
        <v>125</v>
      </c>
      <c r="CD402" s="486"/>
      <c r="CE402" s="224">
        <v>100</v>
      </c>
      <c r="CF402" s="224">
        <v>0.53879999999999995</v>
      </c>
      <c r="CG402" s="224">
        <v>1055</v>
      </c>
      <c r="CH402" s="224">
        <v>0</v>
      </c>
      <c r="CI402" s="225">
        <v>2.6317942700225916E-2</v>
      </c>
      <c r="CJ402" s="224">
        <v>125</v>
      </c>
      <c r="CK402" s="486"/>
      <c r="CL402" s="224">
        <v>100</v>
      </c>
      <c r="CM402" s="224">
        <v>0.83760000000000001</v>
      </c>
      <c r="CN402" s="224">
        <v>3338</v>
      </c>
      <c r="CO402" s="224">
        <v>0</v>
      </c>
      <c r="CP402" s="225">
        <v>5.5349941632176589E-2</v>
      </c>
      <c r="CQ402" s="224">
        <v>125</v>
      </c>
      <c r="CR402" s="486"/>
      <c r="CS402" s="224">
        <v>100</v>
      </c>
      <c r="CT402" s="224">
        <v>0.93289999999999995</v>
      </c>
      <c r="CU402" s="224">
        <v>12333</v>
      </c>
      <c r="CV402" s="311">
        <v>0</v>
      </c>
      <c r="CW402" s="225">
        <v>0.17768906531488698</v>
      </c>
      <c r="CX402" s="224">
        <v>125</v>
      </c>
      <c r="CY402" s="486"/>
      <c r="CZ402" s="224">
        <v>100</v>
      </c>
      <c r="DA402" s="224">
        <v>0.90290000000000004</v>
      </c>
      <c r="DB402" s="224">
        <v>6777</v>
      </c>
      <c r="DC402" s="224">
        <v>0</v>
      </c>
      <c r="DD402" s="225">
        <v>0.10424742496400487</v>
      </c>
      <c r="DE402" s="224">
        <v>125</v>
      </c>
      <c r="DF402" s="486"/>
      <c r="DG402" s="224">
        <v>100</v>
      </c>
      <c r="DH402" s="224">
        <v>0.79849999999999999</v>
      </c>
      <c r="DI402" s="224">
        <v>3076</v>
      </c>
      <c r="DJ402" s="224">
        <v>0</v>
      </c>
      <c r="DK402" s="225">
        <v>5.1777189757677373E-2</v>
      </c>
      <c r="DL402" s="224">
        <v>125</v>
      </c>
      <c r="DM402" s="486"/>
      <c r="DN402" s="224">
        <v>100</v>
      </c>
      <c r="DO402" s="224">
        <v>0.77769999999999995</v>
      </c>
      <c r="DP402" s="224">
        <v>2751</v>
      </c>
      <c r="DQ402" s="311">
        <v>0</v>
      </c>
      <c r="DR402" s="225">
        <v>4.7545077088353996E-2</v>
      </c>
      <c r="DS402" s="486">
        <v>125</v>
      </c>
      <c r="DT402" s="486"/>
      <c r="DU402" s="486">
        <v>100</v>
      </c>
      <c r="DV402" s="486">
        <v>0.71430000000000005</v>
      </c>
      <c r="DW402" s="224">
        <v>2460</v>
      </c>
      <c r="DX402" s="224">
        <v>0</v>
      </c>
      <c r="DY402" s="225">
        <v>4.7832376685799614E-2</v>
      </c>
    </row>
    <row r="403" spans="1:129" ht="17.25" customHeight="1">
      <c r="A403" s="466">
        <v>399</v>
      </c>
      <c r="B403" s="489">
        <v>341000000050</v>
      </c>
      <c r="C403" s="492" t="s">
        <v>303</v>
      </c>
      <c r="D403" s="224">
        <v>133.33000000000001</v>
      </c>
      <c r="E403" s="224">
        <v>15.9</v>
      </c>
      <c r="F403" s="224">
        <v>20.9</v>
      </c>
      <c r="G403" s="224">
        <v>0</v>
      </c>
      <c r="H403" s="224">
        <v>12286</v>
      </c>
      <c r="I403" s="224">
        <v>0</v>
      </c>
      <c r="J403" s="225"/>
      <c r="K403" s="224">
        <v>133.33000000000001</v>
      </c>
      <c r="L403" s="224">
        <v>45.9</v>
      </c>
      <c r="M403" s="224">
        <v>50.9</v>
      </c>
      <c r="N403" s="224">
        <v>0.94850000000000001</v>
      </c>
      <c r="O403" s="224">
        <v>4595</v>
      </c>
      <c r="P403" s="224">
        <v>0</v>
      </c>
      <c r="Q403" s="225">
        <v>0.12792560000781306</v>
      </c>
      <c r="R403" s="224">
        <v>133.33000000000001</v>
      </c>
      <c r="S403" s="224">
        <v>49.4</v>
      </c>
      <c r="T403" s="224">
        <v>106.66</v>
      </c>
      <c r="U403" s="224">
        <v>0.92159999999999997</v>
      </c>
      <c r="V403" s="224">
        <v>4543</v>
      </c>
      <c r="W403" s="224">
        <v>0</v>
      </c>
      <c r="X403" s="225">
        <v>6.4189825485331267E-2</v>
      </c>
      <c r="Y403" s="224">
        <v>133.33000000000001</v>
      </c>
      <c r="Z403" s="224">
        <v>41.5</v>
      </c>
      <c r="AA403" s="224">
        <v>106.66</v>
      </c>
      <c r="AB403" s="224">
        <v>0.95520000000000005</v>
      </c>
      <c r="AC403" s="224">
        <v>2745</v>
      </c>
      <c r="AD403" s="224">
        <v>0</v>
      </c>
      <c r="AE403" s="225">
        <v>3.6213751749012597E-2</v>
      </c>
      <c r="AF403" s="224">
        <v>133.33000000000001</v>
      </c>
      <c r="AG403" s="224">
        <v>48.9</v>
      </c>
      <c r="AH403" s="224">
        <v>106.66</v>
      </c>
      <c r="AI403" s="224">
        <v>0.95860000000000001</v>
      </c>
      <c r="AJ403" s="224">
        <v>4409</v>
      </c>
      <c r="AK403" s="224">
        <v>0</v>
      </c>
      <c r="AL403" s="225">
        <v>5.7959970970083499E-2</v>
      </c>
      <c r="AM403" s="224">
        <v>133.33000000000001</v>
      </c>
      <c r="AN403" s="224">
        <v>76.7</v>
      </c>
      <c r="AO403" s="224">
        <v>106.66</v>
      </c>
      <c r="AP403" s="224">
        <v>0.91969999999999996</v>
      </c>
      <c r="AQ403" s="224">
        <v>10659</v>
      </c>
      <c r="AR403" s="224">
        <v>0</v>
      </c>
      <c r="AS403" s="225">
        <v>0.15091631766726643</v>
      </c>
      <c r="AT403" s="224">
        <v>133.33000000000001</v>
      </c>
      <c r="AU403" s="224">
        <v>19.600000000000001</v>
      </c>
      <c r="AV403" s="224">
        <v>106.66</v>
      </c>
      <c r="AW403" s="224">
        <v>0.98260000000000003</v>
      </c>
      <c r="AX403" s="224">
        <v>6045</v>
      </c>
      <c r="AY403" s="224">
        <v>0</v>
      </c>
      <c r="AZ403" s="225">
        <v>7.7525581151793713E-2</v>
      </c>
      <c r="BA403" s="224">
        <v>133.33000000000001</v>
      </c>
      <c r="BB403" s="224">
        <v>19.8</v>
      </c>
      <c r="BC403" s="224">
        <v>106.66</v>
      </c>
      <c r="BD403" s="224">
        <v>0.98360000000000003</v>
      </c>
      <c r="BE403" s="224">
        <v>5723</v>
      </c>
      <c r="BF403" s="224">
        <v>0</v>
      </c>
      <c r="BG403" s="225">
        <v>7.5765440064146622E-2</v>
      </c>
      <c r="BH403" s="224">
        <v>133.33000000000001</v>
      </c>
      <c r="BI403" s="224">
        <v>19.7</v>
      </c>
      <c r="BJ403" s="224">
        <v>106.66</v>
      </c>
      <c r="BK403" s="224">
        <v>0.98560000000000003</v>
      </c>
      <c r="BL403" s="224">
        <v>6305</v>
      </c>
      <c r="BM403" s="224">
        <v>0</v>
      </c>
      <c r="BN403" s="225">
        <v>8.0613890516512965E-2</v>
      </c>
      <c r="BO403" s="224">
        <v>133.33000000000001</v>
      </c>
      <c r="BP403" s="224">
        <v>21.7</v>
      </c>
      <c r="BQ403" s="224">
        <v>106.66</v>
      </c>
      <c r="BR403" s="224">
        <v>0.97860000000000003</v>
      </c>
      <c r="BS403" s="224">
        <v>5943</v>
      </c>
      <c r="BT403" s="311">
        <v>0</v>
      </c>
      <c r="BU403" s="225">
        <v>7.6528993916335469E-2</v>
      </c>
      <c r="BV403" s="224">
        <v>133.33000000000001</v>
      </c>
      <c r="BW403" s="224">
        <v>32</v>
      </c>
      <c r="BX403" s="224">
        <v>106.66</v>
      </c>
      <c r="BY403" s="224">
        <v>0.98570000000000002</v>
      </c>
      <c r="BZ403" s="224">
        <v>6287</v>
      </c>
      <c r="CA403" s="311">
        <v>0</v>
      </c>
      <c r="CB403" s="225">
        <v>8.8987263431525757E-2</v>
      </c>
      <c r="CC403" s="224">
        <v>133.33000000000001</v>
      </c>
      <c r="CD403" s="486"/>
      <c r="CE403" s="224">
        <v>106.664</v>
      </c>
      <c r="CF403" s="224">
        <v>0.92120000000000002</v>
      </c>
      <c r="CG403" s="224">
        <v>12045</v>
      </c>
      <c r="CH403" s="224">
        <v>0</v>
      </c>
      <c r="CI403" s="225">
        <v>0.16476390384540052</v>
      </c>
      <c r="CJ403" s="224">
        <v>133.33000000000001</v>
      </c>
      <c r="CK403" s="486"/>
      <c r="CL403" s="224">
        <v>106.664</v>
      </c>
      <c r="CM403" s="224">
        <v>0.90490000000000004</v>
      </c>
      <c r="CN403" s="224">
        <v>11042</v>
      </c>
      <c r="CO403" s="224">
        <v>0</v>
      </c>
      <c r="CP403" s="225">
        <v>0.15889008305621682</v>
      </c>
      <c r="CQ403" s="224">
        <v>133.33000000000001</v>
      </c>
      <c r="CR403" s="486"/>
      <c r="CS403" s="224">
        <v>106.664</v>
      </c>
      <c r="CT403" s="224">
        <v>0.97770000000000001</v>
      </c>
      <c r="CU403" s="224">
        <v>2931</v>
      </c>
      <c r="CV403" s="311">
        <v>0</v>
      </c>
      <c r="CW403" s="225">
        <v>3.7776298513709568E-2</v>
      </c>
      <c r="CX403" s="224">
        <v>133.33000000000001</v>
      </c>
      <c r="CY403" s="486"/>
      <c r="CZ403" s="224">
        <v>106.664</v>
      </c>
      <c r="DA403" s="224">
        <v>0.98309999999999997</v>
      </c>
      <c r="DB403" s="224">
        <v>3540</v>
      </c>
      <c r="DC403" s="224">
        <v>0</v>
      </c>
      <c r="DD403" s="225">
        <v>4.6887297703752731E-2</v>
      </c>
      <c r="DE403" s="224">
        <v>133.33000000000001</v>
      </c>
      <c r="DF403" s="486"/>
      <c r="DG403" s="224">
        <v>106.664</v>
      </c>
      <c r="DH403" s="224">
        <v>0.93379999999999996</v>
      </c>
      <c r="DI403" s="224">
        <v>7603</v>
      </c>
      <c r="DJ403" s="224">
        <v>0</v>
      </c>
      <c r="DK403" s="225">
        <v>0.1025983364850912</v>
      </c>
      <c r="DL403" s="224">
        <v>133.33000000000001</v>
      </c>
      <c r="DM403" s="486"/>
      <c r="DN403" s="224">
        <v>106.664</v>
      </c>
      <c r="DO403" s="224">
        <v>0.93589999999999995</v>
      </c>
      <c r="DP403" s="224">
        <v>8784</v>
      </c>
      <c r="DQ403" s="311">
        <v>0</v>
      </c>
      <c r="DR403" s="225">
        <v>0.11826931411181182</v>
      </c>
      <c r="DS403" s="486">
        <v>133.33000000000001</v>
      </c>
      <c r="DT403" s="486"/>
      <c r="DU403" s="486">
        <v>106.664</v>
      </c>
      <c r="DV403" s="486">
        <v>0.94450000000000001</v>
      </c>
      <c r="DW403" s="224">
        <v>8407</v>
      </c>
      <c r="DX403" s="224">
        <v>0</v>
      </c>
      <c r="DY403" s="225">
        <v>0.11590141085801718</v>
      </c>
    </row>
    <row r="404" spans="1:129" ht="17.25" customHeight="1">
      <c r="A404" s="466">
        <v>400</v>
      </c>
      <c r="B404" s="489">
        <v>711000000078</v>
      </c>
      <c r="C404" s="492" t="s">
        <v>848</v>
      </c>
      <c r="D404" s="224">
        <v>0</v>
      </c>
      <c r="E404" s="224">
        <v>0</v>
      </c>
      <c r="F404" s="224">
        <v>0</v>
      </c>
      <c r="G404" s="224">
        <v>0</v>
      </c>
      <c r="H404" s="224">
        <v>0</v>
      </c>
      <c r="I404" s="224">
        <v>0</v>
      </c>
      <c r="J404" s="225"/>
      <c r="K404" s="224">
        <v>0</v>
      </c>
      <c r="L404" s="224">
        <v>0</v>
      </c>
      <c r="M404" s="224">
        <v>0</v>
      </c>
      <c r="N404" s="224">
        <v>0</v>
      </c>
      <c r="O404" s="224">
        <v>0</v>
      </c>
      <c r="P404" s="224">
        <v>0</v>
      </c>
      <c r="Q404" s="225">
        <v>0</v>
      </c>
      <c r="R404" s="224">
        <v>0</v>
      </c>
      <c r="S404" s="224">
        <v>0</v>
      </c>
      <c r="T404" s="224">
        <v>0</v>
      </c>
      <c r="U404" s="224">
        <v>0</v>
      </c>
      <c r="V404" s="224">
        <v>0</v>
      </c>
      <c r="W404" s="224">
        <v>0</v>
      </c>
      <c r="X404" s="225">
        <v>0</v>
      </c>
      <c r="Y404" s="224">
        <v>0</v>
      </c>
      <c r="Z404" s="224">
        <v>0</v>
      </c>
      <c r="AA404" s="224">
        <v>0</v>
      </c>
      <c r="AB404" s="224">
        <v>0</v>
      </c>
      <c r="AC404" s="224">
        <v>0</v>
      </c>
      <c r="AD404" s="224">
        <v>0</v>
      </c>
      <c r="AE404" s="225">
        <v>0</v>
      </c>
      <c r="AF404" s="224">
        <v>0</v>
      </c>
      <c r="AG404" s="224">
        <v>0</v>
      </c>
      <c r="AH404" s="224">
        <v>0</v>
      </c>
      <c r="AI404" s="224">
        <v>0</v>
      </c>
      <c r="AJ404" s="224">
        <v>0</v>
      </c>
      <c r="AK404" s="224">
        <v>0</v>
      </c>
      <c r="AL404" s="225">
        <v>0</v>
      </c>
      <c r="AM404" s="224">
        <v>0</v>
      </c>
      <c r="AN404" s="224">
        <v>0</v>
      </c>
      <c r="AO404" s="224">
        <v>0</v>
      </c>
      <c r="AP404" s="224">
        <v>0</v>
      </c>
      <c r="AQ404" s="224">
        <v>0</v>
      </c>
      <c r="AR404" s="224">
        <v>0</v>
      </c>
      <c r="AS404" s="225">
        <v>0</v>
      </c>
      <c r="AT404" s="224">
        <v>222</v>
      </c>
      <c r="AU404" s="224">
        <v>78</v>
      </c>
      <c r="AV404" s="224">
        <v>177.6</v>
      </c>
      <c r="AW404" s="224">
        <v>0.92</v>
      </c>
      <c r="AX404" s="224">
        <v>58330</v>
      </c>
      <c r="AY404" s="224">
        <v>0</v>
      </c>
      <c r="AZ404" s="225">
        <v>0.479830944198055</v>
      </c>
      <c r="BA404" s="224">
        <v>222</v>
      </c>
      <c r="BB404" s="224">
        <v>0</v>
      </c>
      <c r="BC404" s="224">
        <v>177.6</v>
      </c>
      <c r="BD404" s="224">
        <v>0</v>
      </c>
      <c r="BE404" s="224">
        <v>0</v>
      </c>
      <c r="BF404" s="224">
        <v>0</v>
      </c>
      <c r="BG404" s="225">
        <v>0</v>
      </c>
      <c r="BH404" s="224">
        <v>222</v>
      </c>
      <c r="BI404" s="224">
        <v>0</v>
      </c>
      <c r="BJ404" s="224">
        <v>177.6</v>
      </c>
      <c r="BK404" s="224">
        <v>0.92</v>
      </c>
      <c r="BL404" s="224">
        <v>99311</v>
      </c>
      <c r="BM404" s="311">
        <v>26372.811199999996</v>
      </c>
      <c r="BN404" s="225">
        <v>0.81694652664586043</v>
      </c>
      <c r="BO404" s="224">
        <v>222</v>
      </c>
      <c r="BP404" s="224">
        <v>0</v>
      </c>
      <c r="BQ404" s="224">
        <v>177.6</v>
      </c>
      <c r="BR404" s="224">
        <v>0.77329999999999999</v>
      </c>
      <c r="BS404" s="224">
        <v>1326</v>
      </c>
      <c r="BT404" s="311">
        <v>0</v>
      </c>
      <c r="BU404" s="225">
        <v>1.2977158734970878E-2</v>
      </c>
      <c r="BV404" s="224">
        <v>222</v>
      </c>
      <c r="BW404" s="224">
        <v>0</v>
      </c>
      <c r="BX404" s="224">
        <v>177.6</v>
      </c>
      <c r="BY404" s="224">
        <v>0.7802</v>
      </c>
      <c r="BZ404" s="224">
        <v>1021</v>
      </c>
      <c r="CA404" s="311">
        <v>0</v>
      </c>
      <c r="CB404" s="225">
        <v>1.096497287377831E-2</v>
      </c>
      <c r="CC404" s="224">
        <v>222</v>
      </c>
      <c r="CD404" s="486"/>
      <c r="CE404" s="224">
        <v>177.6</v>
      </c>
      <c r="CF404" s="224">
        <v>0.74780000000000002</v>
      </c>
      <c r="CG404" s="224">
        <v>1581</v>
      </c>
      <c r="CH404" s="224">
        <v>0</v>
      </c>
      <c r="CI404" s="225">
        <v>1.6000387924699239E-2</v>
      </c>
      <c r="CJ404" s="224">
        <v>222</v>
      </c>
      <c r="CK404" s="486"/>
      <c r="CL404" s="224">
        <v>177.6</v>
      </c>
      <c r="CM404" s="224">
        <v>0.74119999999999997</v>
      </c>
      <c r="CN404" s="224">
        <v>1808</v>
      </c>
      <c r="CO404" s="224">
        <v>0</v>
      </c>
      <c r="CP404" s="225">
        <v>1.9076010711196897E-2</v>
      </c>
      <c r="CQ404" s="224">
        <v>222</v>
      </c>
      <c r="CR404" s="486"/>
      <c r="CS404" s="224">
        <v>177.6</v>
      </c>
      <c r="CT404" s="224">
        <v>0.76319999999999999</v>
      </c>
      <c r="CU404" s="224">
        <v>1122</v>
      </c>
      <c r="CV404" s="311">
        <v>0</v>
      </c>
      <c r="CW404" s="225">
        <v>1.1125988282865946E-2</v>
      </c>
      <c r="CX404" s="224">
        <v>222</v>
      </c>
      <c r="CY404" s="486"/>
      <c r="CZ404" s="224">
        <v>177.6</v>
      </c>
      <c r="DA404" s="224">
        <v>0.76700000000000002</v>
      </c>
      <c r="DB404" s="224">
        <v>1126</v>
      </c>
      <c r="DC404" s="224">
        <v>0</v>
      </c>
      <c r="DD404" s="225">
        <v>1.148067885356021E-2</v>
      </c>
      <c r="DE404" s="224">
        <v>222</v>
      </c>
      <c r="DF404" s="486"/>
      <c r="DG404" s="224">
        <v>177.6</v>
      </c>
      <c r="DH404" s="224">
        <v>0.76359999999999995</v>
      </c>
      <c r="DI404" s="224">
        <v>2481</v>
      </c>
      <c r="DJ404" s="224">
        <v>0</v>
      </c>
      <c r="DK404" s="225">
        <v>2.4589231038098038E-2</v>
      </c>
      <c r="DL404" s="224">
        <v>222</v>
      </c>
      <c r="DM404" s="486"/>
      <c r="DN404" s="224">
        <v>177.6</v>
      </c>
      <c r="DO404" s="224">
        <v>0.79810000000000003</v>
      </c>
      <c r="DP404" s="224">
        <v>1119</v>
      </c>
      <c r="DQ404" s="311">
        <v>0</v>
      </c>
      <c r="DR404" s="225">
        <v>1.0611013784882368E-2</v>
      </c>
      <c r="DS404" s="486">
        <v>222</v>
      </c>
      <c r="DT404" s="486"/>
      <c r="DU404" s="486">
        <v>177.6</v>
      </c>
      <c r="DV404" s="486">
        <v>0.79859999999999998</v>
      </c>
      <c r="DW404" s="224">
        <v>1091</v>
      </c>
      <c r="DX404" s="224">
        <v>0</v>
      </c>
      <c r="DY404" s="225">
        <v>1.0683658238754659E-2</v>
      </c>
    </row>
    <row r="405" spans="1:129" ht="17.25" customHeight="1">
      <c r="A405" s="466">
        <v>401</v>
      </c>
      <c r="B405" s="489">
        <v>215000000010</v>
      </c>
      <c r="C405" s="492" t="s">
        <v>715</v>
      </c>
      <c r="D405" s="224">
        <v>495</v>
      </c>
      <c r="E405" s="224">
        <v>375</v>
      </c>
      <c r="F405" s="224">
        <v>375</v>
      </c>
      <c r="G405" s="224">
        <v>0.4481</v>
      </c>
      <c r="H405" s="224">
        <v>9680</v>
      </c>
      <c r="I405" s="224">
        <v>0</v>
      </c>
      <c r="J405" s="225">
        <v>8.0008595964855739E-2</v>
      </c>
      <c r="K405" s="224">
        <v>495</v>
      </c>
      <c r="L405" s="224">
        <v>25</v>
      </c>
      <c r="M405" s="224">
        <v>25</v>
      </c>
      <c r="N405" s="224">
        <v>0.49340000000000001</v>
      </c>
      <c r="O405" s="224">
        <v>4090</v>
      </c>
      <c r="P405" s="224">
        <v>0</v>
      </c>
      <c r="Q405" s="225">
        <v>0.44566776067750219</v>
      </c>
      <c r="R405" s="224">
        <v>495</v>
      </c>
      <c r="S405" s="224">
        <v>350</v>
      </c>
      <c r="T405" s="224">
        <v>396</v>
      </c>
      <c r="U405" s="224">
        <v>0.59099999999999997</v>
      </c>
      <c r="V405" s="224">
        <v>11530</v>
      </c>
      <c r="W405" s="224">
        <v>0</v>
      </c>
      <c r="X405" s="225">
        <v>6.842489569505926E-2</v>
      </c>
      <c r="Y405" s="224">
        <v>495</v>
      </c>
      <c r="Z405" s="224">
        <v>325</v>
      </c>
      <c r="AA405" s="224">
        <v>396</v>
      </c>
      <c r="AB405" s="224">
        <v>0.49320000000000003</v>
      </c>
      <c r="AC405" s="224">
        <v>10525</v>
      </c>
      <c r="AD405" s="224">
        <v>0</v>
      </c>
      <c r="AE405" s="225">
        <v>7.2432073043615819E-2</v>
      </c>
      <c r="AF405" s="224">
        <v>495</v>
      </c>
      <c r="AG405" s="224">
        <v>345</v>
      </c>
      <c r="AH405" s="224">
        <v>396</v>
      </c>
      <c r="AI405" s="224">
        <v>0.52270000000000005</v>
      </c>
      <c r="AJ405" s="224">
        <v>12750</v>
      </c>
      <c r="AK405" s="224">
        <v>0</v>
      </c>
      <c r="AL405" s="225">
        <v>8.279222671614532E-2</v>
      </c>
      <c r="AM405" s="224">
        <v>495</v>
      </c>
      <c r="AN405" s="224">
        <v>379.8</v>
      </c>
      <c r="AO405" s="224">
        <v>396</v>
      </c>
      <c r="AP405" s="224">
        <v>0.58009999999999995</v>
      </c>
      <c r="AQ405" s="224">
        <v>21520</v>
      </c>
      <c r="AR405" s="224">
        <v>0</v>
      </c>
      <c r="AS405" s="225">
        <v>0.13011031226281472</v>
      </c>
      <c r="AT405" s="224">
        <v>495</v>
      </c>
      <c r="AU405" s="224">
        <v>359.4</v>
      </c>
      <c r="AV405" s="224">
        <v>396</v>
      </c>
      <c r="AW405" s="224">
        <v>0.61419999999999997</v>
      </c>
      <c r="AX405" s="224">
        <v>20550</v>
      </c>
      <c r="AY405" s="224">
        <v>0</v>
      </c>
      <c r="AZ405" s="225">
        <v>0.11356222491084521</v>
      </c>
      <c r="BA405" s="224">
        <v>495</v>
      </c>
      <c r="BB405" s="224">
        <v>402</v>
      </c>
      <c r="BC405" s="224">
        <v>402</v>
      </c>
      <c r="BD405" s="224">
        <v>0.66790000000000005</v>
      </c>
      <c r="BE405" s="224">
        <v>23903</v>
      </c>
      <c r="BF405" s="224">
        <v>0</v>
      </c>
      <c r="BG405" s="225">
        <v>0.12364666825742193</v>
      </c>
      <c r="BH405" s="224">
        <v>495</v>
      </c>
      <c r="BI405" s="224">
        <v>289</v>
      </c>
      <c r="BJ405" s="224">
        <v>396</v>
      </c>
      <c r="BK405" s="224">
        <v>0.69059999999999999</v>
      </c>
      <c r="BL405" s="224">
        <v>19093</v>
      </c>
      <c r="BM405" s="224">
        <v>0</v>
      </c>
      <c r="BN405" s="225">
        <v>9.3838158622871301E-2</v>
      </c>
      <c r="BO405" s="224">
        <v>495</v>
      </c>
      <c r="BP405" s="224">
        <v>236.2</v>
      </c>
      <c r="BQ405" s="224">
        <v>396</v>
      </c>
      <c r="BR405" s="224">
        <v>0.83740000000000003</v>
      </c>
      <c r="BS405" s="224">
        <v>7080</v>
      </c>
      <c r="BT405" s="311">
        <v>0</v>
      </c>
      <c r="BU405" s="225">
        <v>2.8696714675589378E-2</v>
      </c>
      <c r="BV405" s="224">
        <v>495</v>
      </c>
      <c r="BW405" s="224">
        <v>473.8</v>
      </c>
      <c r="BX405" s="224">
        <v>473.8</v>
      </c>
      <c r="BY405" s="224">
        <v>0.64810000000000001</v>
      </c>
      <c r="BZ405" s="224">
        <v>47035</v>
      </c>
      <c r="CA405" s="311">
        <v>0</v>
      </c>
      <c r="CB405" s="225">
        <v>0.22793698397741879</v>
      </c>
      <c r="CC405" s="224">
        <v>495</v>
      </c>
      <c r="CD405" s="486"/>
      <c r="CE405" s="224">
        <v>396</v>
      </c>
      <c r="CF405" s="224">
        <v>0.89139999999999997</v>
      </c>
      <c r="CG405" s="224">
        <v>47230</v>
      </c>
      <c r="CH405" s="224">
        <v>0</v>
      </c>
      <c r="CI405" s="225">
        <v>0.17983623195070214</v>
      </c>
      <c r="CJ405" s="224">
        <v>495</v>
      </c>
      <c r="CK405" s="486"/>
      <c r="CL405" s="224">
        <v>396</v>
      </c>
      <c r="CM405" s="224">
        <v>0.95509999999999995</v>
      </c>
      <c r="CN405" s="224">
        <v>59260</v>
      </c>
      <c r="CO405" s="224">
        <v>0</v>
      </c>
      <c r="CP405" s="225">
        <v>0.21761314208876423</v>
      </c>
      <c r="CQ405" s="224">
        <v>495</v>
      </c>
      <c r="CR405" s="486"/>
      <c r="CS405" s="224">
        <v>396</v>
      </c>
      <c r="CT405" s="224">
        <v>0.64929999999999999</v>
      </c>
      <c r="CU405" s="224">
        <v>36137</v>
      </c>
      <c r="CV405" s="311">
        <v>0</v>
      </c>
      <c r="CW405" s="225">
        <v>0.18890287659880722</v>
      </c>
      <c r="CX405" s="224">
        <v>495</v>
      </c>
      <c r="CY405" s="486"/>
      <c r="CZ405" s="224">
        <v>396</v>
      </c>
      <c r="DA405" s="224">
        <v>0.65720000000000001</v>
      </c>
      <c r="DB405" s="224">
        <v>32343</v>
      </c>
      <c r="DC405" s="224">
        <v>0</v>
      </c>
      <c r="DD405" s="225">
        <v>0.17260567226331072</v>
      </c>
      <c r="DE405" s="224">
        <v>495</v>
      </c>
      <c r="DF405" s="486"/>
      <c r="DG405" s="224">
        <v>396</v>
      </c>
      <c r="DH405" s="224">
        <v>0.77259999999999995</v>
      </c>
      <c r="DI405" s="224">
        <v>38262</v>
      </c>
      <c r="DJ405" s="224">
        <v>0</v>
      </c>
      <c r="DK405" s="225">
        <v>0.16809114754468943</v>
      </c>
      <c r="DL405" s="224">
        <v>495</v>
      </c>
      <c r="DM405" s="486"/>
      <c r="DN405" s="224">
        <v>396</v>
      </c>
      <c r="DO405" s="224">
        <v>0.82340000000000002</v>
      </c>
      <c r="DP405" s="224">
        <v>34082</v>
      </c>
      <c r="DQ405" s="311">
        <v>0</v>
      </c>
      <c r="DR405" s="225">
        <v>0.14049021851054336</v>
      </c>
      <c r="DS405" s="486">
        <v>495</v>
      </c>
      <c r="DT405" s="486"/>
      <c r="DU405" s="486">
        <v>396</v>
      </c>
      <c r="DV405" s="486">
        <v>0.85519999999999996</v>
      </c>
      <c r="DW405" s="224">
        <v>50680</v>
      </c>
      <c r="DX405" s="224">
        <v>0</v>
      </c>
      <c r="DY405" s="225">
        <v>0.20784578977594256</v>
      </c>
    </row>
    <row r="406" spans="1:129" ht="17.25" customHeight="1">
      <c r="A406" s="466">
        <v>402</v>
      </c>
      <c r="B406" s="489">
        <v>313000000003</v>
      </c>
      <c r="C406" s="492" t="s">
        <v>280</v>
      </c>
      <c r="D406" s="224">
        <v>547.78</v>
      </c>
      <c r="E406" s="224">
        <v>130</v>
      </c>
      <c r="F406" s="224">
        <v>547.78</v>
      </c>
      <c r="G406" s="224">
        <v>0.82069999999999999</v>
      </c>
      <c r="H406" s="224">
        <v>28050</v>
      </c>
      <c r="I406" s="224">
        <v>0</v>
      </c>
      <c r="J406" s="225">
        <v>8.6658219975966039E-2</v>
      </c>
      <c r="K406" s="224">
        <v>547.78</v>
      </c>
      <c r="L406" s="224">
        <v>190</v>
      </c>
      <c r="M406" s="224">
        <v>547.78</v>
      </c>
      <c r="N406" s="224">
        <v>0.86329999999999996</v>
      </c>
      <c r="O406" s="224">
        <v>39170</v>
      </c>
      <c r="P406" s="224">
        <v>0</v>
      </c>
      <c r="Q406" s="225">
        <v>0.1113301318505959</v>
      </c>
      <c r="R406" s="224">
        <v>547.78</v>
      </c>
      <c r="S406" s="224">
        <v>270</v>
      </c>
      <c r="T406" s="224">
        <v>547.78</v>
      </c>
      <c r="U406" s="224">
        <v>0.89410000000000001</v>
      </c>
      <c r="V406" s="224">
        <v>45750</v>
      </c>
      <c r="W406" s="224">
        <v>0</v>
      </c>
      <c r="X406" s="225">
        <v>0.1297377421082711</v>
      </c>
      <c r="Y406" s="224">
        <v>547.78</v>
      </c>
      <c r="Z406" s="224">
        <v>170</v>
      </c>
      <c r="AA406" s="224">
        <v>547.78</v>
      </c>
      <c r="AB406" s="224">
        <v>0.8831</v>
      </c>
      <c r="AC406" s="224">
        <v>43530</v>
      </c>
      <c r="AD406" s="224">
        <v>0</v>
      </c>
      <c r="AE406" s="225">
        <v>0.12094827401460916</v>
      </c>
      <c r="AF406" s="224">
        <v>547.78</v>
      </c>
      <c r="AG406" s="224">
        <v>110</v>
      </c>
      <c r="AH406" s="224">
        <v>547.78</v>
      </c>
      <c r="AI406" s="224">
        <v>0.84209999999999996</v>
      </c>
      <c r="AJ406" s="224">
        <v>34140</v>
      </c>
      <c r="AK406" s="224">
        <v>0</v>
      </c>
      <c r="AL406" s="225">
        <v>9.9476556263061414E-2</v>
      </c>
      <c r="AM406" s="224">
        <v>547.78</v>
      </c>
      <c r="AN406" s="224">
        <v>110</v>
      </c>
      <c r="AO406" s="224">
        <v>547.78</v>
      </c>
      <c r="AP406" s="224">
        <v>0.85709999999999997</v>
      </c>
      <c r="AQ406" s="224">
        <v>35030</v>
      </c>
      <c r="AR406" s="224">
        <v>0</v>
      </c>
      <c r="AS406" s="225">
        <v>0.10362629576598052</v>
      </c>
      <c r="AT406" s="224">
        <v>547.78</v>
      </c>
      <c r="AU406" s="224">
        <v>210</v>
      </c>
      <c r="AV406" s="224">
        <v>547.78</v>
      </c>
      <c r="AW406" s="224">
        <v>0.79779999999999995</v>
      </c>
      <c r="AX406" s="224">
        <v>43120</v>
      </c>
      <c r="AY406" s="224">
        <v>0</v>
      </c>
      <c r="AZ406" s="225">
        <v>0.13261895851464359</v>
      </c>
      <c r="BA406" s="224">
        <v>547.78</v>
      </c>
      <c r="BB406" s="224">
        <v>160</v>
      </c>
      <c r="BC406" s="224">
        <v>547.78</v>
      </c>
      <c r="BD406" s="224">
        <v>0.72989999999999999</v>
      </c>
      <c r="BE406" s="224">
        <v>40240</v>
      </c>
      <c r="BF406" s="224">
        <v>0</v>
      </c>
      <c r="BG406" s="225">
        <v>0.13978350960309016</v>
      </c>
      <c r="BH406" s="224">
        <v>547.78</v>
      </c>
      <c r="BI406" s="224">
        <v>150</v>
      </c>
      <c r="BJ406" s="224">
        <v>547.78</v>
      </c>
      <c r="BK406" s="224">
        <v>0.69010000000000005</v>
      </c>
      <c r="BL406" s="224">
        <v>42710</v>
      </c>
      <c r="BM406" s="224">
        <v>0</v>
      </c>
      <c r="BN406" s="225">
        <v>0.15185826608268935</v>
      </c>
      <c r="BO406" s="224">
        <v>547.78</v>
      </c>
      <c r="BP406" s="224">
        <v>140</v>
      </c>
      <c r="BQ406" s="224">
        <v>547.78</v>
      </c>
      <c r="BR406" s="224">
        <v>0.76980000000000004</v>
      </c>
      <c r="BS406" s="224">
        <v>43600</v>
      </c>
      <c r="BT406" s="311">
        <v>0</v>
      </c>
      <c r="BU406" s="225">
        <v>0.13897269363057829</v>
      </c>
      <c r="BV406" s="224">
        <v>547.78</v>
      </c>
      <c r="BW406" s="224">
        <v>260</v>
      </c>
      <c r="BX406" s="224">
        <v>547.78</v>
      </c>
      <c r="BY406" s="224">
        <v>0.84379999999999999</v>
      </c>
      <c r="BZ406" s="224">
        <v>58500</v>
      </c>
      <c r="CA406" s="311">
        <v>0</v>
      </c>
      <c r="CB406" s="225">
        <v>0.18833927760476349</v>
      </c>
      <c r="CC406" s="224">
        <v>547.78</v>
      </c>
      <c r="CD406" s="486"/>
      <c r="CE406" s="224">
        <v>438.22399999999999</v>
      </c>
      <c r="CF406" s="224">
        <v>0.96540000000000004</v>
      </c>
      <c r="CG406" s="224">
        <v>192240</v>
      </c>
      <c r="CH406" s="311">
        <v>3385.3688985600311</v>
      </c>
      <c r="CI406" s="225">
        <v>0.61075547540078579</v>
      </c>
      <c r="CJ406" s="224">
        <v>547.78</v>
      </c>
      <c r="CK406" s="486"/>
      <c r="CL406" s="224">
        <v>440</v>
      </c>
      <c r="CM406" s="224">
        <v>0.94030000000000002</v>
      </c>
      <c r="CN406" s="224">
        <v>84750</v>
      </c>
      <c r="CO406" s="224">
        <v>0</v>
      </c>
      <c r="CP406" s="225">
        <v>0.28450381728590807</v>
      </c>
      <c r="CQ406" s="224">
        <v>547.78</v>
      </c>
      <c r="CR406" s="486"/>
      <c r="CS406" s="224">
        <v>438.22399999999999</v>
      </c>
      <c r="CT406" s="224">
        <v>0.91139999999999999</v>
      </c>
      <c r="CU406" s="224">
        <v>43010</v>
      </c>
      <c r="CV406" s="311">
        <v>0</v>
      </c>
      <c r="CW406" s="225">
        <v>0.14474091844595094</v>
      </c>
      <c r="CX406" s="224">
        <v>547.78</v>
      </c>
      <c r="CY406" s="486"/>
      <c r="CZ406" s="224">
        <v>438.22399999999999</v>
      </c>
      <c r="DA406" s="224">
        <v>0.8972</v>
      </c>
      <c r="DB406" s="224">
        <v>43730</v>
      </c>
      <c r="DC406" s="224">
        <v>0</v>
      </c>
      <c r="DD406" s="225">
        <v>0.15447619279796704</v>
      </c>
      <c r="DE406" s="224">
        <v>547.78</v>
      </c>
      <c r="DF406" s="486"/>
      <c r="DG406" s="224">
        <v>438.22399999999999</v>
      </c>
      <c r="DH406" s="224">
        <v>0.93679999999999997</v>
      </c>
      <c r="DI406" s="224">
        <v>51640</v>
      </c>
      <c r="DJ406" s="224">
        <v>0</v>
      </c>
      <c r="DK406" s="225">
        <v>0.16907144222163381</v>
      </c>
      <c r="DL406" s="224">
        <v>547.78</v>
      </c>
      <c r="DM406" s="486"/>
      <c r="DN406" s="224">
        <v>438.22399999999999</v>
      </c>
      <c r="DO406" s="224">
        <v>0.9516</v>
      </c>
      <c r="DP406" s="224">
        <v>60865</v>
      </c>
      <c r="DQ406" s="311">
        <v>0</v>
      </c>
      <c r="DR406" s="225">
        <v>0.19617519761881602</v>
      </c>
      <c r="DS406" s="486">
        <v>547.78</v>
      </c>
      <c r="DT406" s="486"/>
      <c r="DU406" s="486">
        <v>438.22399999999999</v>
      </c>
      <c r="DV406" s="486">
        <v>0.95209999999999995</v>
      </c>
      <c r="DW406" s="224">
        <v>130940</v>
      </c>
      <c r="DX406" s="224">
        <v>0</v>
      </c>
      <c r="DY406" s="225">
        <v>0.43587415287278514</v>
      </c>
    </row>
    <row r="407" spans="1:129" ht="17.25" customHeight="1">
      <c r="A407" s="466">
        <v>403</v>
      </c>
      <c r="B407" s="489">
        <v>342000000044</v>
      </c>
      <c r="C407" s="492" t="s">
        <v>737</v>
      </c>
      <c r="D407" s="224">
        <v>124</v>
      </c>
      <c r="E407" s="224">
        <v>0</v>
      </c>
      <c r="F407" s="224">
        <v>102.4</v>
      </c>
      <c r="G407" s="224">
        <v>0.94259999999999999</v>
      </c>
      <c r="H407" s="224">
        <v>7216</v>
      </c>
      <c r="I407" s="224">
        <v>0</v>
      </c>
      <c r="J407" s="225">
        <v>0.10383329502322181</v>
      </c>
      <c r="K407" s="224">
        <v>124</v>
      </c>
      <c r="L407" s="224">
        <v>64.8</v>
      </c>
      <c r="M407" s="224">
        <v>68</v>
      </c>
      <c r="N407" s="224">
        <v>0.92390000000000005</v>
      </c>
      <c r="O407" s="224">
        <v>5360</v>
      </c>
      <c r="P407" s="224">
        <v>0</v>
      </c>
      <c r="Q407" s="225">
        <v>0.11467215504715968</v>
      </c>
      <c r="R407" s="224">
        <v>124</v>
      </c>
      <c r="S407" s="224">
        <v>56</v>
      </c>
      <c r="T407" s="224">
        <v>99.2</v>
      </c>
      <c r="U407" s="224">
        <v>0.92730000000000001</v>
      </c>
      <c r="V407" s="224">
        <v>4119</v>
      </c>
      <c r="W407" s="224">
        <v>0</v>
      </c>
      <c r="X407" s="225">
        <v>6.2190974722543986E-2</v>
      </c>
      <c r="Y407" s="224">
        <v>124</v>
      </c>
      <c r="Z407" s="224">
        <v>48.4</v>
      </c>
      <c r="AA407" s="224">
        <v>99.2</v>
      </c>
      <c r="AB407" s="224">
        <v>0.94379999999999997</v>
      </c>
      <c r="AC407" s="224">
        <v>1417</v>
      </c>
      <c r="AD407" s="224">
        <v>0</v>
      </c>
      <c r="AE407" s="225">
        <v>2.0342544258209756E-2</v>
      </c>
      <c r="AF407" s="224">
        <v>124</v>
      </c>
      <c r="AG407" s="224">
        <v>67.599999999999994</v>
      </c>
      <c r="AH407" s="224">
        <v>99.2</v>
      </c>
      <c r="AI407" s="224">
        <v>0.9325</v>
      </c>
      <c r="AJ407" s="224">
        <v>3762</v>
      </c>
      <c r="AK407" s="224">
        <v>0</v>
      </c>
      <c r="AL407" s="225">
        <v>5.4661977999905152E-2</v>
      </c>
      <c r="AM407" s="224">
        <v>124</v>
      </c>
      <c r="AN407" s="224">
        <v>72</v>
      </c>
      <c r="AO407" s="224">
        <v>99.2</v>
      </c>
      <c r="AP407" s="224">
        <v>0.94099999999999995</v>
      </c>
      <c r="AQ407" s="224">
        <v>9400</v>
      </c>
      <c r="AR407" s="224">
        <v>0</v>
      </c>
      <c r="AS407" s="225">
        <v>0.13986017315522647</v>
      </c>
      <c r="AT407" s="224">
        <v>124</v>
      </c>
      <c r="AU407" s="224">
        <v>73.599999999999994</v>
      </c>
      <c r="AV407" s="224">
        <v>99.2</v>
      </c>
      <c r="AW407" s="224">
        <v>0.94599999999999995</v>
      </c>
      <c r="AX407" s="224">
        <v>11320</v>
      </c>
      <c r="AY407" s="224">
        <v>0</v>
      </c>
      <c r="AZ407" s="225">
        <v>0.16213272526342731</v>
      </c>
      <c r="BA407" s="224">
        <v>124</v>
      </c>
      <c r="BB407" s="224">
        <v>70</v>
      </c>
      <c r="BC407" s="224">
        <v>99.2</v>
      </c>
      <c r="BD407" s="224">
        <v>0.95369999999999999</v>
      </c>
      <c r="BE407" s="224">
        <v>8078</v>
      </c>
      <c r="BF407" s="224">
        <v>0</v>
      </c>
      <c r="BG407" s="225">
        <v>0.11858995318365782</v>
      </c>
      <c r="BH407" s="224">
        <v>124</v>
      </c>
      <c r="BI407" s="224">
        <v>67.2</v>
      </c>
      <c r="BJ407" s="224">
        <v>99.2</v>
      </c>
      <c r="BK407" s="224">
        <v>0.96940000000000004</v>
      </c>
      <c r="BL407" s="224">
        <v>7145</v>
      </c>
      <c r="BM407" s="224">
        <v>0</v>
      </c>
      <c r="BN407" s="225">
        <v>9.9865299782787922E-2</v>
      </c>
      <c r="BO407" s="224">
        <v>124</v>
      </c>
      <c r="BP407" s="224">
        <v>68.8</v>
      </c>
      <c r="BQ407" s="224">
        <v>99.2</v>
      </c>
      <c r="BR407" s="224">
        <v>0.96709999999999996</v>
      </c>
      <c r="BS407" s="224">
        <v>6764</v>
      </c>
      <c r="BT407" s="311">
        <v>0</v>
      </c>
      <c r="BU407" s="225">
        <v>9.4764921663269622E-2</v>
      </c>
      <c r="BV407" s="224">
        <v>124</v>
      </c>
      <c r="BW407" s="224">
        <v>75.599999999999994</v>
      </c>
      <c r="BX407" s="224">
        <v>99.2</v>
      </c>
      <c r="BY407" s="224">
        <v>0.95930000000000004</v>
      </c>
      <c r="BZ407" s="224">
        <v>7625</v>
      </c>
      <c r="CA407" s="311">
        <v>0</v>
      </c>
      <c r="CB407" s="225">
        <v>0.11923519281612631</v>
      </c>
      <c r="CC407" s="224">
        <v>124</v>
      </c>
      <c r="CD407" s="486"/>
      <c r="CE407" s="224">
        <v>99.2</v>
      </c>
      <c r="CF407" s="224">
        <v>0.9506</v>
      </c>
      <c r="CG407" s="224">
        <v>12434</v>
      </c>
      <c r="CH407" s="224">
        <v>0</v>
      </c>
      <c r="CI407" s="225">
        <v>0.17722641208987969</v>
      </c>
      <c r="CJ407" s="224">
        <v>124</v>
      </c>
      <c r="CK407" s="486"/>
      <c r="CL407" s="224">
        <v>99.2</v>
      </c>
      <c r="CM407" s="224">
        <v>0.94410000000000005</v>
      </c>
      <c r="CN407" s="224">
        <v>11156</v>
      </c>
      <c r="CO407" s="224">
        <v>0</v>
      </c>
      <c r="CP407" s="225">
        <v>0.16544221630735154</v>
      </c>
      <c r="CQ407" s="224">
        <v>124</v>
      </c>
      <c r="CR407" s="486"/>
      <c r="CS407" s="224">
        <v>99.2</v>
      </c>
      <c r="CT407" s="224">
        <v>0.97240000000000004</v>
      </c>
      <c r="CU407" s="224">
        <v>1007</v>
      </c>
      <c r="CV407" s="311">
        <v>0</v>
      </c>
      <c r="CW407" s="225">
        <v>1.4031364694353616E-2</v>
      </c>
      <c r="CX407" s="224">
        <v>124</v>
      </c>
      <c r="CY407" s="486"/>
      <c r="CZ407" s="224">
        <v>99.2</v>
      </c>
      <c r="DA407" s="224">
        <v>0.94330000000000003</v>
      </c>
      <c r="DB407" s="224">
        <v>3080</v>
      </c>
      <c r="DC407" s="224">
        <v>0</v>
      </c>
      <c r="DD407" s="225">
        <v>4.5714788356441029E-2</v>
      </c>
      <c r="DE407" s="224">
        <v>124</v>
      </c>
      <c r="DF407" s="486"/>
      <c r="DG407" s="224">
        <v>99.2</v>
      </c>
      <c r="DH407" s="224">
        <v>0.94469999999999998</v>
      </c>
      <c r="DI407" s="224">
        <v>7392</v>
      </c>
      <c r="DJ407" s="224">
        <v>0</v>
      </c>
      <c r="DK407" s="225">
        <v>0.10601893448602626</v>
      </c>
      <c r="DL407" s="224">
        <v>124</v>
      </c>
      <c r="DM407" s="486"/>
      <c r="DN407" s="224">
        <v>99.2</v>
      </c>
      <c r="DO407" s="224">
        <v>0.95450000000000002</v>
      </c>
      <c r="DP407" s="224">
        <v>9084</v>
      </c>
      <c r="DQ407" s="311">
        <v>0</v>
      </c>
      <c r="DR407" s="225">
        <v>0.1289485862737926</v>
      </c>
      <c r="DS407" s="486">
        <v>124</v>
      </c>
      <c r="DT407" s="486"/>
      <c r="DU407" s="486">
        <v>99.2</v>
      </c>
      <c r="DV407" s="486">
        <v>0.9617</v>
      </c>
      <c r="DW407" s="224">
        <v>10123</v>
      </c>
      <c r="DX407" s="224">
        <v>0</v>
      </c>
      <c r="DY407" s="225">
        <v>0.14737555452691117</v>
      </c>
    </row>
    <row r="408" spans="1:129">
      <c r="A408" s="466">
        <v>404</v>
      </c>
      <c r="B408" s="489">
        <v>341000000110</v>
      </c>
      <c r="C408" s="492" t="s">
        <v>961</v>
      </c>
      <c r="D408" s="224">
        <v>0</v>
      </c>
      <c r="E408" s="224">
        <v>0</v>
      </c>
      <c r="F408" s="224">
        <v>0</v>
      </c>
      <c r="G408" s="224">
        <v>0</v>
      </c>
      <c r="H408" s="224">
        <v>0</v>
      </c>
      <c r="I408" s="224">
        <v>0</v>
      </c>
      <c r="J408" s="225"/>
      <c r="K408" s="224">
        <v>0</v>
      </c>
      <c r="L408" s="224">
        <v>0</v>
      </c>
      <c r="M408" s="224">
        <v>0</v>
      </c>
      <c r="N408" s="224">
        <v>0</v>
      </c>
      <c r="O408" s="224">
        <v>0</v>
      </c>
      <c r="P408" s="224">
        <v>0</v>
      </c>
      <c r="Q408" s="225">
        <v>0</v>
      </c>
      <c r="R408" s="224">
        <v>0</v>
      </c>
      <c r="S408" s="224">
        <v>0</v>
      </c>
      <c r="T408" s="224">
        <v>0</v>
      </c>
      <c r="U408" s="224">
        <v>0</v>
      </c>
      <c r="V408" s="224">
        <v>0</v>
      </c>
      <c r="W408" s="224">
        <v>0</v>
      </c>
      <c r="X408" s="225">
        <v>0</v>
      </c>
      <c r="Y408" s="224">
        <v>0</v>
      </c>
      <c r="Z408" s="224">
        <v>0</v>
      </c>
      <c r="AA408" s="224">
        <v>0</v>
      </c>
      <c r="AB408" s="224">
        <v>0</v>
      </c>
      <c r="AC408" s="224">
        <v>0</v>
      </c>
      <c r="AD408" s="224">
        <v>0</v>
      </c>
      <c r="AE408" s="225">
        <v>0</v>
      </c>
      <c r="AF408" s="224">
        <v>0</v>
      </c>
      <c r="AG408" s="224">
        <v>0</v>
      </c>
      <c r="AH408" s="224">
        <v>0</v>
      </c>
      <c r="AI408" s="224">
        <v>0</v>
      </c>
      <c r="AJ408" s="224">
        <v>0</v>
      </c>
      <c r="AK408" s="224">
        <v>0</v>
      </c>
      <c r="AL408" s="225">
        <v>0</v>
      </c>
      <c r="AM408" s="224">
        <v>0</v>
      </c>
      <c r="AN408" s="224">
        <v>0</v>
      </c>
      <c r="AO408" s="224">
        <v>0</v>
      </c>
      <c r="AP408" s="224">
        <v>0</v>
      </c>
      <c r="AQ408" s="224">
        <v>0</v>
      </c>
      <c r="AR408" s="224">
        <v>0</v>
      </c>
      <c r="AS408" s="225">
        <v>0</v>
      </c>
      <c r="AT408" s="224">
        <v>0</v>
      </c>
      <c r="AU408" s="224">
        <v>0</v>
      </c>
      <c r="AV408" s="224">
        <v>0</v>
      </c>
      <c r="AW408" s="224">
        <v>0</v>
      </c>
      <c r="AX408" s="224">
        <v>0</v>
      </c>
      <c r="AY408" s="224">
        <v>0</v>
      </c>
      <c r="AZ408" s="225">
        <v>0</v>
      </c>
      <c r="BA408" s="224">
        <v>0</v>
      </c>
      <c r="BB408" s="224">
        <v>0</v>
      </c>
      <c r="BC408" s="224">
        <v>0</v>
      </c>
      <c r="BD408" s="224">
        <v>0</v>
      </c>
      <c r="BE408" s="224">
        <v>0</v>
      </c>
      <c r="BF408" s="224">
        <v>0</v>
      </c>
      <c r="BG408" s="225">
        <v>0</v>
      </c>
      <c r="BH408" s="224">
        <v>0</v>
      </c>
      <c r="BI408" s="224">
        <v>0</v>
      </c>
      <c r="BJ408" s="224">
        <v>0</v>
      </c>
      <c r="BK408" s="224">
        <v>0</v>
      </c>
      <c r="BL408" s="224">
        <v>0</v>
      </c>
      <c r="BM408" s="224">
        <v>0</v>
      </c>
      <c r="BN408" s="225">
        <v>0</v>
      </c>
      <c r="BO408" s="224">
        <v>0</v>
      </c>
      <c r="BP408" s="224">
        <v>0</v>
      </c>
      <c r="BQ408" s="224">
        <v>0</v>
      </c>
      <c r="BR408" s="224">
        <v>0</v>
      </c>
      <c r="BS408" s="224">
        <v>0</v>
      </c>
      <c r="BT408" s="311">
        <v>0</v>
      </c>
      <c r="BU408" s="225">
        <v>0</v>
      </c>
      <c r="BV408" s="224">
        <v>0</v>
      </c>
      <c r="BW408" s="224">
        <v>0</v>
      </c>
      <c r="BX408" s="224">
        <v>0</v>
      </c>
      <c r="BY408" s="224">
        <v>0</v>
      </c>
      <c r="BZ408" s="224">
        <v>0</v>
      </c>
      <c r="CA408" s="311">
        <v>0</v>
      </c>
      <c r="CB408" s="225">
        <v>0</v>
      </c>
      <c r="CC408" s="224">
        <v>158</v>
      </c>
      <c r="CD408" s="486"/>
      <c r="CE408" s="224">
        <v>0</v>
      </c>
      <c r="CF408" s="224">
        <v>0</v>
      </c>
      <c r="CG408" s="224">
        <v>0</v>
      </c>
      <c r="CH408" s="224">
        <v>0</v>
      </c>
      <c r="CI408" s="225">
        <v>0</v>
      </c>
      <c r="CJ408" s="224">
        <v>0</v>
      </c>
      <c r="CK408" s="486"/>
      <c r="CL408" s="224">
        <v>0</v>
      </c>
      <c r="CM408" s="224">
        <v>0</v>
      </c>
      <c r="CN408" s="224">
        <v>0</v>
      </c>
      <c r="CO408" s="224">
        <v>0</v>
      </c>
      <c r="CP408" s="225">
        <v>0</v>
      </c>
      <c r="CQ408" s="224">
        <v>0</v>
      </c>
      <c r="CR408" s="486"/>
      <c r="CS408" s="224">
        <v>0</v>
      </c>
      <c r="CT408" s="224">
        <v>0</v>
      </c>
      <c r="CU408" s="224">
        <v>0</v>
      </c>
      <c r="CV408" s="311">
        <v>0</v>
      </c>
      <c r="CW408" s="225">
        <v>0</v>
      </c>
      <c r="CX408" s="224">
        <v>158</v>
      </c>
      <c r="CY408" s="486"/>
      <c r="CZ408" s="224">
        <v>0</v>
      </c>
      <c r="DA408" s="224">
        <v>0</v>
      </c>
      <c r="DB408" s="224">
        <v>0</v>
      </c>
      <c r="DC408" s="224">
        <v>0</v>
      </c>
      <c r="DD408" s="225">
        <v>0</v>
      </c>
      <c r="DE408" s="224">
        <v>158</v>
      </c>
      <c r="DF408" s="486"/>
      <c r="DG408" s="224">
        <v>126.4</v>
      </c>
      <c r="DH408" s="224">
        <v>0.36959999999999998</v>
      </c>
      <c r="DI408" s="224">
        <v>444</v>
      </c>
      <c r="DJ408" s="224">
        <v>0</v>
      </c>
      <c r="DK408" s="225">
        <v>1.2774120190412555E-2</v>
      </c>
      <c r="DL408" s="224">
        <v>158</v>
      </c>
      <c r="DM408" s="486"/>
      <c r="DN408" s="224">
        <v>126.4</v>
      </c>
      <c r="DO408" s="224">
        <v>0.53059999999999996</v>
      </c>
      <c r="DP408" s="224">
        <v>1803</v>
      </c>
      <c r="DQ408" s="311">
        <v>0</v>
      </c>
      <c r="DR408" s="225">
        <v>3.6133370282600323E-2</v>
      </c>
      <c r="DS408" s="486">
        <v>158</v>
      </c>
      <c r="DT408" s="486"/>
      <c r="DU408" s="486">
        <v>126.4</v>
      </c>
      <c r="DV408" s="486">
        <v>0.60429999999999995</v>
      </c>
      <c r="DW408" s="224">
        <v>2112</v>
      </c>
      <c r="DX408" s="224">
        <v>0</v>
      </c>
      <c r="DY408" s="225">
        <v>3.8402699081337616E-2</v>
      </c>
    </row>
    <row r="409" spans="1:129">
      <c r="A409" s="466">
        <v>405</v>
      </c>
      <c r="B409" s="489">
        <v>711000000073</v>
      </c>
      <c r="C409" s="492" t="s">
        <v>843</v>
      </c>
      <c r="D409" s="224">
        <v>122</v>
      </c>
      <c r="E409" s="224">
        <v>112</v>
      </c>
      <c r="F409" s="224">
        <v>112</v>
      </c>
      <c r="G409" s="224">
        <v>0</v>
      </c>
      <c r="H409" s="224">
        <v>0</v>
      </c>
      <c r="I409" s="224">
        <v>0</v>
      </c>
      <c r="J409" s="225"/>
      <c r="K409" s="224">
        <v>122</v>
      </c>
      <c r="L409" s="224">
        <v>102</v>
      </c>
      <c r="M409" s="224">
        <v>102</v>
      </c>
      <c r="N409" s="224">
        <v>0.89159999999999995</v>
      </c>
      <c r="O409" s="224">
        <v>14800</v>
      </c>
      <c r="P409" s="224">
        <v>0</v>
      </c>
      <c r="Q409" s="225">
        <v>0.21873513487846888</v>
      </c>
      <c r="R409" s="224">
        <v>122</v>
      </c>
      <c r="S409" s="224">
        <v>102</v>
      </c>
      <c r="T409" s="224">
        <v>102</v>
      </c>
      <c r="U409" s="224">
        <v>0.01</v>
      </c>
      <c r="V409" s="224">
        <v>20</v>
      </c>
      <c r="W409" s="224">
        <v>0</v>
      </c>
      <c r="X409" s="225">
        <v>2.7233115468409588E-2</v>
      </c>
      <c r="Y409" s="224">
        <v>122</v>
      </c>
      <c r="Z409" s="224">
        <v>108</v>
      </c>
      <c r="AA409" s="224">
        <v>108</v>
      </c>
      <c r="AB409" s="224">
        <v>1</v>
      </c>
      <c r="AC409" s="224">
        <v>2180</v>
      </c>
      <c r="AD409" s="224">
        <v>0</v>
      </c>
      <c r="AE409" s="225">
        <v>2.7130625248904819E-2</v>
      </c>
      <c r="AF409" s="224">
        <v>122</v>
      </c>
      <c r="AG409" s="224">
        <v>94</v>
      </c>
      <c r="AH409" s="224">
        <v>97.6</v>
      </c>
      <c r="AI409" s="224">
        <v>0.42859999999999998</v>
      </c>
      <c r="AJ409" s="224">
        <v>600</v>
      </c>
      <c r="AK409" s="224">
        <v>0</v>
      </c>
      <c r="AL409" s="225">
        <v>1.9278637197146491E-2</v>
      </c>
      <c r="AM409" s="224">
        <v>122</v>
      </c>
      <c r="AN409" s="224">
        <v>26</v>
      </c>
      <c r="AO409" s="224">
        <v>97.6</v>
      </c>
      <c r="AP409" s="224">
        <v>0.75</v>
      </c>
      <c r="AQ409" s="224">
        <v>600</v>
      </c>
      <c r="AR409" s="224">
        <v>0</v>
      </c>
      <c r="AS409" s="225">
        <v>1.1384335154826959E-2</v>
      </c>
      <c r="AT409" s="224">
        <v>122</v>
      </c>
      <c r="AU409" s="224">
        <v>26</v>
      </c>
      <c r="AV409" s="224">
        <v>97.6</v>
      </c>
      <c r="AW409" s="224">
        <v>0.2727</v>
      </c>
      <c r="AX409" s="224">
        <v>600</v>
      </c>
      <c r="AY409" s="224">
        <v>0</v>
      </c>
      <c r="AZ409" s="225">
        <v>3.0300050981653785E-2</v>
      </c>
      <c r="BA409" s="224">
        <v>122</v>
      </c>
      <c r="BB409" s="224">
        <v>38</v>
      </c>
      <c r="BC409" s="224">
        <v>97.6</v>
      </c>
      <c r="BD409" s="224">
        <v>0.5</v>
      </c>
      <c r="BE409" s="224">
        <v>1200</v>
      </c>
      <c r="BF409" s="224">
        <v>0</v>
      </c>
      <c r="BG409" s="225">
        <v>3.4153005464480884E-2</v>
      </c>
      <c r="BH409" s="224">
        <v>122</v>
      </c>
      <c r="BI409" s="224">
        <v>112</v>
      </c>
      <c r="BJ409" s="224">
        <v>112</v>
      </c>
      <c r="BK409" s="224">
        <v>0.92310000000000003</v>
      </c>
      <c r="BL409" s="224">
        <v>12000</v>
      </c>
      <c r="BM409" s="224">
        <v>0</v>
      </c>
      <c r="BN409" s="225">
        <v>0.1560060844869047</v>
      </c>
      <c r="BO409" s="224">
        <v>122</v>
      </c>
      <c r="BP409" s="224">
        <v>120</v>
      </c>
      <c r="BQ409" s="224">
        <v>120</v>
      </c>
      <c r="BR409" s="224">
        <v>0.97260000000000002</v>
      </c>
      <c r="BS409" s="224">
        <v>14200</v>
      </c>
      <c r="BT409" s="311">
        <v>0</v>
      </c>
      <c r="BU409" s="225">
        <v>0.16353092660031826</v>
      </c>
      <c r="BV409" s="224">
        <v>122</v>
      </c>
      <c r="BW409" s="224">
        <v>116</v>
      </c>
      <c r="BX409" s="224">
        <v>116</v>
      </c>
      <c r="BY409" s="224">
        <v>1</v>
      </c>
      <c r="BZ409" s="224">
        <v>11800</v>
      </c>
      <c r="CA409" s="311">
        <v>0</v>
      </c>
      <c r="CB409" s="225">
        <v>0.15137520525451559</v>
      </c>
      <c r="CC409" s="224">
        <v>122</v>
      </c>
      <c r="CD409" s="486"/>
      <c r="CE409" s="224">
        <v>111.36</v>
      </c>
      <c r="CF409" s="224">
        <v>0.97499999999999998</v>
      </c>
      <c r="CG409" s="224">
        <v>16145</v>
      </c>
      <c r="CH409" s="224">
        <v>0</v>
      </c>
      <c r="CI409" s="225">
        <v>0.19986248173817697</v>
      </c>
      <c r="CJ409" s="224">
        <v>122</v>
      </c>
      <c r="CK409" s="486"/>
      <c r="CL409" s="224">
        <v>107.04</v>
      </c>
      <c r="CM409" s="224">
        <v>0.9778</v>
      </c>
      <c r="CN409" s="224">
        <v>11509</v>
      </c>
      <c r="CO409" s="224">
        <v>0</v>
      </c>
      <c r="CP409" s="225">
        <v>0.15272458731658803</v>
      </c>
      <c r="CQ409" s="224">
        <v>122</v>
      </c>
      <c r="CR409" s="486"/>
      <c r="CS409" s="224">
        <v>109.28</v>
      </c>
      <c r="CT409" s="224">
        <v>0.97570000000000001</v>
      </c>
      <c r="CU409" s="224">
        <v>11938</v>
      </c>
      <c r="CV409" s="311">
        <v>0</v>
      </c>
      <c r="CW409" s="225">
        <v>0.15048792281964157</v>
      </c>
      <c r="CX409" s="224">
        <v>122</v>
      </c>
      <c r="CY409" s="486"/>
      <c r="CZ409" s="224">
        <v>111.68</v>
      </c>
      <c r="DA409" s="224">
        <v>0.96899999999999997</v>
      </c>
      <c r="DB409" s="224">
        <v>8192</v>
      </c>
      <c r="DC409" s="224">
        <v>0</v>
      </c>
      <c r="DD409" s="225">
        <v>0.10513764982525793</v>
      </c>
      <c r="DE409" s="224">
        <v>122</v>
      </c>
      <c r="DF409" s="486"/>
      <c r="DG409" s="224">
        <v>108.96</v>
      </c>
      <c r="DH409" s="224">
        <v>0.95399999999999996</v>
      </c>
      <c r="DI409" s="224">
        <v>5581</v>
      </c>
      <c r="DJ409" s="224">
        <v>0</v>
      </c>
      <c r="DK409" s="225">
        <v>7.2164501792644331E-2</v>
      </c>
      <c r="DL409" s="224">
        <v>122</v>
      </c>
      <c r="DM409" s="486"/>
      <c r="DN409" s="224">
        <v>112.96</v>
      </c>
      <c r="DO409" s="224">
        <v>0.99099999999999999</v>
      </c>
      <c r="DP409" s="224">
        <v>14169</v>
      </c>
      <c r="DQ409" s="311">
        <v>0</v>
      </c>
      <c r="DR409" s="225">
        <v>0.17012491708940733</v>
      </c>
      <c r="DS409" s="486">
        <v>122</v>
      </c>
      <c r="DT409" s="486"/>
      <c r="DU409" s="486">
        <v>115.6</v>
      </c>
      <c r="DV409" s="486">
        <v>0.99170000000000003</v>
      </c>
      <c r="DW409" s="224">
        <v>6358</v>
      </c>
      <c r="DX409" s="224">
        <v>0</v>
      </c>
      <c r="DY409" s="225">
        <v>7.7028223140958849E-2</v>
      </c>
    </row>
    <row r="410" spans="1:129">
      <c r="A410" s="466">
        <v>406</v>
      </c>
      <c r="B410" s="489">
        <v>291000000010</v>
      </c>
      <c r="C410" s="492" t="s">
        <v>229</v>
      </c>
      <c r="D410" s="224">
        <v>121.63</v>
      </c>
      <c r="E410" s="224">
        <v>96.2</v>
      </c>
      <c r="F410" s="224">
        <v>96.2</v>
      </c>
      <c r="G410" s="224">
        <v>0.82699999999999996</v>
      </c>
      <c r="H410" s="224">
        <v>5536</v>
      </c>
      <c r="I410" s="224">
        <v>0</v>
      </c>
      <c r="J410" s="225">
        <v>9.6645804021862056E-2</v>
      </c>
      <c r="K410" s="224">
        <v>121.63</v>
      </c>
      <c r="L410" s="224">
        <v>100.8</v>
      </c>
      <c r="M410" s="224">
        <v>100.8</v>
      </c>
      <c r="N410" s="224">
        <v>0.85109999999999997</v>
      </c>
      <c r="O410" s="224">
        <v>5922</v>
      </c>
      <c r="P410" s="224">
        <v>0</v>
      </c>
      <c r="Q410" s="225">
        <v>9.2779995022254563E-2</v>
      </c>
      <c r="R410" s="224">
        <v>121.63</v>
      </c>
      <c r="S410" s="224">
        <v>92</v>
      </c>
      <c r="T410" s="224">
        <v>97.3</v>
      </c>
      <c r="U410" s="224">
        <v>0.76570000000000005</v>
      </c>
      <c r="V410" s="224">
        <v>3862</v>
      </c>
      <c r="W410" s="224">
        <v>0</v>
      </c>
      <c r="X410" s="225">
        <v>7.1995986300196574E-2</v>
      </c>
      <c r="Y410" s="224">
        <v>121.63</v>
      </c>
      <c r="Z410" s="224">
        <v>50</v>
      </c>
      <c r="AA410" s="224">
        <v>97.3</v>
      </c>
      <c r="AB410" s="224">
        <v>0.54079999999999995</v>
      </c>
      <c r="AC410" s="224">
        <v>1418</v>
      </c>
      <c r="AD410" s="224">
        <v>0</v>
      </c>
      <c r="AE410" s="225">
        <v>3.6220444199272062E-2</v>
      </c>
      <c r="AF410" s="224">
        <v>121.63</v>
      </c>
      <c r="AG410" s="224">
        <v>83.8</v>
      </c>
      <c r="AH410" s="224">
        <v>97.3</v>
      </c>
      <c r="AI410" s="224">
        <v>0.7661</v>
      </c>
      <c r="AJ410" s="224">
        <v>3636</v>
      </c>
      <c r="AK410" s="224">
        <v>0</v>
      </c>
      <c r="AL410" s="225">
        <v>6.5562066866531307E-2</v>
      </c>
      <c r="AM410" s="224">
        <v>121.63</v>
      </c>
      <c r="AN410" s="224">
        <v>78</v>
      </c>
      <c r="AO410" s="224">
        <v>97.3</v>
      </c>
      <c r="AP410" s="224">
        <v>0.62309999999999999</v>
      </c>
      <c r="AQ410" s="224">
        <v>2910</v>
      </c>
      <c r="AR410" s="224">
        <v>0</v>
      </c>
      <c r="AS410" s="225">
        <v>6.6663774695904607E-2</v>
      </c>
      <c r="AT410" s="224">
        <v>121.63</v>
      </c>
      <c r="AU410" s="224">
        <v>12</v>
      </c>
      <c r="AV410" s="224">
        <v>97.3</v>
      </c>
      <c r="AW410" s="224">
        <v>0.45929999999999999</v>
      </c>
      <c r="AX410" s="224">
        <v>1130</v>
      </c>
      <c r="AY410" s="224">
        <v>0</v>
      </c>
      <c r="AZ410" s="225">
        <v>3.3985700217679549E-2</v>
      </c>
      <c r="BA410" s="224">
        <v>121.63</v>
      </c>
      <c r="BB410" s="224">
        <v>11</v>
      </c>
      <c r="BC410" s="224">
        <v>97.3</v>
      </c>
      <c r="BD410" s="224">
        <v>0.38640000000000002</v>
      </c>
      <c r="BE410" s="224">
        <v>952</v>
      </c>
      <c r="BF410" s="224">
        <v>0</v>
      </c>
      <c r="BG410" s="225">
        <v>3.5168552528577555E-2</v>
      </c>
      <c r="BH410" s="224">
        <v>121.63</v>
      </c>
      <c r="BI410" s="224">
        <v>10</v>
      </c>
      <c r="BJ410" s="224">
        <v>97.3</v>
      </c>
      <c r="BK410" s="224">
        <v>0.34429999999999999</v>
      </c>
      <c r="BL410" s="224">
        <v>964</v>
      </c>
      <c r="BM410" s="224">
        <v>0</v>
      </c>
      <c r="BN410" s="225">
        <v>3.8677129571661195E-2</v>
      </c>
      <c r="BO410" s="224">
        <v>121.63</v>
      </c>
      <c r="BP410" s="224">
        <v>42</v>
      </c>
      <c r="BQ410" s="224">
        <v>97.3</v>
      </c>
      <c r="BR410" s="224">
        <v>0.77029999999999998</v>
      </c>
      <c r="BS410" s="224">
        <v>2066</v>
      </c>
      <c r="BT410" s="311">
        <v>0</v>
      </c>
      <c r="BU410" s="225">
        <v>3.7049695543535079E-2</v>
      </c>
      <c r="BV410" s="224">
        <v>121.63</v>
      </c>
      <c r="BW410" s="224">
        <v>93.2</v>
      </c>
      <c r="BX410" s="224">
        <v>97.3</v>
      </c>
      <c r="BY410" s="224">
        <v>0.98760000000000003</v>
      </c>
      <c r="BZ410" s="224">
        <v>5564</v>
      </c>
      <c r="CA410" s="311">
        <v>0</v>
      </c>
      <c r="CB410" s="225">
        <v>8.61636180182246E-2</v>
      </c>
      <c r="CC410" s="224">
        <v>121.63</v>
      </c>
      <c r="CD410" s="486"/>
      <c r="CE410" s="224">
        <v>97.304000000000002</v>
      </c>
      <c r="CF410" s="224">
        <v>0.99460000000000004</v>
      </c>
      <c r="CG410" s="224">
        <v>744</v>
      </c>
      <c r="CH410" s="224">
        <v>0</v>
      </c>
      <c r="CI410" s="225">
        <v>1.0332867285198163E-2</v>
      </c>
      <c r="CJ410" s="224">
        <v>121.63</v>
      </c>
      <c r="CK410" s="486"/>
      <c r="CL410" s="224">
        <v>97.304000000000002</v>
      </c>
      <c r="CM410" s="224">
        <v>0.99529999999999996</v>
      </c>
      <c r="CN410" s="224">
        <v>9758</v>
      </c>
      <c r="CO410" s="224">
        <v>0</v>
      </c>
      <c r="CP410" s="225">
        <v>0.13994056388153667</v>
      </c>
      <c r="CQ410" s="224">
        <v>121.63</v>
      </c>
      <c r="CR410" s="486"/>
      <c r="CS410" s="224">
        <v>97.304000000000002</v>
      </c>
      <c r="CT410" s="224">
        <v>0.99550000000000005</v>
      </c>
      <c r="CU410" s="224">
        <v>3126</v>
      </c>
      <c r="CV410" s="311">
        <v>0</v>
      </c>
      <c r="CW410" s="225">
        <v>4.3375458650767695E-2</v>
      </c>
      <c r="CX410" s="224">
        <v>121.63</v>
      </c>
      <c r="CY410" s="486"/>
      <c r="CZ410" s="224">
        <v>97.304000000000002</v>
      </c>
      <c r="DA410" s="224">
        <v>0.99490000000000001</v>
      </c>
      <c r="DB410" s="224">
        <v>1962</v>
      </c>
      <c r="DC410" s="224">
        <v>0</v>
      </c>
      <c r="DD410" s="225">
        <v>2.8148572932016589E-2</v>
      </c>
      <c r="DE410" s="224">
        <v>121.63</v>
      </c>
      <c r="DF410" s="486"/>
      <c r="DG410" s="224">
        <v>97.304000000000002</v>
      </c>
      <c r="DH410" s="224">
        <v>0.9889</v>
      </c>
      <c r="DI410" s="224">
        <v>2320</v>
      </c>
      <c r="DJ410" s="224">
        <v>0</v>
      </c>
      <c r="DK410" s="225">
        <v>3.2406488827477993E-2</v>
      </c>
      <c r="DL410" s="224">
        <v>121.63</v>
      </c>
      <c r="DM410" s="486"/>
      <c r="DN410" s="224">
        <v>97.304000000000002</v>
      </c>
      <c r="DO410" s="224">
        <v>0.99199999999999999</v>
      </c>
      <c r="DP410" s="224">
        <v>1738</v>
      </c>
      <c r="DQ410" s="311">
        <v>0</v>
      </c>
      <c r="DR410" s="225">
        <v>2.4201064586082972E-2</v>
      </c>
      <c r="DS410" s="486">
        <v>121.63</v>
      </c>
      <c r="DT410" s="486"/>
      <c r="DU410" s="486">
        <v>99.18</v>
      </c>
      <c r="DV410" s="486">
        <v>0.92610000000000003</v>
      </c>
      <c r="DW410" s="224">
        <v>2484</v>
      </c>
      <c r="DX410" s="224">
        <v>0</v>
      </c>
      <c r="DY410" s="225">
        <v>3.7560996608862578E-2</v>
      </c>
    </row>
    <row r="411" spans="1:129">
      <c r="A411" s="466">
        <v>407</v>
      </c>
      <c r="B411" s="489">
        <v>311000000044</v>
      </c>
      <c r="C411" s="492" t="s">
        <v>724</v>
      </c>
      <c r="D411" s="224">
        <v>300</v>
      </c>
      <c r="E411" s="224">
        <v>300</v>
      </c>
      <c r="F411" s="224">
        <v>300</v>
      </c>
      <c r="G411" s="224">
        <v>0.66879999999999995</v>
      </c>
      <c r="H411" s="224">
        <v>82360</v>
      </c>
      <c r="I411" s="224">
        <v>0</v>
      </c>
      <c r="J411" s="225">
        <v>0.57012006025163919</v>
      </c>
      <c r="K411" s="224">
        <v>300</v>
      </c>
      <c r="L411" s="224">
        <v>276</v>
      </c>
      <c r="M411" s="224">
        <v>276</v>
      </c>
      <c r="N411" s="224">
        <v>0.68540000000000001</v>
      </c>
      <c r="O411" s="224">
        <v>62672</v>
      </c>
      <c r="P411" s="224">
        <v>0</v>
      </c>
      <c r="Q411" s="225">
        <v>0.44529460814051747</v>
      </c>
      <c r="R411" s="224">
        <v>300</v>
      </c>
      <c r="S411" s="224">
        <v>244</v>
      </c>
      <c r="T411" s="224">
        <v>244</v>
      </c>
      <c r="U411" s="224">
        <v>0.65600000000000003</v>
      </c>
      <c r="V411" s="224">
        <v>18088</v>
      </c>
      <c r="W411" s="224">
        <v>0</v>
      </c>
      <c r="X411" s="225">
        <v>0.15695110844551069</v>
      </c>
      <c r="Y411" s="224">
        <v>300</v>
      </c>
      <c r="Z411" s="224">
        <v>48</v>
      </c>
      <c r="AA411" s="224">
        <v>240</v>
      </c>
      <c r="AB411" s="224">
        <v>0.24759999999999999</v>
      </c>
      <c r="AC411" s="224">
        <v>1364</v>
      </c>
      <c r="AD411" s="224">
        <v>0</v>
      </c>
      <c r="AE411" s="225">
        <v>3.0851732184527015E-2</v>
      </c>
      <c r="AF411" s="224">
        <v>300</v>
      </c>
      <c r="AG411" s="224">
        <v>60</v>
      </c>
      <c r="AH411" s="224">
        <v>240</v>
      </c>
      <c r="AI411" s="224">
        <v>0.27529999999999999</v>
      </c>
      <c r="AJ411" s="224">
        <v>1504</v>
      </c>
      <c r="AK411" s="224">
        <v>0</v>
      </c>
      <c r="AL411" s="225">
        <v>3.0595492437705624E-2</v>
      </c>
      <c r="AM411" s="224">
        <v>300</v>
      </c>
      <c r="AN411" s="224">
        <v>16</v>
      </c>
      <c r="AO411" s="224">
        <v>240</v>
      </c>
      <c r="AP411" s="224">
        <v>0.2797</v>
      </c>
      <c r="AQ411" s="224">
        <v>1168</v>
      </c>
      <c r="AR411" s="224">
        <v>0</v>
      </c>
      <c r="AS411" s="225">
        <v>2.4166103894384193E-2</v>
      </c>
      <c r="AT411" s="224">
        <v>300</v>
      </c>
      <c r="AU411" s="224">
        <v>60</v>
      </c>
      <c r="AV411" s="224">
        <v>240</v>
      </c>
      <c r="AW411" s="224">
        <v>0.31230000000000002</v>
      </c>
      <c r="AX411" s="224">
        <v>1428</v>
      </c>
      <c r="AY411" s="224">
        <v>0</v>
      </c>
      <c r="AZ411" s="225">
        <v>2.5607786833035509E-2</v>
      </c>
      <c r="BA411" s="224">
        <v>300</v>
      </c>
      <c r="BB411" s="224">
        <v>32</v>
      </c>
      <c r="BC411" s="224">
        <v>240</v>
      </c>
      <c r="BD411" s="224">
        <v>0.24249999999999999</v>
      </c>
      <c r="BE411" s="224">
        <v>1556</v>
      </c>
      <c r="BF411" s="224">
        <v>0</v>
      </c>
      <c r="BG411" s="225">
        <v>3.7132493318060331E-2</v>
      </c>
      <c r="BH411" s="224">
        <v>300</v>
      </c>
      <c r="BI411" s="224">
        <v>280</v>
      </c>
      <c r="BJ411" s="224">
        <v>280</v>
      </c>
      <c r="BK411" s="224">
        <v>0.44400000000000001</v>
      </c>
      <c r="BL411" s="224">
        <v>3900</v>
      </c>
      <c r="BM411" s="224">
        <v>0</v>
      </c>
      <c r="BN411" s="225">
        <v>4.21648607132478E-2</v>
      </c>
      <c r="BO411" s="224">
        <v>300</v>
      </c>
      <c r="BP411" s="224">
        <v>288</v>
      </c>
      <c r="BQ411" s="224">
        <v>288</v>
      </c>
      <c r="BR411" s="224">
        <v>0.69830000000000003</v>
      </c>
      <c r="BS411" s="224">
        <v>79844</v>
      </c>
      <c r="BT411" s="311">
        <v>0</v>
      </c>
      <c r="BU411" s="225">
        <v>0.53362334469562622</v>
      </c>
      <c r="BV411" s="224">
        <v>300</v>
      </c>
      <c r="BW411" s="224">
        <v>284</v>
      </c>
      <c r="BX411" s="224">
        <v>284</v>
      </c>
      <c r="BY411" s="224">
        <v>0.69479999999999997</v>
      </c>
      <c r="BZ411" s="224">
        <v>62056</v>
      </c>
      <c r="CA411" s="311">
        <v>0</v>
      </c>
      <c r="CB411" s="225">
        <v>0.46798976549761062</v>
      </c>
      <c r="CC411" s="224">
        <v>300</v>
      </c>
      <c r="CD411" s="486"/>
      <c r="CE411" s="224">
        <v>266.08</v>
      </c>
      <c r="CF411" s="224">
        <v>0.69920000000000004</v>
      </c>
      <c r="CG411" s="224">
        <v>81604</v>
      </c>
      <c r="CH411" s="224">
        <v>0</v>
      </c>
      <c r="CI411" s="225">
        <v>0.5895557237807727</v>
      </c>
      <c r="CJ411" s="224">
        <v>300</v>
      </c>
      <c r="CK411" s="486"/>
      <c r="CL411" s="224">
        <v>250.24</v>
      </c>
      <c r="CM411" s="224">
        <v>0.69220000000000004</v>
      </c>
      <c r="CN411" s="224">
        <v>18790</v>
      </c>
      <c r="CO411" s="224">
        <v>0</v>
      </c>
      <c r="CP411" s="225">
        <v>0.15066277328530411</v>
      </c>
      <c r="CQ411" s="224">
        <v>300</v>
      </c>
      <c r="CR411" s="486"/>
      <c r="CS411" s="224">
        <v>240</v>
      </c>
      <c r="CT411" s="224">
        <v>0.37959999999999999</v>
      </c>
      <c r="CU411" s="224">
        <v>984</v>
      </c>
      <c r="CV411" s="311">
        <v>0</v>
      </c>
      <c r="CW411" s="225">
        <v>1.4517262086859965E-2</v>
      </c>
      <c r="CX411" s="224">
        <v>300</v>
      </c>
      <c r="CY411" s="486"/>
      <c r="CZ411" s="224">
        <v>240</v>
      </c>
      <c r="DA411" s="224">
        <v>0.23430000000000001</v>
      </c>
      <c r="DB411" s="224">
        <v>308</v>
      </c>
      <c r="DC411" s="224">
        <v>0</v>
      </c>
      <c r="DD411" s="225">
        <v>7.6073726308468091E-3</v>
      </c>
      <c r="DE411" s="224">
        <v>300</v>
      </c>
      <c r="DF411" s="486"/>
      <c r="DG411" s="224">
        <v>240</v>
      </c>
      <c r="DH411" s="224">
        <v>4.7899999999999998E-2</v>
      </c>
      <c r="DI411" s="224">
        <v>14</v>
      </c>
      <c r="DJ411" s="224">
        <v>0</v>
      </c>
      <c r="DK411" s="225">
        <v>1.6368479733016067E-3</v>
      </c>
      <c r="DL411" s="224">
        <v>300</v>
      </c>
      <c r="DM411" s="486"/>
      <c r="DN411" s="224">
        <v>240</v>
      </c>
      <c r="DO411" s="224">
        <v>0.31459999999999999</v>
      </c>
      <c r="DP411" s="224">
        <v>90</v>
      </c>
      <c r="DQ411" s="311">
        <v>0</v>
      </c>
      <c r="DR411" s="225">
        <v>1.6021368660664849E-3</v>
      </c>
      <c r="DS411" s="486">
        <v>300</v>
      </c>
      <c r="DT411" s="486"/>
      <c r="DU411" s="486">
        <v>240</v>
      </c>
      <c r="DV411" s="486">
        <v>7.2999999999999995E-2</v>
      </c>
      <c r="DW411" s="224">
        <v>20</v>
      </c>
      <c r="DX411" s="224">
        <v>0</v>
      </c>
      <c r="DY411" s="225">
        <v>1.5854895991882295E-3</v>
      </c>
    </row>
    <row r="412" spans="1:129">
      <c r="A412" s="466">
        <v>408</v>
      </c>
      <c r="B412" s="489">
        <v>343000000010</v>
      </c>
      <c r="C412" s="492" t="s">
        <v>334</v>
      </c>
      <c r="D412" s="224">
        <v>600</v>
      </c>
      <c r="E412" s="224">
        <v>73.8</v>
      </c>
      <c r="F412" s="224">
        <v>73.8</v>
      </c>
      <c r="G412" s="224">
        <v>0.92749999999999999</v>
      </c>
      <c r="H412" s="224">
        <v>17970</v>
      </c>
      <c r="I412" s="224">
        <v>0</v>
      </c>
      <c r="J412" s="225">
        <v>0.3646240415683582</v>
      </c>
      <c r="K412" s="224">
        <v>600</v>
      </c>
      <c r="L412" s="224">
        <v>54</v>
      </c>
      <c r="M412" s="224">
        <v>54</v>
      </c>
      <c r="N412" s="224">
        <v>0.98950000000000005</v>
      </c>
      <c r="O412" s="224">
        <v>17094</v>
      </c>
      <c r="P412" s="224">
        <v>0</v>
      </c>
      <c r="Q412" s="225">
        <v>0.42999282188185023</v>
      </c>
      <c r="R412" s="224">
        <v>600</v>
      </c>
      <c r="S412" s="224">
        <v>45.6</v>
      </c>
      <c r="T412" s="224">
        <v>480</v>
      </c>
      <c r="U412" s="224">
        <v>0.99950000000000006</v>
      </c>
      <c r="V412" s="224">
        <v>16658</v>
      </c>
      <c r="W412" s="224">
        <v>0</v>
      </c>
      <c r="X412" s="225">
        <v>4.8224343653308126E-2</v>
      </c>
      <c r="Y412" s="224">
        <v>600</v>
      </c>
      <c r="Z412" s="224">
        <v>34.4</v>
      </c>
      <c r="AA412" s="224">
        <v>480</v>
      </c>
      <c r="AB412" s="224">
        <v>0.99880000000000002</v>
      </c>
      <c r="AC412" s="224">
        <v>18614</v>
      </c>
      <c r="AD412" s="224">
        <v>0</v>
      </c>
      <c r="AE412" s="225">
        <v>5.2185158031932216E-2</v>
      </c>
      <c r="AF412" s="224">
        <v>600</v>
      </c>
      <c r="AG412" s="224">
        <v>44</v>
      </c>
      <c r="AH412" s="224">
        <v>480</v>
      </c>
      <c r="AI412" s="224">
        <v>0.99960000000000004</v>
      </c>
      <c r="AJ412" s="224">
        <v>15336</v>
      </c>
      <c r="AK412" s="224">
        <v>0</v>
      </c>
      <c r="AL412" s="225">
        <v>4.2960732680168839E-2</v>
      </c>
      <c r="AM412" s="224">
        <v>600</v>
      </c>
      <c r="AN412" s="224">
        <v>58</v>
      </c>
      <c r="AO412" s="224">
        <v>480</v>
      </c>
      <c r="AP412" s="224">
        <v>0.999</v>
      </c>
      <c r="AQ412" s="224">
        <v>17216</v>
      </c>
      <c r="AR412" s="224">
        <v>0</v>
      </c>
      <c r="AS412" s="225">
        <v>4.986467949430913E-2</v>
      </c>
      <c r="AT412" s="224">
        <v>600</v>
      </c>
      <c r="AU412" s="224">
        <v>0</v>
      </c>
      <c r="AV412" s="224">
        <v>480</v>
      </c>
      <c r="AW412" s="224">
        <v>0.999</v>
      </c>
      <c r="AX412" s="224">
        <v>17216</v>
      </c>
      <c r="AY412" s="224">
        <v>0</v>
      </c>
      <c r="AZ412" s="225">
        <v>4.8256141446105606E-2</v>
      </c>
      <c r="BA412" s="224">
        <v>600</v>
      </c>
      <c r="BB412" s="224">
        <v>38</v>
      </c>
      <c r="BC412" s="224">
        <v>480</v>
      </c>
      <c r="BD412" s="224">
        <v>0.98929999999999996</v>
      </c>
      <c r="BE412" s="224">
        <v>29760</v>
      </c>
      <c r="BF412" s="224">
        <v>0</v>
      </c>
      <c r="BG412" s="225">
        <v>8.704246549187418E-2</v>
      </c>
      <c r="BH412" s="224">
        <v>600</v>
      </c>
      <c r="BI412" s="224">
        <v>58</v>
      </c>
      <c r="BJ412" s="224">
        <v>480</v>
      </c>
      <c r="BK412" s="224">
        <v>0.78580000000000005</v>
      </c>
      <c r="BL412" s="224">
        <v>15400</v>
      </c>
      <c r="BM412" s="224">
        <v>0</v>
      </c>
      <c r="BN412" s="225">
        <v>5.4877525905613164E-2</v>
      </c>
      <c r="BO412" s="224">
        <v>600</v>
      </c>
      <c r="BP412" s="224">
        <v>70</v>
      </c>
      <c r="BQ412" s="224">
        <v>480</v>
      </c>
      <c r="BR412" s="224">
        <v>0.78159999999999996</v>
      </c>
      <c r="BS412" s="224">
        <v>19028</v>
      </c>
      <c r="BT412" s="311">
        <v>0</v>
      </c>
      <c r="BU412" s="225">
        <v>6.8170176606758309E-2</v>
      </c>
      <c r="BV412" s="224">
        <v>600</v>
      </c>
      <c r="BW412" s="224">
        <v>84</v>
      </c>
      <c r="BX412" s="224">
        <v>480</v>
      </c>
      <c r="BY412" s="224">
        <v>0.89700000000000002</v>
      </c>
      <c r="BZ412" s="224">
        <v>21428</v>
      </c>
      <c r="CA412" s="311">
        <v>0</v>
      </c>
      <c r="CB412" s="225">
        <v>7.4059143352621606E-2</v>
      </c>
      <c r="CC412" s="224">
        <v>600</v>
      </c>
      <c r="CD412" s="486"/>
      <c r="CE412" s="224">
        <v>480</v>
      </c>
      <c r="CF412" s="224">
        <v>0.99409999999999998</v>
      </c>
      <c r="CG412" s="224">
        <v>57530</v>
      </c>
      <c r="CH412" s="224">
        <v>0</v>
      </c>
      <c r="CI412" s="225">
        <v>0.16205040743973675</v>
      </c>
      <c r="CJ412" s="224">
        <v>600</v>
      </c>
      <c r="CK412" s="486"/>
      <c r="CL412" s="224">
        <v>480</v>
      </c>
      <c r="CM412" s="224">
        <v>0.99399999999999999</v>
      </c>
      <c r="CN412" s="224">
        <v>50468</v>
      </c>
      <c r="CO412" s="224">
        <v>0</v>
      </c>
      <c r="CP412" s="225">
        <v>0.14691156196437885</v>
      </c>
      <c r="CQ412" s="224">
        <v>600</v>
      </c>
      <c r="CR412" s="486"/>
      <c r="CS412" s="224">
        <v>480</v>
      </c>
      <c r="CT412" s="224">
        <v>0.98440000000000005</v>
      </c>
      <c r="CU412" s="224">
        <v>13420</v>
      </c>
      <c r="CV412" s="311">
        <v>0</v>
      </c>
      <c r="CW412" s="225">
        <v>3.8173918140919492E-2</v>
      </c>
      <c r="CX412" s="224">
        <v>600</v>
      </c>
      <c r="CY412" s="486"/>
      <c r="CZ412" s="224">
        <v>480</v>
      </c>
      <c r="DA412" s="224">
        <v>0.98319999999999996</v>
      </c>
      <c r="DB412" s="224">
        <v>12582</v>
      </c>
      <c r="DC412" s="224">
        <v>0</v>
      </c>
      <c r="DD412" s="225">
        <v>3.7028325874694873E-2</v>
      </c>
      <c r="DE412" s="224">
        <v>600</v>
      </c>
      <c r="DF412" s="486"/>
      <c r="DG412" s="224">
        <v>480</v>
      </c>
      <c r="DH412" s="224">
        <v>0.98699999999999999</v>
      </c>
      <c r="DI412" s="224">
        <v>12950</v>
      </c>
      <c r="DJ412" s="224">
        <v>0</v>
      </c>
      <c r="DK412" s="225">
        <v>3.6739940008642821E-2</v>
      </c>
      <c r="DL412" s="224">
        <v>600</v>
      </c>
      <c r="DM412" s="486"/>
      <c r="DN412" s="224">
        <v>480</v>
      </c>
      <c r="DO412" s="224">
        <v>0.98550000000000004</v>
      </c>
      <c r="DP412" s="224">
        <v>32504</v>
      </c>
      <c r="DQ412" s="311">
        <v>0</v>
      </c>
      <c r="DR412" s="225">
        <v>9.2356189842319358E-2</v>
      </c>
      <c r="DS412" s="486">
        <v>600</v>
      </c>
      <c r="DT412" s="486"/>
      <c r="DU412" s="486">
        <v>480</v>
      </c>
      <c r="DV412" s="486">
        <v>0.97870000000000001</v>
      </c>
      <c r="DW412" s="224">
        <v>50288</v>
      </c>
      <c r="DX412" s="224">
        <v>0</v>
      </c>
      <c r="DY412" s="225">
        <v>0.14867605932283565</v>
      </c>
    </row>
    <row r="413" spans="1:129">
      <c r="A413" s="466">
        <v>409</v>
      </c>
      <c r="B413" s="489">
        <v>312000000007</v>
      </c>
      <c r="C413" s="492" t="s">
        <v>274</v>
      </c>
      <c r="D413" s="224">
        <v>114</v>
      </c>
      <c r="E413" s="224">
        <v>12</v>
      </c>
      <c r="F413" s="224">
        <v>12</v>
      </c>
      <c r="G413" s="224">
        <v>1</v>
      </c>
      <c r="H413" s="224">
        <v>4398</v>
      </c>
      <c r="I413" s="224">
        <v>0</v>
      </c>
      <c r="J413" s="225">
        <v>0.50902777777777775</v>
      </c>
      <c r="K413" s="224">
        <v>114</v>
      </c>
      <c r="L413" s="224">
        <v>123</v>
      </c>
      <c r="M413" s="224">
        <v>123</v>
      </c>
      <c r="N413" s="224">
        <v>0.79969999999999997</v>
      </c>
      <c r="O413" s="224">
        <v>16290</v>
      </c>
      <c r="P413" s="224">
        <v>0</v>
      </c>
      <c r="Q413" s="225">
        <v>0.22259527495903017</v>
      </c>
      <c r="R413" s="224">
        <v>114</v>
      </c>
      <c r="S413" s="224">
        <v>69</v>
      </c>
      <c r="T413" s="224">
        <v>91.2</v>
      </c>
      <c r="U413" s="224">
        <v>0.59989999999999999</v>
      </c>
      <c r="V413" s="224">
        <v>4368</v>
      </c>
      <c r="W413" s="224">
        <v>0</v>
      </c>
      <c r="X413" s="225">
        <v>0.11088592738165912</v>
      </c>
      <c r="Y413" s="224">
        <v>114</v>
      </c>
      <c r="Z413" s="224">
        <v>123</v>
      </c>
      <c r="AA413" s="224">
        <v>123</v>
      </c>
      <c r="AB413" s="224">
        <v>0.82599999999999996</v>
      </c>
      <c r="AC413" s="224">
        <v>7164</v>
      </c>
      <c r="AD413" s="224">
        <v>0</v>
      </c>
      <c r="AE413" s="225">
        <v>9.4775805213336062E-2</v>
      </c>
      <c r="AF413" s="224">
        <v>114</v>
      </c>
      <c r="AG413" s="224">
        <v>171</v>
      </c>
      <c r="AH413" s="224">
        <v>171</v>
      </c>
      <c r="AI413" s="224">
        <v>0.88819999999999999</v>
      </c>
      <c r="AJ413" s="224">
        <v>45690</v>
      </c>
      <c r="AK413" s="224">
        <v>0</v>
      </c>
      <c r="AL413" s="225">
        <v>0.40433500648911225</v>
      </c>
      <c r="AM413" s="224">
        <v>114</v>
      </c>
      <c r="AN413" s="224">
        <v>198</v>
      </c>
      <c r="AO413" s="224">
        <v>198</v>
      </c>
      <c r="AP413" s="224">
        <v>0.85619999999999996</v>
      </c>
      <c r="AQ413" s="224">
        <v>50469</v>
      </c>
      <c r="AR413" s="224">
        <v>0</v>
      </c>
      <c r="AS413" s="225">
        <v>0.41347741213426809</v>
      </c>
      <c r="AT413" s="224">
        <v>114</v>
      </c>
      <c r="AU413" s="224">
        <v>201</v>
      </c>
      <c r="AV413" s="224">
        <v>201</v>
      </c>
      <c r="AW413" s="224">
        <v>0.84209999999999996</v>
      </c>
      <c r="AX413" s="224">
        <v>58659</v>
      </c>
      <c r="AY413" s="224">
        <v>0</v>
      </c>
      <c r="AZ413" s="225">
        <v>0.46580269260208795</v>
      </c>
      <c r="BA413" s="224">
        <v>114</v>
      </c>
      <c r="BB413" s="224">
        <v>165</v>
      </c>
      <c r="BC413" s="224">
        <v>165</v>
      </c>
      <c r="BD413" s="224">
        <v>0.1084</v>
      </c>
      <c r="BE413" s="224">
        <v>36975</v>
      </c>
      <c r="BF413" s="311">
        <v>29248.248</v>
      </c>
      <c r="BG413" s="225">
        <v>2.8711934846621192</v>
      </c>
      <c r="BH413" s="224">
        <v>114</v>
      </c>
      <c r="BI413" s="224">
        <v>189</v>
      </c>
      <c r="BJ413" s="224">
        <v>189</v>
      </c>
      <c r="BK413" s="224">
        <v>0.91639999999999999</v>
      </c>
      <c r="BL413" s="224">
        <v>53391</v>
      </c>
      <c r="BM413" s="224">
        <v>0</v>
      </c>
      <c r="BN413" s="225">
        <v>0.41433176967033153</v>
      </c>
      <c r="BO413" s="224">
        <v>114</v>
      </c>
      <c r="BP413" s="224">
        <v>156</v>
      </c>
      <c r="BQ413" s="224">
        <v>156</v>
      </c>
      <c r="BR413" s="224">
        <v>0.92190000000000005</v>
      </c>
      <c r="BS413" s="224">
        <v>49518</v>
      </c>
      <c r="BT413" s="311">
        <v>0</v>
      </c>
      <c r="BU413" s="225">
        <v>0.46278763487963276</v>
      </c>
      <c r="BV413" s="224">
        <v>114</v>
      </c>
      <c r="BW413" s="224">
        <v>180</v>
      </c>
      <c r="BX413" s="224">
        <v>180</v>
      </c>
      <c r="BY413" s="224">
        <v>0.9456</v>
      </c>
      <c r="BZ413" s="224">
        <v>38745</v>
      </c>
      <c r="CA413" s="311">
        <v>0</v>
      </c>
      <c r="CB413" s="225">
        <v>0.33873995346869706</v>
      </c>
      <c r="CC413" s="224">
        <v>114</v>
      </c>
      <c r="CD413" s="486"/>
      <c r="CE413" s="224">
        <v>170.7</v>
      </c>
      <c r="CF413" s="224">
        <v>0.86539999999999995</v>
      </c>
      <c r="CG413" s="224">
        <v>54825</v>
      </c>
      <c r="CH413" s="224">
        <v>0</v>
      </c>
      <c r="CI413" s="225">
        <v>0.49883313390052891</v>
      </c>
      <c r="CJ413" s="224">
        <v>114</v>
      </c>
      <c r="CK413" s="486"/>
      <c r="CL413" s="224">
        <v>153.30000000000001</v>
      </c>
      <c r="CM413" s="224">
        <v>0.94730000000000003</v>
      </c>
      <c r="CN413" s="224">
        <v>40635</v>
      </c>
      <c r="CO413" s="224">
        <v>0</v>
      </c>
      <c r="CP413" s="225">
        <v>0.38863156859654474</v>
      </c>
      <c r="CQ413" s="224">
        <v>114</v>
      </c>
      <c r="CR413" s="486"/>
      <c r="CS413" s="224">
        <v>129.6</v>
      </c>
      <c r="CT413" s="224">
        <v>0.94</v>
      </c>
      <c r="CU413" s="224">
        <v>27390</v>
      </c>
      <c r="CV413" s="311">
        <v>0</v>
      </c>
      <c r="CW413" s="225">
        <v>0.30219428133235043</v>
      </c>
      <c r="CX413" s="224">
        <v>114</v>
      </c>
      <c r="CY413" s="486"/>
      <c r="CZ413" s="224">
        <v>126</v>
      </c>
      <c r="DA413" s="224">
        <v>0.88349999999999995</v>
      </c>
      <c r="DB413" s="224">
        <v>26409</v>
      </c>
      <c r="DC413" s="224">
        <v>0</v>
      </c>
      <c r="DD413" s="225">
        <v>0.32949009321391892</v>
      </c>
      <c r="DE413" s="224">
        <v>114</v>
      </c>
      <c r="DF413" s="486"/>
      <c r="DG413" s="224">
        <v>145.5</v>
      </c>
      <c r="DH413" s="224">
        <v>0.94140000000000001</v>
      </c>
      <c r="DI413" s="224">
        <v>42750</v>
      </c>
      <c r="DJ413" s="224">
        <v>0</v>
      </c>
      <c r="DK413" s="225">
        <v>0.41949423443591605</v>
      </c>
      <c r="DL413" s="224">
        <v>114</v>
      </c>
      <c r="DM413" s="486"/>
      <c r="DN413" s="224">
        <v>180.6</v>
      </c>
      <c r="DO413" s="224">
        <v>0.92700000000000005</v>
      </c>
      <c r="DP413" s="224">
        <v>44631</v>
      </c>
      <c r="DQ413" s="311">
        <v>0</v>
      </c>
      <c r="DR413" s="225">
        <v>0.35831600063677499</v>
      </c>
      <c r="DS413" s="486">
        <v>114</v>
      </c>
      <c r="DT413" s="486"/>
      <c r="DU413" s="486">
        <v>187.2</v>
      </c>
      <c r="DV413" s="486">
        <v>0.93110000000000004</v>
      </c>
      <c r="DW413" s="224">
        <v>47223</v>
      </c>
      <c r="DX413" s="224">
        <v>0</v>
      </c>
      <c r="DY413" s="225">
        <v>0.37628673281395869</v>
      </c>
    </row>
    <row r="414" spans="1:129">
      <c r="A414" s="466">
        <v>410</v>
      </c>
      <c r="B414" s="489">
        <v>311000000070</v>
      </c>
      <c r="C414" s="492" t="s">
        <v>830</v>
      </c>
      <c r="D414" s="224">
        <v>0</v>
      </c>
      <c r="E414" s="224">
        <v>0</v>
      </c>
      <c r="F414" s="224">
        <v>0</v>
      </c>
      <c r="G414" s="224">
        <v>0</v>
      </c>
      <c r="H414" s="224">
        <v>0</v>
      </c>
      <c r="I414" s="224">
        <v>0</v>
      </c>
      <c r="J414" s="225"/>
      <c r="K414" s="224">
        <v>200</v>
      </c>
      <c r="L414" s="224">
        <v>6</v>
      </c>
      <c r="M414" s="224">
        <v>624.52</v>
      </c>
      <c r="N414" s="224">
        <v>0.4582</v>
      </c>
      <c r="O414" s="224">
        <v>3402</v>
      </c>
      <c r="P414" s="224">
        <v>0</v>
      </c>
      <c r="Q414" s="225">
        <v>1.5979380484286279E-2</v>
      </c>
      <c r="R414" s="224">
        <v>200</v>
      </c>
      <c r="S414" s="224">
        <v>6</v>
      </c>
      <c r="T414" s="224">
        <v>160</v>
      </c>
      <c r="U414" s="224">
        <v>0.41039999999999999</v>
      </c>
      <c r="V414" s="224">
        <v>378</v>
      </c>
      <c r="W414" s="224">
        <v>0</v>
      </c>
      <c r="X414" s="225">
        <v>7.9952485380116959E-3</v>
      </c>
      <c r="Y414" s="224">
        <v>200</v>
      </c>
      <c r="Z414" s="224">
        <v>12</v>
      </c>
      <c r="AA414" s="224">
        <v>160</v>
      </c>
      <c r="AB414" s="224">
        <v>0.46460000000000001</v>
      </c>
      <c r="AC414" s="224">
        <v>984</v>
      </c>
      <c r="AD414" s="224">
        <v>0</v>
      </c>
      <c r="AE414" s="225">
        <v>1.7791926457722911E-2</v>
      </c>
      <c r="AF414" s="224">
        <v>200</v>
      </c>
      <c r="AG414" s="224">
        <v>15</v>
      </c>
      <c r="AH414" s="224">
        <v>160</v>
      </c>
      <c r="AI414" s="224">
        <v>0.46150000000000002</v>
      </c>
      <c r="AJ414" s="224">
        <v>954</v>
      </c>
      <c r="AK414" s="224">
        <v>0</v>
      </c>
      <c r="AL414" s="225">
        <v>1.7365358403522876E-2</v>
      </c>
      <c r="AM414" s="224">
        <v>200</v>
      </c>
      <c r="AN414" s="224">
        <v>15</v>
      </c>
      <c r="AO414" s="224">
        <v>160</v>
      </c>
      <c r="AP414" s="224">
        <v>0.47720000000000001</v>
      </c>
      <c r="AQ414" s="224">
        <v>879</v>
      </c>
      <c r="AR414" s="224">
        <v>0</v>
      </c>
      <c r="AS414" s="225">
        <v>1.5989539675887118E-2</v>
      </c>
      <c r="AT414" s="224">
        <v>200</v>
      </c>
      <c r="AU414" s="224">
        <v>9</v>
      </c>
      <c r="AV414" s="224">
        <v>160</v>
      </c>
      <c r="AW414" s="224">
        <v>0.44400000000000001</v>
      </c>
      <c r="AX414" s="224">
        <v>726</v>
      </c>
      <c r="AY414" s="224">
        <v>0</v>
      </c>
      <c r="AZ414" s="225">
        <v>1.3736014240046498E-2</v>
      </c>
      <c r="BA414" s="224">
        <v>200</v>
      </c>
      <c r="BB414" s="224">
        <v>126</v>
      </c>
      <c r="BC414" s="224">
        <v>160</v>
      </c>
      <c r="BD414" s="224">
        <v>0.40060000000000001</v>
      </c>
      <c r="BE414" s="224">
        <v>762</v>
      </c>
      <c r="BF414" s="224">
        <v>0</v>
      </c>
      <c r="BG414" s="225">
        <v>1.6511690797137626E-2</v>
      </c>
      <c r="BH414" s="224">
        <v>200</v>
      </c>
      <c r="BI414" s="224">
        <v>90</v>
      </c>
      <c r="BJ414" s="224">
        <v>160</v>
      </c>
      <c r="BK414" s="224">
        <v>0.57150000000000001</v>
      </c>
      <c r="BL414" s="224">
        <v>2565</v>
      </c>
      <c r="BM414" s="224">
        <v>0</v>
      </c>
      <c r="BN414" s="225">
        <v>3.7703200406400815E-2</v>
      </c>
      <c r="BO414" s="224">
        <v>200</v>
      </c>
      <c r="BP414" s="224">
        <v>141</v>
      </c>
      <c r="BQ414" s="224">
        <v>160</v>
      </c>
      <c r="BR414" s="224">
        <v>0.78649999999999998</v>
      </c>
      <c r="BS414" s="224">
        <v>10773</v>
      </c>
      <c r="BT414" s="311">
        <v>0</v>
      </c>
      <c r="BU414" s="225">
        <v>0.11506546972089494</v>
      </c>
      <c r="BV414" s="224">
        <v>200</v>
      </c>
      <c r="BW414" s="224">
        <v>150</v>
      </c>
      <c r="BX414" s="224">
        <v>160</v>
      </c>
      <c r="BY414" s="224">
        <v>0.73150000000000004</v>
      </c>
      <c r="BZ414" s="224">
        <v>5199</v>
      </c>
      <c r="CA414" s="311">
        <v>0</v>
      </c>
      <c r="CB414" s="225">
        <v>6.6102248315594178E-2</v>
      </c>
      <c r="CC414" s="224">
        <v>200</v>
      </c>
      <c r="CD414" s="486"/>
      <c r="CE414" s="224">
        <v>160.08000000000001</v>
      </c>
      <c r="CF414" s="224">
        <v>0.8599</v>
      </c>
      <c r="CG414" s="224">
        <v>12438</v>
      </c>
      <c r="CH414" s="224">
        <v>0</v>
      </c>
      <c r="CI414" s="225">
        <v>0.12144862223705473</v>
      </c>
      <c r="CJ414" s="224">
        <v>200</v>
      </c>
      <c r="CK414" s="486"/>
      <c r="CL414" s="224">
        <v>160</v>
      </c>
      <c r="CM414" s="224">
        <v>0.88670000000000004</v>
      </c>
      <c r="CN414" s="224">
        <v>10676</v>
      </c>
      <c r="CO414" s="224">
        <v>0</v>
      </c>
      <c r="CP414" s="225">
        <v>0.10451518113354133</v>
      </c>
      <c r="CQ414" s="224">
        <v>200</v>
      </c>
      <c r="CR414" s="486"/>
      <c r="CS414" s="224">
        <v>160</v>
      </c>
      <c r="CT414" s="224">
        <v>0.9113</v>
      </c>
      <c r="CU414" s="224">
        <v>10329</v>
      </c>
      <c r="CV414" s="311">
        <v>0</v>
      </c>
      <c r="CW414" s="225">
        <v>9.5214696835077856E-2</v>
      </c>
      <c r="CX414" s="224">
        <v>200</v>
      </c>
      <c r="CY414" s="486"/>
      <c r="CZ414" s="224">
        <v>160</v>
      </c>
      <c r="DA414" s="224">
        <v>0.83960000000000001</v>
      </c>
      <c r="DB414" s="224">
        <v>9638</v>
      </c>
      <c r="DC414" s="224">
        <v>0</v>
      </c>
      <c r="DD414" s="225">
        <v>9.9646491715631766E-2</v>
      </c>
      <c r="DE414" s="224">
        <v>200</v>
      </c>
      <c r="DF414" s="486"/>
      <c r="DG414" s="224">
        <v>162.47999999999999</v>
      </c>
      <c r="DH414" s="224">
        <v>0.82110000000000005</v>
      </c>
      <c r="DI414" s="224">
        <v>11467</v>
      </c>
      <c r="DJ414" s="224">
        <v>0</v>
      </c>
      <c r="DK414" s="225">
        <v>0.1155263133449118</v>
      </c>
      <c r="DL414" s="224">
        <v>200</v>
      </c>
      <c r="DM414" s="486"/>
      <c r="DN414" s="224">
        <v>160</v>
      </c>
      <c r="DO414" s="224">
        <v>0.88980000000000004</v>
      </c>
      <c r="DP414" s="224">
        <v>11556</v>
      </c>
      <c r="DQ414" s="311">
        <v>0</v>
      </c>
      <c r="DR414" s="225">
        <v>0.10909936266939291</v>
      </c>
      <c r="DS414" s="486">
        <v>200</v>
      </c>
      <c r="DT414" s="486"/>
      <c r="DU414" s="486">
        <v>160</v>
      </c>
      <c r="DV414" s="486">
        <v>0.91520000000000001</v>
      </c>
      <c r="DW414" s="224">
        <v>9311</v>
      </c>
      <c r="DX414" s="224">
        <v>0</v>
      </c>
      <c r="DY414" s="225">
        <v>8.8313650325369072E-2</v>
      </c>
    </row>
    <row r="415" spans="1:129">
      <c r="A415" s="466">
        <v>411</v>
      </c>
      <c r="B415" s="489">
        <v>343000000084</v>
      </c>
      <c r="C415" s="492" t="s">
        <v>835</v>
      </c>
      <c r="D415" s="224">
        <v>250</v>
      </c>
      <c r="E415" s="224">
        <v>28</v>
      </c>
      <c r="F415" s="224">
        <v>28</v>
      </c>
      <c r="G415" s="224">
        <v>0.98550000000000004</v>
      </c>
      <c r="H415" s="224">
        <v>6504</v>
      </c>
      <c r="I415" s="224">
        <v>0</v>
      </c>
      <c r="J415" s="225">
        <v>0.32736585248000766</v>
      </c>
      <c r="K415" s="224">
        <v>250</v>
      </c>
      <c r="L415" s="224">
        <v>36</v>
      </c>
      <c r="M415" s="224">
        <v>36</v>
      </c>
      <c r="N415" s="224">
        <v>0.97699999999999998</v>
      </c>
      <c r="O415" s="224">
        <v>6444</v>
      </c>
      <c r="P415" s="224">
        <v>0</v>
      </c>
      <c r="Q415" s="225">
        <v>0.24625526903732076</v>
      </c>
      <c r="R415" s="224">
        <v>250</v>
      </c>
      <c r="S415" s="224">
        <v>92</v>
      </c>
      <c r="T415" s="224">
        <v>200</v>
      </c>
      <c r="U415" s="224">
        <v>0.95789999999999997</v>
      </c>
      <c r="V415" s="224">
        <v>14092</v>
      </c>
      <c r="W415" s="224">
        <v>0</v>
      </c>
      <c r="X415" s="225">
        <v>0.10216213708227488</v>
      </c>
      <c r="Y415" s="224">
        <v>250</v>
      </c>
      <c r="Z415" s="224">
        <v>76</v>
      </c>
      <c r="AA415" s="224">
        <v>200</v>
      </c>
      <c r="AB415" s="224">
        <v>0.93730000000000002</v>
      </c>
      <c r="AC415" s="224">
        <v>15196</v>
      </c>
      <c r="AD415" s="224">
        <v>0</v>
      </c>
      <c r="AE415" s="225">
        <v>0.10895514340550358</v>
      </c>
      <c r="AF415" s="224">
        <v>250</v>
      </c>
      <c r="AG415" s="224">
        <v>64</v>
      </c>
      <c r="AH415" s="224">
        <v>200</v>
      </c>
      <c r="AI415" s="224">
        <v>0.93310000000000004</v>
      </c>
      <c r="AJ415" s="224">
        <v>15460</v>
      </c>
      <c r="AK415" s="224">
        <v>0</v>
      </c>
      <c r="AL415" s="225">
        <v>0.1113469611642542</v>
      </c>
      <c r="AM415" s="224">
        <v>250</v>
      </c>
      <c r="AN415" s="224">
        <v>52</v>
      </c>
      <c r="AO415" s="224">
        <v>200</v>
      </c>
      <c r="AP415" s="224">
        <v>0.94279999999999997</v>
      </c>
      <c r="AQ415" s="224">
        <v>13848</v>
      </c>
      <c r="AR415" s="224">
        <v>0</v>
      </c>
      <c r="AS415" s="225">
        <v>0.10200113138169989</v>
      </c>
      <c r="AT415" s="224">
        <v>250</v>
      </c>
      <c r="AU415" s="224">
        <v>64</v>
      </c>
      <c r="AV415" s="224">
        <v>200</v>
      </c>
      <c r="AW415" s="224">
        <v>0.94059999999999999</v>
      </c>
      <c r="AX415" s="224">
        <v>12544</v>
      </c>
      <c r="AY415" s="224">
        <v>0</v>
      </c>
      <c r="AZ415" s="225">
        <v>8.9624787655557314E-2</v>
      </c>
      <c r="BA415" s="224">
        <v>250</v>
      </c>
      <c r="BB415" s="224">
        <v>72</v>
      </c>
      <c r="BC415" s="224">
        <v>200</v>
      </c>
      <c r="BD415" s="224">
        <v>0.87949999999999995</v>
      </c>
      <c r="BE415" s="224">
        <v>12964</v>
      </c>
      <c r="BF415" s="224">
        <v>0</v>
      </c>
      <c r="BG415" s="225">
        <v>0.10236245341418737</v>
      </c>
      <c r="BH415" s="224">
        <v>250</v>
      </c>
      <c r="BI415" s="224">
        <v>68</v>
      </c>
      <c r="BJ415" s="224">
        <v>200</v>
      </c>
      <c r="BK415" s="224">
        <v>0.8175</v>
      </c>
      <c r="BL415" s="224">
        <v>12324</v>
      </c>
      <c r="BM415" s="224">
        <v>0</v>
      </c>
      <c r="BN415" s="225">
        <v>0.10131202525401993</v>
      </c>
      <c r="BO415" s="224">
        <v>250</v>
      </c>
      <c r="BP415" s="224">
        <v>64</v>
      </c>
      <c r="BQ415" s="224">
        <v>200</v>
      </c>
      <c r="BR415" s="224">
        <v>0.86050000000000004</v>
      </c>
      <c r="BS415" s="224">
        <v>13916</v>
      </c>
      <c r="BT415" s="311">
        <v>0</v>
      </c>
      <c r="BU415" s="225">
        <v>0.10868274883944691</v>
      </c>
      <c r="BV415" s="224">
        <v>250</v>
      </c>
      <c r="BW415" s="224">
        <v>48</v>
      </c>
      <c r="BX415" s="224">
        <v>200</v>
      </c>
      <c r="BY415" s="224">
        <v>0.91790000000000005</v>
      </c>
      <c r="BZ415" s="224">
        <v>11000</v>
      </c>
      <c r="CA415" s="311">
        <v>0</v>
      </c>
      <c r="CB415" s="225">
        <v>8.9165745827691573E-2</v>
      </c>
      <c r="CC415" s="224">
        <v>250</v>
      </c>
      <c r="CD415" s="486"/>
      <c r="CE415" s="224">
        <v>200</v>
      </c>
      <c r="CF415" s="224">
        <v>0.95489999999999997</v>
      </c>
      <c r="CG415" s="224">
        <v>18632</v>
      </c>
      <c r="CH415" s="224">
        <v>0</v>
      </c>
      <c r="CI415" s="225">
        <v>0.13112897032510301</v>
      </c>
      <c r="CJ415" s="224">
        <v>250</v>
      </c>
      <c r="CK415" s="486"/>
      <c r="CL415" s="224">
        <v>200</v>
      </c>
      <c r="CM415" s="224">
        <v>0.9294</v>
      </c>
      <c r="CN415" s="224">
        <v>16988</v>
      </c>
      <c r="CO415" s="224">
        <v>0</v>
      </c>
      <c r="CP415" s="225">
        <v>0.12693374459029719</v>
      </c>
      <c r="CQ415" s="224">
        <v>250</v>
      </c>
      <c r="CR415" s="486"/>
      <c r="CS415" s="224">
        <v>200</v>
      </c>
      <c r="CT415" s="224">
        <v>0.93510000000000004</v>
      </c>
      <c r="CU415" s="224">
        <v>15922</v>
      </c>
      <c r="CV415" s="311">
        <v>0</v>
      </c>
      <c r="CW415" s="225">
        <v>0.1144291393134884</v>
      </c>
      <c r="CX415" s="224">
        <v>250</v>
      </c>
      <c r="CY415" s="486"/>
      <c r="CZ415" s="224">
        <v>200</v>
      </c>
      <c r="DA415" s="224">
        <v>0.92779999999999996</v>
      </c>
      <c r="DB415" s="224">
        <v>17260</v>
      </c>
      <c r="DC415" s="224">
        <v>0</v>
      </c>
      <c r="DD415" s="225">
        <v>0.12918852243060044</v>
      </c>
      <c r="DE415" s="224">
        <v>250</v>
      </c>
      <c r="DF415" s="486"/>
      <c r="DG415" s="224">
        <v>200</v>
      </c>
      <c r="DH415" s="224">
        <v>0.94289999999999996</v>
      </c>
      <c r="DI415" s="224">
        <v>18244</v>
      </c>
      <c r="DJ415" s="224">
        <v>0</v>
      </c>
      <c r="DK415" s="225">
        <v>0.13003237552414937</v>
      </c>
      <c r="DL415" s="224">
        <v>250</v>
      </c>
      <c r="DM415" s="486"/>
      <c r="DN415" s="224">
        <v>200</v>
      </c>
      <c r="DO415" s="224">
        <v>0.95030000000000003</v>
      </c>
      <c r="DP415" s="224">
        <v>22804</v>
      </c>
      <c r="DQ415" s="311">
        <v>0</v>
      </c>
      <c r="DR415" s="225">
        <v>0.16126769248873302</v>
      </c>
      <c r="DS415" s="486">
        <v>250</v>
      </c>
      <c r="DT415" s="486"/>
      <c r="DU415" s="486">
        <v>200</v>
      </c>
      <c r="DV415" s="486">
        <v>0.94979999999999998</v>
      </c>
      <c r="DW415" s="224">
        <v>23964</v>
      </c>
      <c r="DX415" s="224">
        <v>0</v>
      </c>
      <c r="DY415" s="225">
        <v>0.17521232540183898</v>
      </c>
    </row>
    <row r="416" spans="1:129">
      <c r="A416" s="466">
        <v>412</v>
      </c>
      <c r="B416" s="489">
        <v>713000000015</v>
      </c>
      <c r="C416" s="492" t="s">
        <v>704</v>
      </c>
      <c r="D416" s="224">
        <v>183</v>
      </c>
      <c r="E416" s="224">
        <v>119</v>
      </c>
      <c r="F416" s="224">
        <v>129</v>
      </c>
      <c r="G416" s="224">
        <v>0.91359999999999997</v>
      </c>
      <c r="H416" s="224">
        <v>7535</v>
      </c>
      <c r="I416" s="224">
        <v>0</v>
      </c>
      <c r="J416" s="225">
        <v>8.8798362876377782E-2</v>
      </c>
      <c r="K416" s="224">
        <v>183</v>
      </c>
      <c r="L416" s="224">
        <v>129</v>
      </c>
      <c r="M416" s="224">
        <v>139</v>
      </c>
      <c r="N416" s="224">
        <v>0.91639999999999999</v>
      </c>
      <c r="O416" s="224">
        <v>26055</v>
      </c>
      <c r="P416" s="224">
        <v>0</v>
      </c>
      <c r="Q416" s="225">
        <v>0.27492754954735754</v>
      </c>
      <c r="R416" s="224">
        <v>183</v>
      </c>
      <c r="S416" s="224">
        <v>141</v>
      </c>
      <c r="T416" s="224">
        <v>151</v>
      </c>
      <c r="U416" s="224">
        <v>0.91839999999999999</v>
      </c>
      <c r="V416" s="224">
        <v>25685</v>
      </c>
      <c r="W416" s="224">
        <v>0</v>
      </c>
      <c r="X416" s="225">
        <v>0.25723985214071626</v>
      </c>
      <c r="Y416" s="224">
        <v>183</v>
      </c>
      <c r="Z416" s="224">
        <v>137</v>
      </c>
      <c r="AA416" s="224">
        <v>147</v>
      </c>
      <c r="AB416" s="224">
        <v>0.90859999999999996</v>
      </c>
      <c r="AC416" s="224">
        <v>25785</v>
      </c>
      <c r="AD416" s="224">
        <v>0</v>
      </c>
      <c r="AE416" s="225">
        <v>0.25948014561174426</v>
      </c>
      <c r="AF416" s="224">
        <v>183</v>
      </c>
      <c r="AG416" s="224">
        <v>142</v>
      </c>
      <c r="AH416" s="224">
        <v>152</v>
      </c>
      <c r="AI416" s="224">
        <v>0.91059999999999997</v>
      </c>
      <c r="AJ416" s="224">
        <v>20055</v>
      </c>
      <c r="AK416" s="224">
        <v>0</v>
      </c>
      <c r="AL416" s="225">
        <v>0.19475046211065522</v>
      </c>
      <c r="AM416" s="224">
        <v>183</v>
      </c>
      <c r="AN416" s="224">
        <v>125</v>
      </c>
      <c r="AO416" s="224">
        <v>146.4</v>
      </c>
      <c r="AP416" s="224">
        <v>0.9113</v>
      </c>
      <c r="AQ416" s="224">
        <v>21555</v>
      </c>
      <c r="AR416" s="224">
        <v>0</v>
      </c>
      <c r="AS416" s="225">
        <v>0.2243949525058479</v>
      </c>
      <c r="AT416" s="224">
        <v>183</v>
      </c>
      <c r="AU416" s="224">
        <v>137</v>
      </c>
      <c r="AV416" s="224">
        <v>147</v>
      </c>
      <c r="AW416" s="224">
        <v>0.88029999999999997</v>
      </c>
      <c r="AX416" s="224">
        <v>15725</v>
      </c>
      <c r="AY416" s="224">
        <v>0</v>
      </c>
      <c r="AZ416" s="225">
        <v>0.16333139899100602</v>
      </c>
      <c r="BA416" s="224">
        <v>183</v>
      </c>
      <c r="BB416" s="224">
        <v>159</v>
      </c>
      <c r="BC416" s="224">
        <v>164</v>
      </c>
      <c r="BD416" s="224">
        <v>0.90029999999999999</v>
      </c>
      <c r="BE416" s="224">
        <v>19153</v>
      </c>
      <c r="BF416" s="224">
        <v>0</v>
      </c>
      <c r="BG416" s="225">
        <v>0.18016615659880914</v>
      </c>
      <c r="BH416" s="224">
        <v>183</v>
      </c>
      <c r="BI416" s="224">
        <v>138</v>
      </c>
      <c r="BJ416" s="224">
        <v>146.4</v>
      </c>
      <c r="BK416" s="224">
        <v>0.86270000000000002</v>
      </c>
      <c r="BL416" s="224">
        <v>14113</v>
      </c>
      <c r="BM416" s="224">
        <v>0</v>
      </c>
      <c r="BN416" s="225">
        <v>0.15019156104061221</v>
      </c>
      <c r="BO416" s="224">
        <v>183</v>
      </c>
      <c r="BP416" s="224">
        <v>126</v>
      </c>
      <c r="BQ416" s="224">
        <v>146.4</v>
      </c>
      <c r="BR416" s="224">
        <v>0.88170000000000004</v>
      </c>
      <c r="BS416" s="224">
        <v>25513</v>
      </c>
      <c r="BT416" s="311">
        <v>0</v>
      </c>
      <c r="BU416" s="225">
        <v>0.2656603105484458</v>
      </c>
      <c r="BV416" s="224">
        <v>183</v>
      </c>
      <c r="BW416" s="224">
        <v>132</v>
      </c>
      <c r="BX416" s="224">
        <v>146.4</v>
      </c>
      <c r="BY416" s="224">
        <v>0.87060000000000004</v>
      </c>
      <c r="BZ416" s="224">
        <v>23113</v>
      </c>
      <c r="CA416" s="311">
        <v>0</v>
      </c>
      <c r="CB416" s="225">
        <v>0.26985303488718315</v>
      </c>
      <c r="CC416" s="224">
        <v>183</v>
      </c>
      <c r="CD416" s="486"/>
      <c r="CE416" s="224">
        <v>146.4</v>
      </c>
      <c r="CF416" s="224">
        <v>0.86219999999999997</v>
      </c>
      <c r="CG416" s="224">
        <v>21942</v>
      </c>
      <c r="CH416" s="224">
        <v>0</v>
      </c>
      <c r="CI416" s="225">
        <v>0.23364375637642371</v>
      </c>
      <c r="CJ416" s="224">
        <v>183</v>
      </c>
      <c r="CK416" s="486"/>
      <c r="CL416" s="224">
        <v>146.4</v>
      </c>
      <c r="CM416" s="224">
        <v>0.84850000000000003</v>
      </c>
      <c r="CN416" s="224">
        <v>13866</v>
      </c>
      <c r="CO416" s="224">
        <v>0</v>
      </c>
      <c r="CP416" s="225">
        <v>0.15503358009902829</v>
      </c>
      <c r="CQ416" s="224">
        <v>183</v>
      </c>
      <c r="CR416" s="486"/>
      <c r="CS416" s="224">
        <v>146.4</v>
      </c>
      <c r="CT416" s="224">
        <v>0.82330000000000003</v>
      </c>
      <c r="CU416" s="224">
        <v>13188</v>
      </c>
      <c r="CV416" s="311">
        <v>0</v>
      </c>
      <c r="CW416" s="225">
        <v>0.14706414784507851</v>
      </c>
      <c r="CX416" s="224">
        <v>183</v>
      </c>
      <c r="CY416" s="486"/>
      <c r="CZ416" s="224">
        <v>146.4</v>
      </c>
      <c r="DA416" s="224">
        <v>0.81669999999999998</v>
      </c>
      <c r="DB416" s="224">
        <v>19795</v>
      </c>
      <c r="DC416" s="224">
        <v>0</v>
      </c>
      <c r="DD416" s="225">
        <v>0.22994256804803848</v>
      </c>
      <c r="DE416" s="224">
        <v>183</v>
      </c>
      <c r="DF416" s="486"/>
      <c r="DG416" s="224">
        <v>146.4</v>
      </c>
      <c r="DH416" s="224">
        <v>0.82140000000000002</v>
      </c>
      <c r="DI416" s="224">
        <v>18791</v>
      </c>
      <c r="DJ416" s="224">
        <v>0</v>
      </c>
      <c r="DK416" s="225">
        <v>0.21002992716443344</v>
      </c>
      <c r="DL416" s="224">
        <v>183</v>
      </c>
      <c r="DM416" s="486"/>
      <c r="DN416" s="224">
        <v>146.4</v>
      </c>
      <c r="DO416" s="224">
        <v>0.83530000000000004</v>
      </c>
      <c r="DP416" s="224">
        <v>18016</v>
      </c>
      <c r="DQ416" s="311">
        <v>0</v>
      </c>
      <c r="DR416" s="225">
        <v>0.19801672776379592</v>
      </c>
      <c r="DS416" s="486">
        <v>183</v>
      </c>
      <c r="DT416" s="486"/>
      <c r="DU416" s="486">
        <v>146.4</v>
      </c>
      <c r="DV416" s="486">
        <v>0.85580000000000001</v>
      </c>
      <c r="DW416" s="224">
        <v>12724</v>
      </c>
      <c r="DX416" s="224">
        <v>0</v>
      </c>
      <c r="DY416" s="225">
        <v>0.1410515312281084</v>
      </c>
    </row>
    <row r="417" spans="1:129">
      <c r="A417" s="466">
        <v>413</v>
      </c>
      <c r="B417" s="489">
        <v>711000000085</v>
      </c>
      <c r="C417" s="492" t="s">
        <v>962</v>
      </c>
      <c r="D417" s="224">
        <v>0</v>
      </c>
      <c r="E417" s="224">
        <v>0</v>
      </c>
      <c r="F417" s="224">
        <v>0</v>
      </c>
      <c r="G417" s="224">
        <v>0</v>
      </c>
      <c r="H417" s="224">
        <v>0</v>
      </c>
      <c r="I417" s="224">
        <v>0</v>
      </c>
      <c r="J417" s="225"/>
      <c r="K417" s="224">
        <v>0</v>
      </c>
      <c r="L417" s="224">
        <v>0</v>
      </c>
      <c r="M417" s="224">
        <v>0</v>
      </c>
      <c r="N417" s="224">
        <v>0</v>
      </c>
      <c r="O417" s="224">
        <v>0</v>
      </c>
      <c r="P417" s="224">
        <v>0</v>
      </c>
      <c r="Q417" s="225">
        <v>0</v>
      </c>
      <c r="R417" s="224">
        <v>0</v>
      </c>
      <c r="S417" s="224">
        <v>0</v>
      </c>
      <c r="T417" s="224">
        <v>0</v>
      </c>
      <c r="U417" s="224">
        <v>0</v>
      </c>
      <c r="V417" s="224">
        <v>0</v>
      </c>
      <c r="W417" s="224">
        <v>0</v>
      </c>
      <c r="X417" s="225">
        <v>0</v>
      </c>
      <c r="Y417" s="224">
        <v>0</v>
      </c>
      <c r="Z417" s="224">
        <v>0</v>
      </c>
      <c r="AA417" s="224">
        <v>0</v>
      </c>
      <c r="AB417" s="224">
        <v>0</v>
      </c>
      <c r="AC417" s="224">
        <v>0</v>
      </c>
      <c r="AD417" s="224">
        <v>0</v>
      </c>
      <c r="AE417" s="225">
        <v>0</v>
      </c>
      <c r="AF417" s="224">
        <v>0</v>
      </c>
      <c r="AG417" s="224">
        <v>0</v>
      </c>
      <c r="AH417" s="224">
        <v>0</v>
      </c>
      <c r="AI417" s="224">
        <v>0</v>
      </c>
      <c r="AJ417" s="224">
        <v>0</v>
      </c>
      <c r="AK417" s="224">
        <v>0</v>
      </c>
      <c r="AL417" s="225">
        <v>0</v>
      </c>
      <c r="AM417" s="224">
        <v>0</v>
      </c>
      <c r="AN417" s="224">
        <v>0</v>
      </c>
      <c r="AO417" s="224">
        <v>0</v>
      </c>
      <c r="AP417" s="224">
        <v>0</v>
      </c>
      <c r="AQ417" s="224">
        <v>0</v>
      </c>
      <c r="AR417" s="224">
        <v>0</v>
      </c>
      <c r="AS417" s="225">
        <v>0</v>
      </c>
      <c r="AT417" s="224">
        <v>0</v>
      </c>
      <c r="AU417" s="224">
        <v>0</v>
      </c>
      <c r="AV417" s="224">
        <v>0</v>
      </c>
      <c r="AW417" s="224">
        <v>0</v>
      </c>
      <c r="AX417" s="224">
        <v>0</v>
      </c>
      <c r="AY417" s="224">
        <v>0</v>
      </c>
      <c r="AZ417" s="225">
        <v>0</v>
      </c>
      <c r="BA417" s="224">
        <v>0</v>
      </c>
      <c r="BB417" s="224">
        <v>0</v>
      </c>
      <c r="BC417" s="224">
        <v>0</v>
      </c>
      <c r="BD417" s="224">
        <v>0</v>
      </c>
      <c r="BE417" s="224">
        <v>0</v>
      </c>
      <c r="BF417" s="224">
        <v>0</v>
      </c>
      <c r="BG417" s="225">
        <v>0</v>
      </c>
      <c r="BH417" s="224">
        <v>0</v>
      </c>
      <c r="BI417" s="224">
        <v>0</v>
      </c>
      <c r="BJ417" s="224">
        <v>0</v>
      </c>
      <c r="BK417" s="224">
        <v>0</v>
      </c>
      <c r="BL417" s="224">
        <v>0</v>
      </c>
      <c r="BM417" s="224">
        <v>0</v>
      </c>
      <c r="BN417" s="225">
        <v>0</v>
      </c>
      <c r="BO417" s="224">
        <v>0</v>
      </c>
      <c r="BP417" s="224">
        <v>0</v>
      </c>
      <c r="BQ417" s="224">
        <v>0</v>
      </c>
      <c r="BR417" s="224">
        <v>0</v>
      </c>
      <c r="BS417" s="224">
        <v>0</v>
      </c>
      <c r="BT417" s="311">
        <v>0</v>
      </c>
      <c r="BU417" s="225">
        <v>0</v>
      </c>
      <c r="BV417" s="224">
        <v>0</v>
      </c>
      <c r="BW417" s="224">
        <v>0</v>
      </c>
      <c r="BX417" s="224">
        <v>0</v>
      </c>
      <c r="BY417" s="224">
        <v>0</v>
      </c>
      <c r="BZ417" s="224">
        <v>0</v>
      </c>
      <c r="CA417" s="311">
        <v>0</v>
      </c>
      <c r="CB417" s="225">
        <v>0</v>
      </c>
      <c r="CC417" s="224">
        <v>289</v>
      </c>
      <c r="CD417" s="486"/>
      <c r="CE417" s="224">
        <v>0</v>
      </c>
      <c r="CF417" s="224">
        <v>0</v>
      </c>
      <c r="CG417" s="224">
        <v>0</v>
      </c>
      <c r="CH417" s="224">
        <v>0</v>
      </c>
      <c r="CI417" s="225">
        <v>0</v>
      </c>
      <c r="CJ417" s="224">
        <v>0</v>
      </c>
      <c r="CK417" s="486"/>
      <c r="CL417" s="224">
        <v>0</v>
      </c>
      <c r="CM417" s="224">
        <v>0</v>
      </c>
      <c r="CN417" s="224">
        <v>0</v>
      </c>
      <c r="CO417" s="224">
        <v>0</v>
      </c>
      <c r="CP417" s="225">
        <v>0</v>
      </c>
      <c r="CQ417" s="224">
        <v>0</v>
      </c>
      <c r="CR417" s="486"/>
      <c r="CS417" s="224">
        <v>0</v>
      </c>
      <c r="CT417" s="224">
        <v>0</v>
      </c>
      <c r="CU417" s="224">
        <v>0</v>
      </c>
      <c r="CV417" s="311">
        <v>0</v>
      </c>
      <c r="CW417" s="225">
        <v>0</v>
      </c>
      <c r="CX417" s="224">
        <v>289</v>
      </c>
      <c r="CY417" s="486"/>
      <c r="CZ417" s="224">
        <v>289</v>
      </c>
      <c r="DA417" s="224">
        <v>0.59640000000000004</v>
      </c>
      <c r="DB417" s="224">
        <v>810</v>
      </c>
      <c r="DC417" s="224">
        <v>0</v>
      </c>
      <c r="DD417" s="225">
        <v>6.5270515828535231E-3</v>
      </c>
      <c r="DE417" s="224">
        <v>289</v>
      </c>
      <c r="DF417" s="486"/>
      <c r="DG417" s="224">
        <v>289</v>
      </c>
      <c r="DH417" s="224">
        <v>0.9254</v>
      </c>
      <c r="DI417" s="224">
        <v>15026</v>
      </c>
      <c r="DJ417" s="224">
        <v>0</v>
      </c>
      <c r="DK417" s="225">
        <v>7.5516718699927335E-2</v>
      </c>
      <c r="DL417" s="224">
        <v>289</v>
      </c>
      <c r="DM417" s="486"/>
      <c r="DN417" s="224">
        <v>289</v>
      </c>
      <c r="DO417" s="224">
        <v>0.91449999999999998</v>
      </c>
      <c r="DP417" s="224">
        <v>6860</v>
      </c>
      <c r="DQ417" s="311">
        <v>0</v>
      </c>
      <c r="DR417" s="225">
        <v>3.4887482174073163E-2</v>
      </c>
      <c r="DS417" s="486">
        <v>289</v>
      </c>
      <c r="DT417" s="486"/>
      <c r="DU417" s="486">
        <v>289</v>
      </c>
      <c r="DV417" s="486">
        <v>0.61339999999999995</v>
      </c>
      <c r="DW417" s="224">
        <v>2534</v>
      </c>
      <c r="DX417" s="224">
        <v>0</v>
      </c>
      <c r="DY417" s="225">
        <v>1.9853290606920895E-2</v>
      </c>
    </row>
    <row r="418" spans="1:129">
      <c r="A418" s="466">
        <v>414</v>
      </c>
      <c r="B418" s="489">
        <v>343000000005</v>
      </c>
      <c r="C418" s="492" t="s">
        <v>332</v>
      </c>
      <c r="D418" s="224">
        <v>200</v>
      </c>
      <c r="E418" s="224">
        <v>20</v>
      </c>
      <c r="F418" s="224">
        <v>30</v>
      </c>
      <c r="G418" s="224">
        <v>1</v>
      </c>
      <c r="H418" s="224">
        <v>7825</v>
      </c>
      <c r="I418" s="224">
        <v>0</v>
      </c>
      <c r="J418" s="225">
        <v>0.36226851851851855</v>
      </c>
      <c r="K418" s="224">
        <v>200</v>
      </c>
      <c r="L418" s="224">
        <v>130</v>
      </c>
      <c r="M418" s="224">
        <v>140</v>
      </c>
      <c r="N418" s="224">
        <v>0.99919999999999998</v>
      </c>
      <c r="O418" s="224">
        <v>15015</v>
      </c>
      <c r="P418" s="224">
        <v>0</v>
      </c>
      <c r="Q418" s="225">
        <v>0.14426864071902684</v>
      </c>
      <c r="R418" s="224">
        <v>200</v>
      </c>
      <c r="S418" s="224">
        <v>120</v>
      </c>
      <c r="T418" s="224">
        <v>160</v>
      </c>
      <c r="U418" s="224">
        <v>1</v>
      </c>
      <c r="V418" s="224">
        <v>22155</v>
      </c>
      <c r="W418" s="224">
        <v>0</v>
      </c>
      <c r="X418" s="225">
        <v>0.19231770833333334</v>
      </c>
      <c r="Y418" s="224">
        <v>200</v>
      </c>
      <c r="Z418" s="224">
        <v>120</v>
      </c>
      <c r="AA418" s="224">
        <v>160</v>
      </c>
      <c r="AB418" s="224">
        <v>0.99939999999999996</v>
      </c>
      <c r="AC418" s="224">
        <v>19235</v>
      </c>
      <c r="AD418" s="224">
        <v>0</v>
      </c>
      <c r="AE418" s="225">
        <v>0.16168135020797425</v>
      </c>
      <c r="AF418" s="224">
        <v>200</v>
      </c>
      <c r="AG418" s="224">
        <v>130</v>
      </c>
      <c r="AH418" s="224">
        <v>160</v>
      </c>
      <c r="AI418" s="224">
        <v>0.99919999999999998</v>
      </c>
      <c r="AJ418" s="224">
        <v>27765</v>
      </c>
      <c r="AK418" s="224">
        <v>0</v>
      </c>
      <c r="AL418" s="225">
        <v>0.23342766955499886</v>
      </c>
      <c r="AM418" s="224">
        <v>200</v>
      </c>
      <c r="AN418" s="224">
        <v>160</v>
      </c>
      <c r="AO418" s="224">
        <v>170</v>
      </c>
      <c r="AP418" s="224">
        <v>0.99450000000000005</v>
      </c>
      <c r="AQ418" s="224">
        <v>34565</v>
      </c>
      <c r="AR418" s="224">
        <v>0</v>
      </c>
      <c r="AS418" s="225">
        <v>0.28395554635462361</v>
      </c>
      <c r="AT418" s="224">
        <v>200</v>
      </c>
      <c r="AU418" s="224">
        <v>220</v>
      </c>
      <c r="AV418" s="224">
        <v>230</v>
      </c>
      <c r="AW418" s="224">
        <v>0.98770000000000002</v>
      </c>
      <c r="AX418" s="224">
        <v>41275</v>
      </c>
      <c r="AY418" s="224">
        <v>0</v>
      </c>
      <c r="AZ418" s="225">
        <v>0.24420877021113793</v>
      </c>
      <c r="BA418" s="224">
        <v>200</v>
      </c>
      <c r="BB418" s="224">
        <v>170</v>
      </c>
      <c r="BC418" s="224">
        <v>180</v>
      </c>
      <c r="BD418" s="224">
        <v>0.98770000000000002</v>
      </c>
      <c r="BE418" s="224">
        <v>42645</v>
      </c>
      <c r="BF418" s="224">
        <v>0</v>
      </c>
      <c r="BG418" s="225">
        <v>0.33314865437473523</v>
      </c>
      <c r="BH418" s="224">
        <v>200</v>
      </c>
      <c r="BI418" s="224">
        <v>130</v>
      </c>
      <c r="BJ418" s="224">
        <v>160</v>
      </c>
      <c r="BK418" s="224">
        <v>0.98709999999999998</v>
      </c>
      <c r="BL418" s="224">
        <v>29385</v>
      </c>
      <c r="BM418" s="224">
        <v>0</v>
      </c>
      <c r="BN418" s="225">
        <v>0.2500757758961572</v>
      </c>
      <c r="BO418" s="224">
        <v>200</v>
      </c>
      <c r="BP418" s="224">
        <v>150</v>
      </c>
      <c r="BQ418" s="224">
        <v>160</v>
      </c>
      <c r="BR418" s="224">
        <v>0.99509999999999998</v>
      </c>
      <c r="BS418" s="224">
        <v>40155</v>
      </c>
      <c r="BT418" s="311">
        <v>0</v>
      </c>
      <c r="BU418" s="225">
        <v>0.33898461331492047</v>
      </c>
      <c r="BV418" s="224">
        <v>200</v>
      </c>
      <c r="BW418" s="224">
        <v>130</v>
      </c>
      <c r="BX418" s="224">
        <v>160</v>
      </c>
      <c r="BY418" s="224">
        <v>0.99760000000000004</v>
      </c>
      <c r="BZ418" s="224">
        <v>34585</v>
      </c>
      <c r="CA418" s="311">
        <v>0</v>
      </c>
      <c r="CB418" s="225">
        <v>0.32243493014186425</v>
      </c>
      <c r="CC418" s="224">
        <v>200</v>
      </c>
      <c r="CD418" s="486"/>
      <c r="CE418" s="224">
        <v>160</v>
      </c>
      <c r="CF418" s="224">
        <v>0.99729999999999996</v>
      </c>
      <c r="CG418" s="224">
        <v>43925</v>
      </c>
      <c r="CH418" s="224">
        <v>0</v>
      </c>
      <c r="CI418" s="225">
        <v>0.36999259559951658</v>
      </c>
      <c r="CJ418" s="224">
        <v>200</v>
      </c>
      <c r="CK418" s="486"/>
      <c r="CL418" s="224">
        <v>160</v>
      </c>
      <c r="CM418" s="224">
        <v>1</v>
      </c>
      <c r="CN418" s="224">
        <v>29950</v>
      </c>
      <c r="CO418" s="224">
        <v>0</v>
      </c>
      <c r="CP418" s="225">
        <v>0.2599826388888889</v>
      </c>
      <c r="CQ418" s="224">
        <v>200</v>
      </c>
      <c r="CR418" s="486"/>
      <c r="CS418" s="224">
        <v>160</v>
      </c>
      <c r="CT418" s="224">
        <v>0.99950000000000006</v>
      </c>
      <c r="CU418" s="224">
        <v>21390</v>
      </c>
      <c r="CV418" s="311">
        <v>0</v>
      </c>
      <c r="CW418" s="225">
        <v>0.17977738869434715</v>
      </c>
      <c r="CX418" s="224">
        <v>200</v>
      </c>
      <c r="CY418" s="486"/>
      <c r="CZ418" s="224">
        <v>160</v>
      </c>
      <c r="DA418" s="224">
        <v>1</v>
      </c>
      <c r="DB418" s="224">
        <v>20820</v>
      </c>
      <c r="DC418" s="224">
        <v>0</v>
      </c>
      <c r="DD418" s="225">
        <v>0.18072916666666666</v>
      </c>
      <c r="DE418" s="224">
        <v>200</v>
      </c>
      <c r="DF418" s="486"/>
      <c r="DG418" s="224">
        <v>160</v>
      </c>
      <c r="DH418" s="224">
        <v>0.99870000000000003</v>
      </c>
      <c r="DI418" s="224">
        <v>30850</v>
      </c>
      <c r="DJ418" s="224">
        <v>0</v>
      </c>
      <c r="DK418" s="225">
        <v>0.25949392812807187</v>
      </c>
      <c r="DL418" s="224">
        <v>200</v>
      </c>
      <c r="DM418" s="486"/>
      <c r="DN418" s="224">
        <v>160</v>
      </c>
      <c r="DO418" s="224">
        <v>0.99650000000000005</v>
      </c>
      <c r="DP418" s="224">
        <v>28990</v>
      </c>
      <c r="DQ418" s="311">
        <v>0</v>
      </c>
      <c r="DR418" s="225">
        <v>0.24438694031259947</v>
      </c>
      <c r="DS418" s="486">
        <v>200</v>
      </c>
      <c r="DT418" s="486"/>
      <c r="DU418" s="486">
        <v>160</v>
      </c>
      <c r="DV418" s="486">
        <v>0.99739999999999995</v>
      </c>
      <c r="DW418" s="224">
        <v>31570</v>
      </c>
      <c r="DX418" s="224">
        <v>0</v>
      </c>
      <c r="DY418" s="225">
        <v>0.27475951362431211</v>
      </c>
    </row>
    <row r="419" spans="1:129">
      <c r="A419" s="466">
        <v>415</v>
      </c>
      <c r="B419" s="489">
        <v>211000000053</v>
      </c>
      <c r="C419" s="492" t="s">
        <v>963</v>
      </c>
      <c r="D419" s="224">
        <v>0</v>
      </c>
      <c r="E419" s="224">
        <v>0</v>
      </c>
      <c r="F419" s="224">
        <v>0</v>
      </c>
      <c r="G419" s="224">
        <v>0</v>
      </c>
      <c r="H419" s="224">
        <v>0</v>
      </c>
      <c r="I419" s="224">
        <v>0</v>
      </c>
      <c r="J419" s="225"/>
      <c r="K419" s="224">
        <v>0</v>
      </c>
      <c r="L419" s="224">
        <v>0</v>
      </c>
      <c r="M419" s="224">
        <v>0</v>
      </c>
      <c r="N419" s="224">
        <v>0</v>
      </c>
      <c r="O419" s="224">
        <v>0</v>
      </c>
      <c r="P419" s="224">
        <v>0</v>
      </c>
      <c r="Q419" s="225">
        <v>0</v>
      </c>
      <c r="R419" s="224">
        <v>0</v>
      </c>
      <c r="S419" s="224">
        <v>0</v>
      </c>
      <c r="T419" s="224">
        <v>0</v>
      </c>
      <c r="U419" s="224">
        <v>0</v>
      </c>
      <c r="V419" s="224">
        <v>0</v>
      </c>
      <c r="W419" s="224">
        <v>0</v>
      </c>
      <c r="X419" s="225">
        <v>0</v>
      </c>
      <c r="Y419" s="224">
        <v>0</v>
      </c>
      <c r="Z419" s="224">
        <v>0</v>
      </c>
      <c r="AA419" s="224">
        <v>0</v>
      </c>
      <c r="AB419" s="224">
        <v>0</v>
      </c>
      <c r="AC419" s="224">
        <v>0</v>
      </c>
      <c r="AD419" s="224">
        <v>0</v>
      </c>
      <c r="AE419" s="225">
        <v>0</v>
      </c>
      <c r="AF419" s="224">
        <v>0</v>
      </c>
      <c r="AG419" s="224">
        <v>0</v>
      </c>
      <c r="AH419" s="224">
        <v>0</v>
      </c>
      <c r="AI419" s="224">
        <v>0</v>
      </c>
      <c r="AJ419" s="224">
        <v>0</v>
      </c>
      <c r="AK419" s="224">
        <v>0</v>
      </c>
      <c r="AL419" s="225">
        <v>0</v>
      </c>
      <c r="AM419" s="224">
        <v>0</v>
      </c>
      <c r="AN419" s="224">
        <v>0</v>
      </c>
      <c r="AO419" s="224">
        <v>0</v>
      </c>
      <c r="AP419" s="224">
        <v>0</v>
      </c>
      <c r="AQ419" s="224">
        <v>0</v>
      </c>
      <c r="AR419" s="224">
        <v>0</v>
      </c>
      <c r="AS419" s="225">
        <v>0</v>
      </c>
      <c r="AT419" s="224">
        <v>0</v>
      </c>
      <c r="AU419" s="224">
        <v>0</v>
      </c>
      <c r="AV419" s="224">
        <v>0</v>
      </c>
      <c r="AW419" s="224">
        <v>0</v>
      </c>
      <c r="AX419" s="224">
        <v>0</v>
      </c>
      <c r="AY419" s="224">
        <v>0</v>
      </c>
      <c r="AZ419" s="225">
        <v>0</v>
      </c>
      <c r="BA419" s="224">
        <v>0</v>
      </c>
      <c r="BB419" s="224">
        <v>0</v>
      </c>
      <c r="BC419" s="224">
        <v>0</v>
      </c>
      <c r="BD419" s="224">
        <v>0</v>
      </c>
      <c r="BE419" s="224">
        <v>0</v>
      </c>
      <c r="BF419" s="224">
        <v>0</v>
      </c>
      <c r="BG419" s="225">
        <v>0</v>
      </c>
      <c r="BH419" s="224">
        <v>0</v>
      </c>
      <c r="BI419" s="224">
        <v>0</v>
      </c>
      <c r="BJ419" s="224">
        <v>0</v>
      </c>
      <c r="BK419" s="224">
        <v>0</v>
      </c>
      <c r="BL419" s="224">
        <v>0</v>
      </c>
      <c r="BM419" s="224">
        <v>0</v>
      </c>
      <c r="BN419" s="225">
        <v>0</v>
      </c>
      <c r="BO419" s="224">
        <v>0</v>
      </c>
      <c r="BP419" s="224">
        <v>0</v>
      </c>
      <c r="BQ419" s="224">
        <v>0</v>
      </c>
      <c r="BR419" s="224">
        <v>0</v>
      </c>
      <c r="BS419" s="224">
        <v>0</v>
      </c>
      <c r="BT419" s="311">
        <v>0</v>
      </c>
      <c r="BU419" s="225">
        <v>0</v>
      </c>
      <c r="BV419" s="224">
        <v>0</v>
      </c>
      <c r="BW419" s="224">
        <v>0</v>
      </c>
      <c r="BX419" s="224">
        <v>0</v>
      </c>
      <c r="BY419" s="224">
        <v>0</v>
      </c>
      <c r="BZ419" s="224">
        <v>0</v>
      </c>
      <c r="CA419" s="311">
        <v>0</v>
      </c>
      <c r="CB419" s="225">
        <v>0</v>
      </c>
      <c r="CC419" s="224">
        <v>211</v>
      </c>
      <c r="CD419" s="486"/>
      <c r="CE419" s="224">
        <v>0</v>
      </c>
      <c r="CF419" s="224">
        <v>0</v>
      </c>
      <c r="CG419" s="224">
        <v>0</v>
      </c>
      <c r="CH419" s="224">
        <v>0</v>
      </c>
      <c r="CI419" s="225">
        <v>0</v>
      </c>
      <c r="CJ419" s="224">
        <v>0</v>
      </c>
      <c r="CK419" s="486"/>
      <c r="CL419" s="224">
        <v>0</v>
      </c>
      <c r="CM419" s="224">
        <v>0</v>
      </c>
      <c r="CN419" s="224">
        <v>0</v>
      </c>
      <c r="CO419" s="224">
        <v>0</v>
      </c>
      <c r="CP419" s="225">
        <v>0</v>
      </c>
      <c r="CQ419" s="224">
        <v>0</v>
      </c>
      <c r="CR419" s="486"/>
      <c r="CS419" s="224">
        <v>0</v>
      </c>
      <c r="CT419" s="224">
        <v>0</v>
      </c>
      <c r="CU419" s="224">
        <v>0</v>
      </c>
      <c r="CV419" s="311">
        <v>0</v>
      </c>
      <c r="CW419" s="225">
        <v>0</v>
      </c>
      <c r="CX419" s="224">
        <v>211</v>
      </c>
      <c r="CY419" s="486"/>
      <c r="CZ419" s="224">
        <v>0</v>
      </c>
      <c r="DA419" s="224">
        <v>0</v>
      </c>
      <c r="DB419" s="224">
        <v>0</v>
      </c>
      <c r="DC419" s="224">
        <v>0</v>
      </c>
      <c r="DD419" s="225">
        <v>0</v>
      </c>
      <c r="DE419" s="224">
        <v>211</v>
      </c>
      <c r="DF419" s="486"/>
      <c r="DG419" s="224">
        <v>211</v>
      </c>
      <c r="DH419" s="224">
        <v>0.80879999999999996</v>
      </c>
      <c r="DI419" s="224">
        <v>8141</v>
      </c>
      <c r="DJ419" s="224">
        <v>0</v>
      </c>
      <c r="DK419" s="225">
        <v>6.4118185159192417E-2</v>
      </c>
      <c r="DL419" s="224">
        <v>211</v>
      </c>
      <c r="DM419" s="486"/>
      <c r="DN419" s="224">
        <v>211</v>
      </c>
      <c r="DO419" s="224">
        <v>0.80820000000000003</v>
      </c>
      <c r="DP419" s="224">
        <v>23946</v>
      </c>
      <c r="DQ419" s="311">
        <v>0</v>
      </c>
      <c r="DR419" s="225">
        <v>0.18873773601958915</v>
      </c>
      <c r="DS419" s="486">
        <v>211</v>
      </c>
      <c r="DT419" s="486"/>
      <c r="DU419" s="486">
        <v>211</v>
      </c>
      <c r="DV419" s="486">
        <v>0.8246</v>
      </c>
      <c r="DW419" s="224">
        <v>35604</v>
      </c>
      <c r="DX419" s="224">
        <v>0</v>
      </c>
      <c r="DY419" s="225">
        <v>0.28421075621326669</v>
      </c>
    </row>
    <row r="420" spans="1:129">
      <c r="A420" s="466">
        <v>416</v>
      </c>
      <c r="B420" s="489">
        <v>215000000013</v>
      </c>
      <c r="C420" s="492" t="s">
        <v>769</v>
      </c>
      <c r="D420" s="224">
        <v>299</v>
      </c>
      <c r="E420" s="224">
        <v>284</v>
      </c>
      <c r="F420" s="224">
        <v>284</v>
      </c>
      <c r="G420" s="224">
        <v>0.90739999999999998</v>
      </c>
      <c r="H420" s="224">
        <v>55768</v>
      </c>
      <c r="I420" s="224">
        <v>0</v>
      </c>
      <c r="J420" s="225">
        <v>0.30056295946767719</v>
      </c>
      <c r="K420" s="224">
        <v>299</v>
      </c>
      <c r="L420" s="224">
        <v>276</v>
      </c>
      <c r="M420" s="224">
        <v>276</v>
      </c>
      <c r="N420" s="224">
        <v>0.98399999999999999</v>
      </c>
      <c r="O420" s="224">
        <v>71628</v>
      </c>
      <c r="P420" s="224">
        <v>0</v>
      </c>
      <c r="Q420" s="225">
        <v>0.3544914043109576</v>
      </c>
      <c r="R420" s="224">
        <v>299</v>
      </c>
      <c r="S420" s="224">
        <v>301.76</v>
      </c>
      <c r="T420" s="224">
        <v>301.76</v>
      </c>
      <c r="U420" s="224">
        <v>0.98029999999999995</v>
      </c>
      <c r="V420" s="224">
        <v>49702</v>
      </c>
      <c r="W420" s="224">
        <v>0</v>
      </c>
      <c r="X420" s="225">
        <v>0.23335692583027867</v>
      </c>
      <c r="Y420" s="224">
        <v>299</v>
      </c>
      <c r="Z420" s="224">
        <v>273.60000000000002</v>
      </c>
      <c r="AA420" s="224">
        <v>273.60000000000002</v>
      </c>
      <c r="AB420" s="224">
        <v>0.98519999999999996</v>
      </c>
      <c r="AC420" s="224">
        <v>81774</v>
      </c>
      <c r="AD420" s="224">
        <v>0</v>
      </c>
      <c r="AE420" s="225">
        <v>0.40775736129579115</v>
      </c>
      <c r="AF420" s="224">
        <v>299</v>
      </c>
      <c r="AG420" s="224">
        <v>290.39999999999998</v>
      </c>
      <c r="AH420" s="224">
        <v>290.39999999999998</v>
      </c>
      <c r="AI420" s="224">
        <v>0.97740000000000005</v>
      </c>
      <c r="AJ420" s="224">
        <v>38576</v>
      </c>
      <c r="AK420" s="224">
        <v>0</v>
      </c>
      <c r="AL420" s="225">
        <v>0.18267339942476626</v>
      </c>
      <c r="AM420" s="224">
        <v>299</v>
      </c>
      <c r="AN420" s="224">
        <v>307.2</v>
      </c>
      <c r="AO420" s="224">
        <v>307.2</v>
      </c>
      <c r="AP420" s="224">
        <v>0.97499999999999998</v>
      </c>
      <c r="AQ420" s="224">
        <v>31346</v>
      </c>
      <c r="AR420" s="224">
        <v>0</v>
      </c>
      <c r="AS420" s="225">
        <v>0.14535293506647673</v>
      </c>
      <c r="AT420" s="224">
        <v>299</v>
      </c>
      <c r="AU420" s="224">
        <v>316.32</v>
      </c>
      <c r="AV420" s="224">
        <v>316.32</v>
      </c>
      <c r="AW420" s="224">
        <v>0.97550000000000003</v>
      </c>
      <c r="AX420" s="224">
        <v>34106</v>
      </c>
      <c r="AY420" s="224">
        <v>0</v>
      </c>
      <c r="AZ420" s="225">
        <v>0.14856069637278721</v>
      </c>
      <c r="BA420" s="224">
        <v>299</v>
      </c>
      <c r="BB420" s="224">
        <v>323.52</v>
      </c>
      <c r="BC420" s="224">
        <v>323.52</v>
      </c>
      <c r="BD420" s="224">
        <v>0.96719999999999995</v>
      </c>
      <c r="BE420" s="224">
        <v>25244</v>
      </c>
      <c r="BF420" s="224">
        <v>0</v>
      </c>
      <c r="BG420" s="225">
        <v>0.11204906923574165</v>
      </c>
      <c r="BH420" s="224">
        <v>299</v>
      </c>
      <c r="BI420" s="224">
        <v>321.76</v>
      </c>
      <c r="BJ420" s="224">
        <v>321.76</v>
      </c>
      <c r="BK420" s="224">
        <v>0.97509999999999997</v>
      </c>
      <c r="BL420" s="224">
        <v>56200</v>
      </c>
      <c r="BM420" s="224">
        <v>0</v>
      </c>
      <c r="BN420" s="225">
        <v>0.24075880016782042</v>
      </c>
      <c r="BO420" s="224">
        <v>299</v>
      </c>
      <c r="BP420" s="224">
        <v>345.28</v>
      </c>
      <c r="BQ420" s="224">
        <v>345.28</v>
      </c>
      <c r="BR420" s="224">
        <v>0.96550000000000002</v>
      </c>
      <c r="BS420" s="224">
        <v>72788</v>
      </c>
      <c r="BT420" s="311">
        <v>0</v>
      </c>
      <c r="BU420" s="225">
        <v>0.29346962002493504</v>
      </c>
      <c r="BV420" s="224">
        <v>299</v>
      </c>
      <c r="BW420" s="224">
        <v>279.52</v>
      </c>
      <c r="BX420" s="224">
        <v>279.52</v>
      </c>
      <c r="BY420" s="224">
        <v>0.99280000000000002</v>
      </c>
      <c r="BZ420" s="224">
        <v>72508</v>
      </c>
      <c r="CA420" s="311">
        <v>0</v>
      </c>
      <c r="CB420" s="225">
        <v>0.38881409198536826</v>
      </c>
      <c r="CC420" s="224">
        <v>299</v>
      </c>
      <c r="CD420" s="486"/>
      <c r="CE420" s="224">
        <v>296</v>
      </c>
      <c r="CF420" s="224">
        <v>0.95809999999999995</v>
      </c>
      <c r="CG420" s="224">
        <v>90452</v>
      </c>
      <c r="CH420" s="224">
        <v>0</v>
      </c>
      <c r="CI420" s="225">
        <v>0.42868934298881339</v>
      </c>
      <c r="CJ420" s="224">
        <v>299</v>
      </c>
      <c r="CK420" s="486"/>
      <c r="CL420" s="224">
        <v>295.04000000000002</v>
      </c>
      <c r="CM420" s="224">
        <v>0.92430000000000001</v>
      </c>
      <c r="CN420" s="224">
        <v>61022</v>
      </c>
      <c r="CO420" s="224">
        <v>0</v>
      </c>
      <c r="CP420" s="225">
        <v>0.31078502809719116</v>
      </c>
      <c r="CQ420" s="224">
        <v>299</v>
      </c>
      <c r="CR420" s="486"/>
      <c r="CS420" s="224">
        <v>281.12</v>
      </c>
      <c r="CT420" s="224">
        <v>0.94499999999999995</v>
      </c>
      <c r="CU420" s="224">
        <v>58964</v>
      </c>
      <c r="CV420" s="311">
        <v>0</v>
      </c>
      <c r="CW420" s="225">
        <v>0.29832554954800233</v>
      </c>
      <c r="CX420" s="224">
        <v>299</v>
      </c>
      <c r="CY420" s="486"/>
      <c r="CZ420" s="224">
        <v>297.76</v>
      </c>
      <c r="DA420" s="224">
        <v>0.94930000000000003</v>
      </c>
      <c r="DB420" s="224">
        <v>46798</v>
      </c>
      <c r="DC420" s="224">
        <v>0</v>
      </c>
      <c r="DD420" s="225">
        <v>0.22994552386822703</v>
      </c>
      <c r="DE420" s="224">
        <v>299</v>
      </c>
      <c r="DF420" s="486"/>
      <c r="DG420" s="224">
        <v>269.76</v>
      </c>
      <c r="DH420" s="224">
        <v>0.98350000000000004</v>
      </c>
      <c r="DI420" s="224">
        <v>45564</v>
      </c>
      <c r="DJ420" s="224">
        <v>0</v>
      </c>
      <c r="DK420" s="225">
        <v>0.23083251875048233</v>
      </c>
      <c r="DL420" s="224">
        <v>299</v>
      </c>
      <c r="DM420" s="486"/>
      <c r="DN420" s="224">
        <v>300</v>
      </c>
      <c r="DO420" s="224">
        <v>0.99280000000000002</v>
      </c>
      <c r="DP420" s="224">
        <v>56082</v>
      </c>
      <c r="DQ420" s="311">
        <v>0</v>
      </c>
      <c r="DR420" s="225">
        <v>0.25308565759489832</v>
      </c>
      <c r="DS420" s="486">
        <v>299</v>
      </c>
      <c r="DT420" s="486"/>
      <c r="DU420" s="486">
        <v>294.88</v>
      </c>
      <c r="DV420" s="486">
        <v>0.97389999999999999</v>
      </c>
      <c r="DW420" s="224">
        <v>26994</v>
      </c>
      <c r="DX420" s="224">
        <v>0</v>
      </c>
      <c r="DY420" s="225">
        <v>0.130549455084079</v>
      </c>
    </row>
    <row r="421" spans="1:129">
      <c r="A421" s="466">
        <v>417</v>
      </c>
      <c r="B421" s="489">
        <v>712000000027</v>
      </c>
      <c r="C421" s="492" t="s">
        <v>798</v>
      </c>
      <c r="D421" s="224">
        <v>280</v>
      </c>
      <c r="E421" s="224">
        <v>108.6</v>
      </c>
      <c r="F421" s="224">
        <v>108.6</v>
      </c>
      <c r="G421" s="224">
        <v>0.97909999999999997</v>
      </c>
      <c r="H421" s="224">
        <v>24304</v>
      </c>
      <c r="I421" s="224">
        <v>0</v>
      </c>
      <c r="J421" s="225">
        <v>0.31745954120262249</v>
      </c>
      <c r="K421" s="224">
        <v>280</v>
      </c>
      <c r="L421" s="224">
        <v>120</v>
      </c>
      <c r="M421" s="224">
        <v>120</v>
      </c>
      <c r="N421" s="224">
        <v>0.98240000000000005</v>
      </c>
      <c r="O421" s="224">
        <v>32064</v>
      </c>
      <c r="P421" s="224">
        <v>0</v>
      </c>
      <c r="Q421" s="225">
        <v>0.36557388532800955</v>
      </c>
      <c r="R421" s="224">
        <v>280</v>
      </c>
      <c r="S421" s="224">
        <v>147.6</v>
      </c>
      <c r="T421" s="224">
        <v>224</v>
      </c>
      <c r="U421" s="224">
        <v>0.9859</v>
      </c>
      <c r="V421" s="224">
        <v>34267</v>
      </c>
      <c r="W421" s="224">
        <v>0</v>
      </c>
      <c r="X421" s="225">
        <v>0.2155076559649792</v>
      </c>
      <c r="Y421" s="224">
        <v>280</v>
      </c>
      <c r="Z421" s="224">
        <v>133.19999999999999</v>
      </c>
      <c r="AA421" s="224">
        <v>224</v>
      </c>
      <c r="AB421" s="224">
        <v>0.98660000000000003</v>
      </c>
      <c r="AC421" s="224">
        <v>34414</v>
      </c>
      <c r="AD421" s="224">
        <v>0</v>
      </c>
      <c r="AE421" s="225">
        <v>0.2093018607559422</v>
      </c>
      <c r="AF421" s="224">
        <v>280</v>
      </c>
      <c r="AG421" s="224">
        <v>117.6</v>
      </c>
      <c r="AH421" s="224">
        <v>224</v>
      </c>
      <c r="AI421" s="224">
        <v>0.98429999999999995</v>
      </c>
      <c r="AJ421" s="224">
        <v>26612</v>
      </c>
      <c r="AK421" s="224">
        <v>0</v>
      </c>
      <c r="AL421" s="225">
        <v>0.16222921839079385</v>
      </c>
      <c r="AM421" s="224">
        <v>280</v>
      </c>
      <c r="AN421" s="224">
        <v>115.8</v>
      </c>
      <c r="AO421" s="224">
        <v>224</v>
      </c>
      <c r="AP421" s="224">
        <v>0.9859</v>
      </c>
      <c r="AQ421" s="224">
        <v>29799</v>
      </c>
      <c r="AR421" s="224">
        <v>0</v>
      </c>
      <c r="AS421" s="225">
        <v>0.18740807891266861</v>
      </c>
      <c r="AT421" s="224">
        <v>280</v>
      </c>
      <c r="AU421" s="224">
        <v>124.8</v>
      </c>
      <c r="AV421" s="224">
        <v>224</v>
      </c>
      <c r="AW421" s="224">
        <v>0.98329999999999995</v>
      </c>
      <c r="AX421" s="224">
        <v>25973</v>
      </c>
      <c r="AY421" s="224">
        <v>0</v>
      </c>
      <c r="AZ421" s="225">
        <v>0.15849483806605646</v>
      </c>
      <c r="BA421" s="224">
        <v>280</v>
      </c>
      <c r="BB421" s="224">
        <v>109.8</v>
      </c>
      <c r="BC421" s="224">
        <v>224</v>
      </c>
      <c r="BD421" s="224">
        <v>0.98199999999999998</v>
      </c>
      <c r="BE421" s="224">
        <v>20827</v>
      </c>
      <c r="BF421" s="224">
        <v>0</v>
      </c>
      <c r="BG421" s="225">
        <v>0.13150271352600784</v>
      </c>
      <c r="BH421" s="224">
        <v>280</v>
      </c>
      <c r="BI421" s="224">
        <v>69.599999999999994</v>
      </c>
      <c r="BJ421" s="224">
        <v>224</v>
      </c>
      <c r="BK421" s="224">
        <v>0.98509999999999998</v>
      </c>
      <c r="BL421" s="224">
        <v>18720</v>
      </c>
      <c r="BM421" s="224">
        <v>0</v>
      </c>
      <c r="BN421" s="225">
        <v>0.11402617900730094</v>
      </c>
      <c r="BO421" s="224">
        <v>280</v>
      </c>
      <c r="BP421" s="224">
        <v>73.8</v>
      </c>
      <c r="BQ421" s="224">
        <v>224</v>
      </c>
      <c r="BR421" s="224">
        <v>0.98580000000000001</v>
      </c>
      <c r="BS421" s="224">
        <v>20072</v>
      </c>
      <c r="BT421" s="311">
        <v>0</v>
      </c>
      <c r="BU421" s="225">
        <v>0.1221745872807071</v>
      </c>
      <c r="BV421" s="224">
        <v>280</v>
      </c>
      <c r="BW421" s="224">
        <v>103.2</v>
      </c>
      <c r="BX421" s="224">
        <v>224</v>
      </c>
      <c r="BY421" s="224">
        <v>0.98529999999999995</v>
      </c>
      <c r="BZ421" s="224">
        <v>17673</v>
      </c>
      <c r="CA421" s="311">
        <v>0</v>
      </c>
      <c r="CB421" s="225">
        <v>0.11915835615175739</v>
      </c>
      <c r="CC421" s="224">
        <v>280</v>
      </c>
      <c r="CD421" s="486"/>
      <c r="CE421" s="224">
        <v>224</v>
      </c>
      <c r="CF421" s="224">
        <v>0.98580000000000001</v>
      </c>
      <c r="CG421" s="224">
        <v>32922</v>
      </c>
      <c r="CH421" s="224">
        <v>0</v>
      </c>
      <c r="CI421" s="225">
        <v>0.20039018346230766</v>
      </c>
      <c r="CJ421" s="224">
        <v>280</v>
      </c>
      <c r="CK421" s="486"/>
      <c r="CL421" s="224">
        <v>224</v>
      </c>
      <c r="CM421" s="224">
        <v>0.98540000000000005</v>
      </c>
      <c r="CN421" s="224">
        <v>31258</v>
      </c>
      <c r="CO421" s="224">
        <v>0</v>
      </c>
      <c r="CP421" s="225">
        <v>0.19668358429901964</v>
      </c>
      <c r="CQ421" s="224">
        <v>280</v>
      </c>
      <c r="CR421" s="486"/>
      <c r="CS421" s="224">
        <v>224</v>
      </c>
      <c r="CT421" s="224">
        <v>0.9798</v>
      </c>
      <c r="CU421" s="224">
        <v>32477</v>
      </c>
      <c r="CV421" s="311">
        <v>0</v>
      </c>
      <c r="CW421" s="225">
        <v>0.1988920922292364</v>
      </c>
      <c r="CX421" s="224">
        <v>280</v>
      </c>
      <c r="CY421" s="486"/>
      <c r="CZ421" s="224">
        <v>224</v>
      </c>
      <c r="DA421" s="224">
        <v>0.97960000000000003</v>
      </c>
      <c r="DB421" s="224">
        <v>24741</v>
      </c>
      <c r="DC421" s="224">
        <v>0</v>
      </c>
      <c r="DD421" s="225">
        <v>0.15659862990725074</v>
      </c>
      <c r="DE421" s="224">
        <v>280</v>
      </c>
      <c r="DF421" s="486"/>
      <c r="DG421" s="224">
        <v>224</v>
      </c>
      <c r="DH421" s="224">
        <v>0.98219999999999996</v>
      </c>
      <c r="DI421" s="224">
        <v>27647</v>
      </c>
      <c r="DJ421" s="224">
        <v>0</v>
      </c>
      <c r="DK421" s="225">
        <v>0.1688990196777603</v>
      </c>
      <c r="DL421" s="224">
        <v>280</v>
      </c>
      <c r="DM421" s="486"/>
      <c r="DN421" s="224">
        <v>224</v>
      </c>
      <c r="DO421" s="224">
        <v>0.98380000000000001</v>
      </c>
      <c r="DP421" s="224">
        <v>30509</v>
      </c>
      <c r="DQ421" s="311">
        <v>0</v>
      </c>
      <c r="DR421" s="225">
        <v>0.18608021570018013</v>
      </c>
      <c r="DS421" s="486">
        <v>280</v>
      </c>
      <c r="DT421" s="486"/>
      <c r="DU421" s="486">
        <v>224</v>
      </c>
      <c r="DV421" s="486">
        <v>0.9849</v>
      </c>
      <c r="DW421" s="224">
        <v>27051</v>
      </c>
      <c r="DX421" s="224">
        <v>0</v>
      </c>
      <c r="DY421" s="225">
        <v>0.17029844098264749</v>
      </c>
    </row>
    <row r="422" spans="1:129">
      <c r="A422" s="466">
        <v>418</v>
      </c>
      <c r="B422" s="489">
        <v>293000000007</v>
      </c>
      <c r="C422" s="492" t="s">
        <v>239</v>
      </c>
      <c r="D422" s="224">
        <v>450</v>
      </c>
      <c r="E422" s="224">
        <v>444</v>
      </c>
      <c r="F422" s="224">
        <v>444</v>
      </c>
      <c r="G422" s="224">
        <v>0.97350000000000003</v>
      </c>
      <c r="H422" s="224">
        <v>110280</v>
      </c>
      <c r="I422" s="224">
        <v>0</v>
      </c>
      <c r="J422" s="225">
        <v>0.35436052385204925</v>
      </c>
      <c r="K422" s="224">
        <v>450</v>
      </c>
      <c r="L422" s="224">
        <v>396</v>
      </c>
      <c r="M422" s="224">
        <v>396</v>
      </c>
      <c r="N422" s="224">
        <v>0.97160000000000002</v>
      </c>
      <c r="O422" s="224">
        <v>131160</v>
      </c>
      <c r="P422" s="224">
        <v>0</v>
      </c>
      <c r="Q422" s="225">
        <v>0.45819018348534019</v>
      </c>
      <c r="R422" s="224">
        <v>450</v>
      </c>
      <c r="S422" s="224">
        <v>288</v>
      </c>
      <c r="T422" s="224">
        <v>360</v>
      </c>
      <c r="U422" s="224">
        <v>0.96040000000000003</v>
      </c>
      <c r="V422" s="224">
        <v>93240</v>
      </c>
      <c r="W422" s="224">
        <v>0</v>
      </c>
      <c r="X422" s="225">
        <v>0.37455458373825723</v>
      </c>
      <c r="Y422" s="224">
        <v>450</v>
      </c>
      <c r="Z422" s="224">
        <v>288</v>
      </c>
      <c r="AA422" s="224">
        <v>360</v>
      </c>
      <c r="AB422" s="224">
        <v>0.94110000000000005</v>
      </c>
      <c r="AC422" s="224">
        <v>70920</v>
      </c>
      <c r="AD422" s="224">
        <v>0</v>
      </c>
      <c r="AE422" s="225">
        <v>0.28135686562167583</v>
      </c>
      <c r="AF422" s="224">
        <v>450</v>
      </c>
      <c r="AG422" s="224">
        <v>300</v>
      </c>
      <c r="AH422" s="224">
        <v>360</v>
      </c>
      <c r="AI422" s="224">
        <v>0.81430000000000002</v>
      </c>
      <c r="AJ422" s="224">
        <v>92640</v>
      </c>
      <c r="AK422" s="224">
        <v>0</v>
      </c>
      <c r="AL422" s="225">
        <v>0.424755171559274</v>
      </c>
      <c r="AM422" s="224">
        <v>450</v>
      </c>
      <c r="AN422" s="224">
        <v>336</v>
      </c>
      <c r="AO422" s="224">
        <v>360</v>
      </c>
      <c r="AP422" s="224">
        <v>0.73329999999999995</v>
      </c>
      <c r="AQ422" s="224">
        <v>97320</v>
      </c>
      <c r="AR422" s="224">
        <v>0</v>
      </c>
      <c r="AS422" s="225">
        <v>0.51201822305054279</v>
      </c>
      <c r="AT422" s="224">
        <v>450</v>
      </c>
      <c r="AU422" s="224">
        <v>360</v>
      </c>
      <c r="AV422" s="224">
        <v>360</v>
      </c>
      <c r="AW422" s="224">
        <v>0.76829999999999998</v>
      </c>
      <c r="AX422" s="224">
        <v>29040</v>
      </c>
      <c r="AY422" s="224">
        <v>0</v>
      </c>
      <c r="AZ422" s="225">
        <v>0.14112057668632091</v>
      </c>
      <c r="BA422" s="224">
        <v>450</v>
      </c>
      <c r="BB422" s="224">
        <v>36</v>
      </c>
      <c r="BC422" s="224">
        <v>360</v>
      </c>
      <c r="BD422" s="224">
        <v>0.55559999999999998</v>
      </c>
      <c r="BE422" s="224">
        <v>6000</v>
      </c>
      <c r="BF422" s="224">
        <v>0</v>
      </c>
      <c r="BG422" s="225">
        <v>4.1663333599978675E-2</v>
      </c>
      <c r="BH422" s="224">
        <v>450</v>
      </c>
      <c r="BI422" s="224">
        <v>432</v>
      </c>
      <c r="BJ422" s="224">
        <v>432</v>
      </c>
      <c r="BK422" s="224">
        <v>0.8629</v>
      </c>
      <c r="BL422" s="224">
        <v>117840</v>
      </c>
      <c r="BM422" s="224">
        <v>0</v>
      </c>
      <c r="BN422" s="225">
        <v>0.42488909269719666</v>
      </c>
      <c r="BO422" s="224">
        <v>450</v>
      </c>
      <c r="BP422" s="224">
        <v>444</v>
      </c>
      <c r="BQ422" s="224">
        <v>444</v>
      </c>
      <c r="BR422" s="224">
        <v>0.86339999999999995</v>
      </c>
      <c r="BS422" s="224">
        <v>127440</v>
      </c>
      <c r="BT422" s="311">
        <v>0</v>
      </c>
      <c r="BU422" s="225">
        <v>0.44682535883862973</v>
      </c>
      <c r="BV422" s="224">
        <v>450</v>
      </c>
      <c r="BW422" s="224">
        <v>420</v>
      </c>
      <c r="BX422" s="224">
        <v>420</v>
      </c>
      <c r="BY422" s="224">
        <v>0.86670000000000003</v>
      </c>
      <c r="BZ422" s="224">
        <v>125640</v>
      </c>
      <c r="CA422" s="311">
        <v>0</v>
      </c>
      <c r="CB422" s="225">
        <v>0.51361839301314161</v>
      </c>
      <c r="CC422" s="224">
        <v>450</v>
      </c>
      <c r="CD422" s="486"/>
      <c r="CE422" s="224">
        <v>360</v>
      </c>
      <c r="CF422" s="224">
        <v>0.83309999999999995</v>
      </c>
      <c r="CG422" s="224">
        <v>81258</v>
      </c>
      <c r="CH422" s="224">
        <v>0</v>
      </c>
      <c r="CI422" s="225">
        <v>0.36416110489431663</v>
      </c>
      <c r="CJ422" s="224">
        <v>450</v>
      </c>
      <c r="CK422" s="486"/>
      <c r="CL422" s="224">
        <v>360</v>
      </c>
      <c r="CM422" s="224">
        <v>0.93710000000000004</v>
      </c>
      <c r="CN422" s="224">
        <v>51864</v>
      </c>
      <c r="CO422" s="224">
        <v>0</v>
      </c>
      <c r="CP422" s="225">
        <v>0.2135232019982847</v>
      </c>
      <c r="CQ422" s="224">
        <v>450</v>
      </c>
      <c r="CR422" s="486"/>
      <c r="CS422" s="224">
        <v>360</v>
      </c>
      <c r="CT422" s="224">
        <v>0.92459999999999998</v>
      </c>
      <c r="CU422" s="224">
        <v>43512</v>
      </c>
      <c r="CV422" s="311">
        <v>0</v>
      </c>
      <c r="CW422" s="225">
        <v>0.17570321991414287</v>
      </c>
      <c r="CX422" s="224">
        <v>450</v>
      </c>
      <c r="CY422" s="486"/>
      <c r="CZ422" s="224">
        <v>360</v>
      </c>
      <c r="DA422" s="224">
        <v>0.9587</v>
      </c>
      <c r="DB422" s="224">
        <v>55566</v>
      </c>
      <c r="DC422" s="224">
        <v>0</v>
      </c>
      <c r="DD422" s="225">
        <v>0.22361009700636281</v>
      </c>
      <c r="DE422" s="224">
        <v>450</v>
      </c>
      <c r="DF422" s="486"/>
      <c r="DG422" s="224">
        <v>360</v>
      </c>
      <c r="DH422" s="224">
        <v>0.96050000000000002</v>
      </c>
      <c r="DI422" s="224">
        <v>69600</v>
      </c>
      <c r="DJ422" s="224">
        <v>0</v>
      </c>
      <c r="DK422" s="225">
        <v>0.27054308258654108</v>
      </c>
      <c r="DL422" s="224">
        <v>450</v>
      </c>
      <c r="DM422" s="486"/>
      <c r="DN422" s="224">
        <v>374.4</v>
      </c>
      <c r="DO422" s="224">
        <v>0.99080000000000001</v>
      </c>
      <c r="DP422" s="224">
        <v>112614</v>
      </c>
      <c r="DQ422" s="311">
        <v>0</v>
      </c>
      <c r="DR422" s="225">
        <v>0.40803518229303198</v>
      </c>
      <c r="DS422" s="486">
        <v>450</v>
      </c>
      <c r="DT422" s="486"/>
      <c r="DU422" s="486">
        <v>446.88</v>
      </c>
      <c r="DV422" s="486">
        <v>0.83630000000000004</v>
      </c>
      <c r="DW422" s="224">
        <v>127446</v>
      </c>
      <c r="DX422" s="224">
        <v>0</v>
      </c>
      <c r="DY422" s="225">
        <v>0.47363163007933784</v>
      </c>
    </row>
    <row r="423" spans="1:129">
      <c r="A423" s="466">
        <v>419</v>
      </c>
      <c r="B423" s="489">
        <v>215000000009</v>
      </c>
      <c r="C423" s="492" t="s">
        <v>680</v>
      </c>
      <c r="D423" s="224">
        <v>389</v>
      </c>
      <c r="E423" s="224">
        <v>280</v>
      </c>
      <c r="F423" s="224">
        <v>280</v>
      </c>
      <c r="G423" s="224">
        <v>0.39560000000000001</v>
      </c>
      <c r="H423" s="224">
        <v>3825</v>
      </c>
      <c r="I423" s="224">
        <v>0</v>
      </c>
      <c r="J423" s="225">
        <v>4.7960602340026005E-2</v>
      </c>
      <c r="K423" s="224">
        <v>389</v>
      </c>
      <c r="L423" s="224">
        <v>245</v>
      </c>
      <c r="M423" s="224">
        <v>245</v>
      </c>
      <c r="N423" s="224">
        <v>0.87870000000000004</v>
      </c>
      <c r="O423" s="224">
        <v>36585</v>
      </c>
      <c r="P423" s="224">
        <v>0</v>
      </c>
      <c r="Q423" s="225">
        <v>0.22841436489793218</v>
      </c>
      <c r="R423" s="224">
        <v>389</v>
      </c>
      <c r="S423" s="224">
        <v>271.2</v>
      </c>
      <c r="T423" s="224">
        <v>311.2</v>
      </c>
      <c r="U423" s="224">
        <v>0.7409</v>
      </c>
      <c r="V423" s="224">
        <v>32473</v>
      </c>
      <c r="W423" s="224">
        <v>0</v>
      </c>
      <c r="X423" s="225">
        <v>0.19560985583472304</v>
      </c>
      <c r="Y423" s="224">
        <v>389</v>
      </c>
      <c r="Z423" s="224">
        <v>285.2</v>
      </c>
      <c r="AA423" s="224">
        <v>311.2</v>
      </c>
      <c r="AB423" s="224">
        <v>0.87439999999999996</v>
      </c>
      <c r="AC423" s="224">
        <v>39268</v>
      </c>
      <c r="AD423" s="224">
        <v>0</v>
      </c>
      <c r="AE423" s="225">
        <v>0.19396175700235257</v>
      </c>
      <c r="AF423" s="224">
        <v>389</v>
      </c>
      <c r="AG423" s="224">
        <v>295.60000000000002</v>
      </c>
      <c r="AH423" s="224">
        <v>311.2</v>
      </c>
      <c r="AI423" s="224">
        <v>0.87119999999999997</v>
      </c>
      <c r="AJ423" s="224">
        <v>38050</v>
      </c>
      <c r="AK423" s="224">
        <v>0</v>
      </c>
      <c r="AL423" s="225">
        <v>0.18863586613343489</v>
      </c>
      <c r="AM423" s="224">
        <v>389</v>
      </c>
      <c r="AN423" s="224">
        <v>243</v>
      </c>
      <c r="AO423" s="224">
        <v>311.2</v>
      </c>
      <c r="AP423" s="224">
        <v>0.875</v>
      </c>
      <c r="AQ423" s="224">
        <v>30990</v>
      </c>
      <c r="AR423" s="224">
        <v>0</v>
      </c>
      <c r="AS423" s="225">
        <v>0.15806708287428078</v>
      </c>
      <c r="AT423" s="224">
        <v>389</v>
      </c>
      <c r="AU423" s="224">
        <v>274.60000000000002</v>
      </c>
      <c r="AV423" s="224">
        <v>311.2</v>
      </c>
      <c r="AW423" s="224">
        <v>0.2288</v>
      </c>
      <c r="AX423" s="224">
        <v>15575</v>
      </c>
      <c r="AY423" s="224">
        <v>0</v>
      </c>
      <c r="AZ423" s="225">
        <v>0.29400824612129445</v>
      </c>
      <c r="BA423" s="224">
        <v>389</v>
      </c>
      <c r="BB423" s="224">
        <v>300.60000000000002</v>
      </c>
      <c r="BC423" s="224">
        <v>311.2</v>
      </c>
      <c r="BD423" s="224">
        <v>0.50390000000000001</v>
      </c>
      <c r="BE423" s="224">
        <v>30070</v>
      </c>
      <c r="BF423" s="224">
        <v>0</v>
      </c>
      <c r="BG423" s="225">
        <v>0.2663280964319496</v>
      </c>
      <c r="BH423" s="224">
        <v>389</v>
      </c>
      <c r="BI423" s="224">
        <v>0</v>
      </c>
      <c r="BJ423" s="224">
        <v>311.2</v>
      </c>
      <c r="BK423" s="224">
        <v>0.50390000000000001</v>
      </c>
      <c r="BL423" s="224">
        <v>30070</v>
      </c>
      <c r="BM423" s="224">
        <v>0</v>
      </c>
      <c r="BN423" s="225">
        <v>0.25773686751478991</v>
      </c>
      <c r="BO423" s="224">
        <v>389</v>
      </c>
      <c r="BP423" s="224">
        <v>221.76</v>
      </c>
      <c r="BQ423" s="224">
        <v>311.2</v>
      </c>
      <c r="BR423" s="224">
        <v>0.8206</v>
      </c>
      <c r="BS423" s="224">
        <v>45745</v>
      </c>
      <c r="BT423" s="311">
        <v>0</v>
      </c>
      <c r="BU423" s="225">
        <v>0.2407684602751774</v>
      </c>
      <c r="BV423" s="224">
        <v>389</v>
      </c>
      <c r="BW423" s="224">
        <v>254.16</v>
      </c>
      <c r="BX423" s="224">
        <v>311.2</v>
      </c>
      <c r="BY423" s="224">
        <v>0.83230000000000004</v>
      </c>
      <c r="BZ423" s="224">
        <v>36096</v>
      </c>
      <c r="CA423" s="311">
        <v>0</v>
      </c>
      <c r="CB423" s="225">
        <v>0.20738164828610761</v>
      </c>
      <c r="CC423" s="224">
        <v>389</v>
      </c>
      <c r="CD423" s="486"/>
      <c r="CE423" s="224">
        <v>311.2</v>
      </c>
      <c r="CF423" s="224">
        <v>0.83509999999999995</v>
      </c>
      <c r="CG423" s="224">
        <v>52854</v>
      </c>
      <c r="CH423" s="224">
        <v>0</v>
      </c>
      <c r="CI423" s="225">
        <v>0.27335489346382008</v>
      </c>
      <c r="CJ423" s="224">
        <v>389</v>
      </c>
      <c r="CK423" s="486"/>
      <c r="CL423" s="224">
        <v>311.2</v>
      </c>
      <c r="CM423" s="224">
        <v>0.83169999999999999</v>
      </c>
      <c r="CN423" s="224">
        <v>40938</v>
      </c>
      <c r="CO423" s="224">
        <v>0</v>
      </c>
      <c r="CP423" s="225">
        <v>0.21967864211798566</v>
      </c>
      <c r="CQ423" s="224">
        <v>389</v>
      </c>
      <c r="CR423" s="486"/>
      <c r="CS423" s="224">
        <v>311.2</v>
      </c>
      <c r="CT423" s="224">
        <v>0.80489999999999995</v>
      </c>
      <c r="CU423" s="224">
        <v>27312</v>
      </c>
      <c r="CV423" s="311">
        <v>0</v>
      </c>
      <c r="CW423" s="225">
        <v>0.14655446436269862</v>
      </c>
      <c r="CX423" s="224">
        <v>389</v>
      </c>
      <c r="CY423" s="486"/>
      <c r="CZ423" s="224">
        <v>311.2</v>
      </c>
      <c r="DA423" s="224">
        <v>0.7651</v>
      </c>
      <c r="DB423" s="224">
        <v>28089</v>
      </c>
      <c r="DC423" s="224">
        <v>0</v>
      </c>
      <c r="DD423" s="225">
        <v>0.16384982859239464</v>
      </c>
      <c r="DE423" s="224">
        <v>389</v>
      </c>
      <c r="DF423" s="486"/>
      <c r="DG423" s="224">
        <v>311.2</v>
      </c>
      <c r="DH423" s="224">
        <v>0.76780000000000004</v>
      </c>
      <c r="DI423" s="224">
        <v>30867</v>
      </c>
      <c r="DJ423" s="224">
        <v>0</v>
      </c>
      <c r="DK423" s="225">
        <v>0.17363360823351354</v>
      </c>
      <c r="DL423" s="224">
        <v>389</v>
      </c>
      <c r="DM423" s="486"/>
      <c r="DN423" s="224">
        <v>311.2</v>
      </c>
      <c r="DO423" s="224">
        <v>0.83809999999999996</v>
      </c>
      <c r="DP423" s="224">
        <v>34482</v>
      </c>
      <c r="DQ423" s="311">
        <v>0</v>
      </c>
      <c r="DR423" s="225">
        <v>0.17769863141269623</v>
      </c>
      <c r="DS423" s="486">
        <v>389</v>
      </c>
      <c r="DT423" s="486"/>
      <c r="DU423" s="486">
        <v>311.2</v>
      </c>
      <c r="DV423" s="486">
        <v>0.80649999999999999</v>
      </c>
      <c r="DW423" s="224">
        <v>26055</v>
      </c>
      <c r="DX423" s="224">
        <v>0</v>
      </c>
      <c r="DY423" s="225">
        <v>0.14418318705504918</v>
      </c>
    </row>
    <row r="424" spans="1:129">
      <c r="A424" s="466">
        <v>420</v>
      </c>
      <c r="B424" s="489">
        <v>711000000057</v>
      </c>
      <c r="C424" s="492" t="s">
        <v>396</v>
      </c>
      <c r="D424" s="224">
        <v>130</v>
      </c>
      <c r="E424" s="224">
        <v>165.9</v>
      </c>
      <c r="F424" s="224">
        <v>165.9</v>
      </c>
      <c r="G424" s="224">
        <v>0.7944</v>
      </c>
      <c r="H424" s="224">
        <v>20283</v>
      </c>
      <c r="I424" s="224">
        <v>0</v>
      </c>
      <c r="J424" s="225">
        <v>0.21375391250912301</v>
      </c>
      <c r="K424" s="224">
        <v>130</v>
      </c>
      <c r="L424" s="224">
        <v>164.9</v>
      </c>
      <c r="M424" s="224">
        <v>164.9</v>
      </c>
      <c r="N424" s="224">
        <v>0.79679999999999995</v>
      </c>
      <c r="O424" s="224">
        <v>21284</v>
      </c>
      <c r="P424" s="224">
        <v>0</v>
      </c>
      <c r="Q424" s="225">
        <v>0.21772601992049789</v>
      </c>
      <c r="R424" s="224">
        <v>130</v>
      </c>
      <c r="S424" s="224">
        <v>152.69999999999999</v>
      </c>
      <c r="T424" s="224">
        <v>152.69999999999999</v>
      </c>
      <c r="U424" s="224">
        <v>0.78349999999999997</v>
      </c>
      <c r="V424" s="224">
        <v>3410</v>
      </c>
      <c r="W424" s="224">
        <v>0</v>
      </c>
      <c r="X424" s="225">
        <v>3.958620275259004E-2</v>
      </c>
      <c r="Y424" s="224">
        <v>130</v>
      </c>
      <c r="Z424" s="224">
        <v>19.3</v>
      </c>
      <c r="AA424" s="224">
        <v>104</v>
      </c>
      <c r="AB424" s="224">
        <v>0.73429999999999995</v>
      </c>
      <c r="AC424" s="224">
        <v>1760</v>
      </c>
      <c r="AD424" s="224">
        <v>0</v>
      </c>
      <c r="AE424" s="225">
        <v>3.0976537019158257E-2</v>
      </c>
      <c r="AF424" s="224">
        <v>130</v>
      </c>
      <c r="AG424" s="224">
        <v>19.100000000000001</v>
      </c>
      <c r="AH424" s="224">
        <v>104</v>
      </c>
      <c r="AI424" s="224">
        <v>0.75700000000000001</v>
      </c>
      <c r="AJ424" s="224">
        <v>1523</v>
      </c>
      <c r="AK424" s="224">
        <v>0</v>
      </c>
      <c r="AL424" s="225">
        <v>2.6001460862116254E-2</v>
      </c>
      <c r="AM424" s="224">
        <v>130</v>
      </c>
      <c r="AN424" s="224">
        <v>20.8</v>
      </c>
      <c r="AO424" s="224">
        <v>104</v>
      </c>
      <c r="AP424" s="224">
        <v>0.90680000000000005</v>
      </c>
      <c r="AQ424" s="224">
        <v>1654</v>
      </c>
      <c r="AR424" s="224">
        <v>0</v>
      </c>
      <c r="AS424" s="225">
        <v>2.4358927231666532E-2</v>
      </c>
      <c r="AT424" s="224">
        <v>130</v>
      </c>
      <c r="AU424" s="224">
        <v>62.7</v>
      </c>
      <c r="AV424" s="224">
        <v>104</v>
      </c>
      <c r="AW424" s="224">
        <v>0.89439999999999997</v>
      </c>
      <c r="AX424" s="224">
        <v>2828</v>
      </c>
      <c r="AY424" s="224">
        <v>0</v>
      </c>
      <c r="AZ424" s="225">
        <v>4.0864043673640306E-2</v>
      </c>
      <c r="BA424" s="224">
        <v>130</v>
      </c>
      <c r="BB424" s="224">
        <v>312.10000000000002</v>
      </c>
      <c r="BC424" s="224">
        <v>312.10000000000002</v>
      </c>
      <c r="BD424" s="224">
        <v>0.82550000000000001</v>
      </c>
      <c r="BE424" s="224">
        <v>6006</v>
      </c>
      <c r="BF424" s="224">
        <v>0</v>
      </c>
      <c r="BG424" s="225">
        <v>3.2377401078629992E-2</v>
      </c>
      <c r="BH424" s="224">
        <v>130</v>
      </c>
      <c r="BI424" s="224">
        <v>197.5</v>
      </c>
      <c r="BJ424" s="224">
        <v>197.5</v>
      </c>
      <c r="BK424" s="224">
        <v>0.83360000000000001</v>
      </c>
      <c r="BL424" s="224">
        <v>12313</v>
      </c>
      <c r="BM424" s="224">
        <v>0</v>
      </c>
      <c r="BN424" s="225">
        <v>0.10052316129398003</v>
      </c>
      <c r="BO424" s="224">
        <v>130</v>
      </c>
      <c r="BP424" s="224">
        <v>165.7</v>
      </c>
      <c r="BQ424" s="224">
        <v>165.7</v>
      </c>
      <c r="BR424" s="224">
        <v>0.98909999999999998</v>
      </c>
      <c r="BS424" s="224">
        <v>22192</v>
      </c>
      <c r="BT424" s="311">
        <v>0</v>
      </c>
      <c r="BU424" s="225">
        <v>0.18199556206249393</v>
      </c>
      <c r="BV424" s="224">
        <v>130</v>
      </c>
      <c r="BW424" s="224">
        <v>175.9</v>
      </c>
      <c r="BX424" s="224">
        <v>175.9</v>
      </c>
      <c r="BY424" s="224">
        <v>0.97599999999999998</v>
      </c>
      <c r="BZ424" s="224">
        <v>21593</v>
      </c>
      <c r="CA424" s="311">
        <v>0</v>
      </c>
      <c r="CB424" s="225">
        <v>0.18716647217233195</v>
      </c>
      <c r="CC424" s="224">
        <v>130</v>
      </c>
      <c r="CD424" s="486"/>
      <c r="CE424" s="224">
        <v>104</v>
      </c>
      <c r="CF424" s="224">
        <v>0.95679999999999998</v>
      </c>
      <c r="CG424" s="224">
        <v>13679</v>
      </c>
      <c r="CH424" s="224">
        <v>0</v>
      </c>
      <c r="CI424" s="225">
        <v>0.18476806390062273</v>
      </c>
      <c r="CJ424" s="224">
        <v>130</v>
      </c>
      <c r="CK424" s="486"/>
      <c r="CL424" s="224">
        <v>174</v>
      </c>
      <c r="CM424" s="224">
        <v>0.94140000000000001</v>
      </c>
      <c r="CN424" s="224">
        <v>10584</v>
      </c>
      <c r="CO424" s="224">
        <v>0</v>
      </c>
      <c r="CP424" s="225">
        <v>8.9741617400350165E-2</v>
      </c>
      <c r="CQ424" s="224">
        <v>130</v>
      </c>
      <c r="CR424" s="486"/>
      <c r="CS424" s="224">
        <v>196.8</v>
      </c>
      <c r="CT424" s="224">
        <v>0.91320000000000001</v>
      </c>
      <c r="CU424" s="224">
        <v>16527</v>
      </c>
      <c r="CV424" s="311">
        <v>0</v>
      </c>
      <c r="CW424" s="225">
        <v>0.12360330819513524</v>
      </c>
      <c r="CX424" s="224">
        <v>130</v>
      </c>
      <c r="CY424" s="486"/>
      <c r="CZ424" s="224">
        <v>156</v>
      </c>
      <c r="DA424" s="224">
        <v>0.97489999999999999</v>
      </c>
      <c r="DB424" s="224">
        <v>18767</v>
      </c>
      <c r="DC424" s="224">
        <v>0</v>
      </c>
      <c r="DD424" s="225">
        <v>0.17138692579763459</v>
      </c>
      <c r="DE424" s="224">
        <v>130</v>
      </c>
      <c r="DF424" s="486"/>
      <c r="DG424" s="224">
        <v>188.7</v>
      </c>
      <c r="DH424" s="224">
        <v>0.96699999999999997</v>
      </c>
      <c r="DI424" s="224">
        <v>19870</v>
      </c>
      <c r="DJ424" s="224">
        <v>0</v>
      </c>
      <c r="DK424" s="225">
        <v>0.14636140077409757</v>
      </c>
      <c r="DL424" s="224">
        <v>130</v>
      </c>
      <c r="DM424" s="486"/>
      <c r="DN424" s="224">
        <v>176.1</v>
      </c>
      <c r="DO424" s="224">
        <v>0.9677</v>
      </c>
      <c r="DP424" s="224">
        <v>19041</v>
      </c>
      <c r="DQ424" s="311">
        <v>0</v>
      </c>
      <c r="DR424" s="225">
        <v>0.15018159778027254</v>
      </c>
      <c r="DS424" s="486">
        <v>130</v>
      </c>
      <c r="DT424" s="486"/>
      <c r="DU424" s="486">
        <v>104</v>
      </c>
      <c r="DV424" s="486">
        <v>0.94840000000000002</v>
      </c>
      <c r="DW424" s="224">
        <v>13916</v>
      </c>
      <c r="DX424" s="224">
        <v>0</v>
      </c>
      <c r="DY424" s="225">
        <v>0.19595531114932213</v>
      </c>
    </row>
    <row r="425" spans="1:129">
      <c r="A425" s="466">
        <v>421</v>
      </c>
      <c r="B425" s="489">
        <v>342000000042</v>
      </c>
      <c r="C425" s="492" t="s">
        <v>631</v>
      </c>
      <c r="D425" s="224">
        <v>222</v>
      </c>
      <c r="E425" s="224">
        <v>33</v>
      </c>
      <c r="F425" s="224">
        <v>33</v>
      </c>
      <c r="G425" s="224">
        <v>0.81689999999999996</v>
      </c>
      <c r="H425" s="224">
        <v>8379</v>
      </c>
      <c r="I425" s="224">
        <v>0</v>
      </c>
      <c r="J425" s="225">
        <v>0.4316948404352004</v>
      </c>
      <c r="K425" s="224">
        <v>222</v>
      </c>
      <c r="L425" s="224">
        <v>126.9</v>
      </c>
      <c r="M425" s="224">
        <v>126.9</v>
      </c>
      <c r="N425" s="224">
        <v>0.68700000000000006</v>
      </c>
      <c r="O425" s="224">
        <v>1824</v>
      </c>
      <c r="P425" s="224">
        <v>0</v>
      </c>
      <c r="Q425" s="225">
        <v>2.8121179936588952E-2</v>
      </c>
      <c r="R425" s="224">
        <v>222</v>
      </c>
      <c r="S425" s="224">
        <v>90.9</v>
      </c>
      <c r="T425" s="224">
        <v>177.6</v>
      </c>
      <c r="U425" s="224">
        <v>0.7157</v>
      </c>
      <c r="V425" s="224">
        <v>1518</v>
      </c>
      <c r="W425" s="224">
        <v>0</v>
      </c>
      <c r="X425" s="225">
        <v>1.6586902677443408E-2</v>
      </c>
      <c r="Y425" s="224">
        <v>222</v>
      </c>
      <c r="Z425" s="224">
        <v>107.7</v>
      </c>
      <c r="AA425" s="224">
        <v>177.6</v>
      </c>
      <c r="AB425" s="224">
        <v>0.68700000000000006</v>
      </c>
      <c r="AC425" s="224">
        <v>1488</v>
      </c>
      <c r="AD425" s="224">
        <v>0</v>
      </c>
      <c r="AE425" s="225">
        <v>1.6391937789317704E-2</v>
      </c>
      <c r="AF425" s="224">
        <v>222</v>
      </c>
      <c r="AG425" s="224">
        <v>120</v>
      </c>
      <c r="AH425" s="224">
        <v>177.6</v>
      </c>
      <c r="AI425" s="224">
        <v>0.63649999999999995</v>
      </c>
      <c r="AJ425" s="224">
        <v>1497</v>
      </c>
      <c r="AK425" s="224">
        <v>0</v>
      </c>
      <c r="AL425" s="225">
        <v>1.7799487397591955E-2</v>
      </c>
      <c r="AM425" s="224">
        <v>222</v>
      </c>
      <c r="AN425" s="224">
        <v>90</v>
      </c>
      <c r="AO425" s="224">
        <v>177.6</v>
      </c>
      <c r="AP425" s="224">
        <v>0.72140000000000004</v>
      </c>
      <c r="AQ425" s="224">
        <v>1857</v>
      </c>
      <c r="AR425" s="224">
        <v>0</v>
      </c>
      <c r="AS425" s="225">
        <v>2.0130766336061593E-2</v>
      </c>
      <c r="AT425" s="224">
        <v>222</v>
      </c>
      <c r="AU425" s="224">
        <v>78</v>
      </c>
      <c r="AV425" s="224">
        <v>177.6</v>
      </c>
      <c r="AW425" s="224">
        <v>0.6915</v>
      </c>
      <c r="AX425" s="224">
        <v>1668</v>
      </c>
      <c r="AY425" s="224">
        <v>0</v>
      </c>
      <c r="AZ425" s="225">
        <v>1.8255257566712327E-2</v>
      </c>
      <c r="BA425" s="224">
        <v>222</v>
      </c>
      <c r="BB425" s="224">
        <v>147</v>
      </c>
      <c r="BC425" s="224">
        <v>177.6</v>
      </c>
      <c r="BD425" s="224">
        <v>0.69430000000000003</v>
      </c>
      <c r="BE425" s="224">
        <v>1806</v>
      </c>
      <c r="BF425" s="224">
        <v>0</v>
      </c>
      <c r="BG425" s="225">
        <v>2.034206898818738E-2</v>
      </c>
      <c r="BH425" s="224">
        <v>222</v>
      </c>
      <c r="BI425" s="224">
        <v>129</v>
      </c>
      <c r="BJ425" s="224">
        <v>177.6</v>
      </c>
      <c r="BK425" s="224">
        <v>0.65769999999999995</v>
      </c>
      <c r="BL425" s="224">
        <v>1614</v>
      </c>
      <c r="BM425" s="224">
        <v>0</v>
      </c>
      <c r="BN425" s="225">
        <v>1.8572047747522396E-2</v>
      </c>
      <c r="BO425" s="224">
        <v>222</v>
      </c>
      <c r="BP425" s="224">
        <v>132</v>
      </c>
      <c r="BQ425" s="224">
        <v>177.6</v>
      </c>
      <c r="BR425" s="224">
        <v>0.75190000000000001</v>
      </c>
      <c r="BS425" s="224">
        <v>2946</v>
      </c>
      <c r="BT425" s="311">
        <v>0</v>
      </c>
      <c r="BU425" s="225">
        <v>2.9652189074126617E-2</v>
      </c>
      <c r="BV425" s="224">
        <v>222</v>
      </c>
      <c r="BW425" s="224">
        <v>78</v>
      </c>
      <c r="BX425" s="224">
        <v>177.6</v>
      </c>
      <c r="BY425" s="224">
        <v>0.79659999999999997</v>
      </c>
      <c r="BZ425" s="224">
        <v>3843</v>
      </c>
      <c r="CA425" s="311">
        <v>0</v>
      </c>
      <c r="CB425" s="225">
        <v>4.0422004668489733E-2</v>
      </c>
      <c r="CC425" s="224">
        <v>222</v>
      </c>
      <c r="CD425" s="486"/>
      <c r="CE425" s="224">
        <v>177.6</v>
      </c>
      <c r="CF425" s="224">
        <v>0.91610000000000003</v>
      </c>
      <c r="CG425" s="224">
        <v>9504</v>
      </c>
      <c r="CH425" s="224">
        <v>0</v>
      </c>
      <c r="CI425" s="225">
        <v>7.8514098324585266E-2</v>
      </c>
      <c r="CJ425" s="224">
        <v>222</v>
      </c>
      <c r="CK425" s="486"/>
      <c r="CL425" s="224">
        <v>177.6</v>
      </c>
      <c r="CM425" s="224">
        <v>0.94469999999999998</v>
      </c>
      <c r="CN425" s="224">
        <v>10878</v>
      </c>
      <c r="CO425" s="224">
        <v>0</v>
      </c>
      <c r="CP425" s="225">
        <v>9.004916316761348E-2</v>
      </c>
      <c r="CQ425" s="224">
        <v>222</v>
      </c>
      <c r="CR425" s="486"/>
      <c r="CS425" s="224">
        <v>178.23</v>
      </c>
      <c r="CT425" s="224">
        <v>0.6845</v>
      </c>
      <c r="CU425" s="224">
        <v>1413</v>
      </c>
      <c r="CV425" s="311">
        <v>0</v>
      </c>
      <c r="CW425" s="225">
        <v>1.5567359928732668E-2</v>
      </c>
      <c r="CX425" s="224">
        <v>222</v>
      </c>
      <c r="CY425" s="486"/>
      <c r="CZ425" s="224">
        <v>177.6</v>
      </c>
      <c r="DA425" s="224">
        <v>0.55369999999999997</v>
      </c>
      <c r="DB425" s="224">
        <v>942</v>
      </c>
      <c r="DC425" s="224">
        <v>0</v>
      </c>
      <c r="DD425" s="225">
        <v>1.3304572406974432E-2</v>
      </c>
      <c r="DE425" s="224">
        <v>222</v>
      </c>
      <c r="DF425" s="486"/>
      <c r="DG425" s="224">
        <v>177.6</v>
      </c>
      <c r="DH425" s="224">
        <v>0.54110000000000003</v>
      </c>
      <c r="DI425" s="224">
        <v>1143</v>
      </c>
      <c r="DJ425" s="224">
        <v>0</v>
      </c>
      <c r="DK425" s="225">
        <v>1.5986478188623161E-2</v>
      </c>
      <c r="DL425" s="224">
        <v>222</v>
      </c>
      <c r="DM425" s="486"/>
      <c r="DN425" s="224">
        <v>177.6</v>
      </c>
      <c r="DO425" s="224">
        <v>0.80469999999999997</v>
      </c>
      <c r="DP425" s="224">
        <v>4749</v>
      </c>
      <c r="DQ425" s="311">
        <v>0</v>
      </c>
      <c r="DR425" s="225">
        <v>4.4663450455831512E-2</v>
      </c>
      <c r="DS425" s="486">
        <v>222</v>
      </c>
      <c r="DT425" s="486"/>
      <c r="DU425" s="486">
        <v>177.6</v>
      </c>
      <c r="DV425" s="486">
        <v>0.79530000000000001</v>
      </c>
      <c r="DW425" s="224">
        <v>4896</v>
      </c>
      <c r="DX425" s="224">
        <v>0</v>
      </c>
      <c r="DY425" s="225">
        <v>4.8143201670172622E-2</v>
      </c>
    </row>
    <row r="426" spans="1:129">
      <c r="A426" s="466">
        <v>422</v>
      </c>
      <c r="B426" s="489">
        <v>714000000017</v>
      </c>
      <c r="C426" s="492" t="s">
        <v>420</v>
      </c>
      <c r="D426" s="224">
        <v>146</v>
      </c>
      <c r="E426" s="224">
        <v>0</v>
      </c>
      <c r="F426" s="224">
        <v>426.2</v>
      </c>
      <c r="G426" s="224">
        <v>0.93540000000000001</v>
      </c>
      <c r="H426" s="224">
        <v>72486</v>
      </c>
      <c r="I426" s="224">
        <v>0</v>
      </c>
      <c r="J426" s="225">
        <v>0.25252874902161571</v>
      </c>
      <c r="K426" s="224">
        <v>146</v>
      </c>
      <c r="L426" s="224">
        <v>0</v>
      </c>
      <c r="M426" s="224">
        <v>426.2</v>
      </c>
      <c r="N426" s="224">
        <v>0.93540000000000001</v>
      </c>
      <c r="O426" s="224">
        <v>72486</v>
      </c>
      <c r="P426" s="224">
        <v>0</v>
      </c>
      <c r="Q426" s="225">
        <v>0.24438266034349906</v>
      </c>
      <c r="R426" s="224">
        <v>146</v>
      </c>
      <c r="S426" s="224">
        <v>0</v>
      </c>
      <c r="T426" s="224">
        <v>426.2</v>
      </c>
      <c r="U426" s="224">
        <v>0.93540000000000001</v>
      </c>
      <c r="V426" s="224">
        <v>72486</v>
      </c>
      <c r="W426" s="224">
        <v>0</v>
      </c>
      <c r="X426" s="225">
        <v>0.25252874902161571</v>
      </c>
      <c r="Y426" s="224">
        <v>146</v>
      </c>
      <c r="Z426" s="224">
        <v>0</v>
      </c>
      <c r="AA426" s="224">
        <v>242.2</v>
      </c>
      <c r="AB426" s="224">
        <v>0.93540000000000001</v>
      </c>
      <c r="AC426" s="224">
        <v>72486</v>
      </c>
      <c r="AD426" s="224">
        <v>0</v>
      </c>
      <c r="AE426" s="225">
        <v>0.43004083335424975</v>
      </c>
      <c r="AF426" s="224">
        <v>146</v>
      </c>
      <c r="AG426" s="224">
        <v>0</v>
      </c>
      <c r="AH426" s="224">
        <v>242.2</v>
      </c>
      <c r="AI426" s="224">
        <v>0.93540000000000001</v>
      </c>
      <c r="AJ426" s="224">
        <v>72486</v>
      </c>
      <c r="AK426" s="224">
        <v>0</v>
      </c>
      <c r="AL426" s="225">
        <v>0.43004083335424975</v>
      </c>
      <c r="AM426" s="224">
        <v>146</v>
      </c>
      <c r="AN426" s="224">
        <v>208.8</v>
      </c>
      <c r="AO426" s="224">
        <v>208.8</v>
      </c>
      <c r="AP426" s="224">
        <v>0.96220000000000006</v>
      </c>
      <c r="AQ426" s="224">
        <v>68768</v>
      </c>
      <c r="AR426" s="224">
        <v>0</v>
      </c>
      <c r="AS426" s="225">
        <v>0.47539876643200679</v>
      </c>
      <c r="AT426" s="224">
        <v>146</v>
      </c>
      <c r="AU426" s="224">
        <v>219.6</v>
      </c>
      <c r="AV426" s="224">
        <v>219.6</v>
      </c>
      <c r="AW426" s="224">
        <v>0.95920000000000005</v>
      </c>
      <c r="AX426" s="224">
        <v>66995</v>
      </c>
      <c r="AY426" s="224">
        <v>0</v>
      </c>
      <c r="AZ426" s="225">
        <v>0.42749195885551577</v>
      </c>
      <c r="BA426" s="224">
        <v>146</v>
      </c>
      <c r="BB426" s="224">
        <v>209.4</v>
      </c>
      <c r="BC426" s="224">
        <v>209.4</v>
      </c>
      <c r="BD426" s="224">
        <v>0.96150000000000002</v>
      </c>
      <c r="BE426" s="224">
        <v>66716</v>
      </c>
      <c r="BF426" s="224">
        <v>0</v>
      </c>
      <c r="BG426" s="225">
        <v>0.46022641075440324</v>
      </c>
      <c r="BH426" s="224">
        <v>146</v>
      </c>
      <c r="BI426" s="224">
        <v>225.6</v>
      </c>
      <c r="BJ426" s="224">
        <v>225.6</v>
      </c>
      <c r="BK426" s="224">
        <v>0.95679999999999998</v>
      </c>
      <c r="BL426" s="224">
        <v>69189</v>
      </c>
      <c r="BM426" s="224">
        <v>0</v>
      </c>
      <c r="BN426" s="225">
        <v>0.43082793589973134</v>
      </c>
      <c r="BO426" s="224">
        <v>146</v>
      </c>
      <c r="BP426" s="224">
        <v>224.4</v>
      </c>
      <c r="BQ426" s="224">
        <v>224.4</v>
      </c>
      <c r="BR426" s="224">
        <v>0.95799999999999996</v>
      </c>
      <c r="BS426" s="224">
        <v>69403</v>
      </c>
      <c r="BT426" s="311">
        <v>0</v>
      </c>
      <c r="BU426" s="225">
        <v>0.43392727231112066</v>
      </c>
      <c r="BV426" s="224">
        <v>146</v>
      </c>
      <c r="BW426" s="224">
        <v>226.8</v>
      </c>
      <c r="BX426" s="224">
        <v>226.8</v>
      </c>
      <c r="BY426" s="224">
        <v>0.95789999999999997</v>
      </c>
      <c r="BZ426" s="224">
        <v>63178</v>
      </c>
      <c r="CA426" s="311">
        <v>0</v>
      </c>
      <c r="CB426" s="225">
        <v>0.4327463135959565</v>
      </c>
      <c r="CC426" s="224">
        <v>222.22</v>
      </c>
      <c r="CD426" s="486"/>
      <c r="CE426" s="224">
        <v>232.8</v>
      </c>
      <c r="CF426" s="224">
        <v>0.93769999999999998</v>
      </c>
      <c r="CG426" s="224">
        <v>75392</v>
      </c>
      <c r="CH426" s="224">
        <v>0</v>
      </c>
      <c r="CI426" s="225">
        <v>0.46420032149537005</v>
      </c>
      <c r="CJ426" s="224">
        <v>222.22</v>
      </c>
      <c r="CK426" s="486"/>
      <c r="CL426" s="224">
        <v>235.2</v>
      </c>
      <c r="CM426" s="224">
        <v>0.93540000000000001</v>
      </c>
      <c r="CN426" s="224">
        <v>74863</v>
      </c>
      <c r="CO426" s="224">
        <v>0</v>
      </c>
      <c r="CP426" s="225">
        <v>0.47260688835912573</v>
      </c>
      <c r="CQ426" s="224">
        <v>222.22</v>
      </c>
      <c r="CR426" s="486"/>
      <c r="CS426" s="224">
        <v>234</v>
      </c>
      <c r="CT426" s="224">
        <v>0.92179999999999995</v>
      </c>
      <c r="CU426" s="224">
        <v>73383</v>
      </c>
      <c r="CV426" s="311">
        <v>0</v>
      </c>
      <c r="CW426" s="225">
        <v>0.45726711078162302</v>
      </c>
      <c r="CX426" s="224">
        <v>222.22</v>
      </c>
      <c r="CY426" s="486"/>
      <c r="CZ426" s="224">
        <v>234</v>
      </c>
      <c r="DA426" s="224">
        <v>0.86250000000000004</v>
      </c>
      <c r="DB426" s="224">
        <v>71683</v>
      </c>
      <c r="DC426" s="224">
        <v>0</v>
      </c>
      <c r="DD426" s="225">
        <v>0.49329727349051022</v>
      </c>
      <c r="DE426" s="224">
        <v>222.22</v>
      </c>
      <c r="DF426" s="486"/>
      <c r="DG426" s="224">
        <v>228.6</v>
      </c>
      <c r="DH426" s="224">
        <v>0.85980000000000001</v>
      </c>
      <c r="DI426" s="224">
        <v>66769</v>
      </c>
      <c r="DJ426" s="224">
        <v>0</v>
      </c>
      <c r="DK426" s="225">
        <v>0.45659197010501568</v>
      </c>
      <c r="DL426" s="224">
        <v>222.22</v>
      </c>
      <c r="DM426" s="486"/>
      <c r="DN426" s="224">
        <v>231.84</v>
      </c>
      <c r="DO426" s="224">
        <v>0.86060000000000003</v>
      </c>
      <c r="DP426" s="224">
        <v>65740.5</v>
      </c>
      <c r="DQ426" s="311">
        <v>0</v>
      </c>
      <c r="DR426" s="225">
        <v>0.44286397869562066</v>
      </c>
      <c r="DS426" s="486">
        <v>222.22</v>
      </c>
      <c r="DT426" s="486"/>
      <c r="DU426" s="486">
        <v>177.77600000000001</v>
      </c>
      <c r="DV426" s="486">
        <v>0.85599999999999998</v>
      </c>
      <c r="DW426" s="224">
        <v>678</v>
      </c>
      <c r="DX426" s="224">
        <v>0</v>
      </c>
      <c r="DY426" s="225">
        <v>6.1879999641117909E-3</v>
      </c>
    </row>
    <row r="427" spans="1:129">
      <c r="A427" s="466">
        <v>423</v>
      </c>
      <c r="B427" s="489">
        <v>341000000092</v>
      </c>
      <c r="C427" s="492" t="s">
        <v>694</v>
      </c>
      <c r="D427" s="224">
        <v>400</v>
      </c>
      <c r="E427" s="224">
        <v>400</v>
      </c>
      <c r="F427" s="224">
        <v>400</v>
      </c>
      <c r="G427" s="224">
        <v>0.96609999999999996</v>
      </c>
      <c r="H427" s="224">
        <v>44330</v>
      </c>
      <c r="I427" s="224">
        <v>0</v>
      </c>
      <c r="J427" s="225">
        <v>0.15932471908820114</v>
      </c>
      <c r="K427" s="224">
        <v>400</v>
      </c>
      <c r="L427" s="224">
        <v>400</v>
      </c>
      <c r="M427" s="224">
        <v>400</v>
      </c>
      <c r="N427" s="224">
        <v>0.96789999999999998</v>
      </c>
      <c r="O427" s="224">
        <v>50445</v>
      </c>
      <c r="P427" s="224">
        <v>0</v>
      </c>
      <c r="Q427" s="225">
        <v>0.17512764581784976</v>
      </c>
      <c r="R427" s="224">
        <v>400</v>
      </c>
      <c r="S427" s="224">
        <v>420</v>
      </c>
      <c r="T427" s="224">
        <v>420</v>
      </c>
      <c r="U427" s="224">
        <v>0.82969999999999999</v>
      </c>
      <c r="V427" s="224">
        <v>35685</v>
      </c>
      <c r="W427" s="224">
        <v>0</v>
      </c>
      <c r="X427" s="225">
        <v>0.1422272536832016</v>
      </c>
      <c r="Y427" s="224">
        <v>400</v>
      </c>
      <c r="Z427" s="224">
        <v>400</v>
      </c>
      <c r="AA427" s="224">
        <v>400</v>
      </c>
      <c r="AB427" s="224">
        <v>0.92330000000000001</v>
      </c>
      <c r="AC427" s="224">
        <v>41195</v>
      </c>
      <c r="AD427" s="224">
        <v>0</v>
      </c>
      <c r="AE427" s="225">
        <v>0.14992316596965768</v>
      </c>
      <c r="AF427" s="224">
        <v>400</v>
      </c>
      <c r="AG427" s="224">
        <v>400</v>
      </c>
      <c r="AH427" s="224">
        <v>400</v>
      </c>
      <c r="AI427" s="224">
        <v>0.93100000000000005</v>
      </c>
      <c r="AJ427" s="224">
        <v>33255</v>
      </c>
      <c r="AK427" s="224">
        <v>0</v>
      </c>
      <c r="AL427" s="225">
        <v>0.12002572675929453</v>
      </c>
      <c r="AM427" s="224">
        <v>400</v>
      </c>
      <c r="AN427" s="224">
        <v>430</v>
      </c>
      <c r="AO427" s="224">
        <v>430</v>
      </c>
      <c r="AP427" s="224">
        <v>0.95320000000000005</v>
      </c>
      <c r="AQ427" s="224">
        <v>30320</v>
      </c>
      <c r="AR427" s="224">
        <v>0</v>
      </c>
      <c r="AS427" s="225">
        <v>0.10274110001832532</v>
      </c>
      <c r="AT427" s="224">
        <v>400</v>
      </c>
      <c r="AU427" s="224">
        <v>385</v>
      </c>
      <c r="AV427" s="224">
        <v>385</v>
      </c>
      <c r="AW427" s="224">
        <v>0.92169999999999996</v>
      </c>
      <c r="AX427" s="224">
        <v>20120</v>
      </c>
      <c r="AY427" s="224">
        <v>0</v>
      </c>
      <c r="AZ427" s="225">
        <v>7.6208729923639598E-2</v>
      </c>
      <c r="BA427" s="224">
        <v>400</v>
      </c>
      <c r="BB427" s="224">
        <v>350</v>
      </c>
      <c r="BC427" s="224">
        <v>350</v>
      </c>
      <c r="BD427" s="224">
        <v>0.9073</v>
      </c>
      <c r="BE427" s="224">
        <v>25775</v>
      </c>
      <c r="BF427" s="224">
        <v>0</v>
      </c>
      <c r="BG427" s="225">
        <v>0.11273200268020064</v>
      </c>
      <c r="BH427" s="224">
        <v>400</v>
      </c>
      <c r="BI427" s="224">
        <v>360</v>
      </c>
      <c r="BJ427" s="224">
        <v>360</v>
      </c>
      <c r="BK427" s="224">
        <v>0.97540000000000004</v>
      </c>
      <c r="BL427" s="224">
        <v>23760</v>
      </c>
      <c r="BM427" s="224">
        <v>0</v>
      </c>
      <c r="BN427" s="225">
        <v>9.0946972954023819E-2</v>
      </c>
      <c r="BO427" s="224">
        <v>400</v>
      </c>
      <c r="BP427" s="224">
        <v>425</v>
      </c>
      <c r="BQ427" s="224">
        <v>425</v>
      </c>
      <c r="BR427" s="224">
        <v>0.94340000000000002</v>
      </c>
      <c r="BS427" s="224">
        <v>58230</v>
      </c>
      <c r="BT427" s="311">
        <v>0</v>
      </c>
      <c r="BU427" s="225">
        <v>0.19520415276972666</v>
      </c>
      <c r="BV427" s="224">
        <v>400</v>
      </c>
      <c r="BW427" s="224">
        <v>425</v>
      </c>
      <c r="BX427" s="224">
        <v>425</v>
      </c>
      <c r="BY427" s="224">
        <v>0.93069999999999997</v>
      </c>
      <c r="BZ427" s="224">
        <v>82240</v>
      </c>
      <c r="CA427" s="311">
        <v>0</v>
      </c>
      <c r="CB427" s="225">
        <v>0.30939634906288721</v>
      </c>
      <c r="CC427" s="224">
        <v>400</v>
      </c>
      <c r="CD427" s="486"/>
      <c r="CE427" s="224">
        <v>396.6</v>
      </c>
      <c r="CF427" s="224">
        <v>0.95209999999999995</v>
      </c>
      <c r="CG427" s="224">
        <v>63760</v>
      </c>
      <c r="CH427" s="224">
        <v>0</v>
      </c>
      <c r="CI427" s="225">
        <v>0.22695517912968874</v>
      </c>
      <c r="CJ427" s="224">
        <v>400</v>
      </c>
      <c r="CK427" s="486"/>
      <c r="CL427" s="224">
        <v>369.8</v>
      </c>
      <c r="CM427" s="224">
        <v>0.96679999999999999</v>
      </c>
      <c r="CN427" s="224">
        <v>33872</v>
      </c>
      <c r="CO427" s="224">
        <v>0</v>
      </c>
      <c r="CP427" s="225">
        <v>0.13158451852012629</v>
      </c>
      <c r="CQ427" s="224">
        <v>400</v>
      </c>
      <c r="CR427" s="486"/>
      <c r="CS427" s="224">
        <v>379.4</v>
      </c>
      <c r="CT427" s="224">
        <v>0.97009999999999996</v>
      </c>
      <c r="CU427" s="224">
        <v>31358</v>
      </c>
      <c r="CV427" s="311">
        <v>0</v>
      </c>
      <c r="CW427" s="225">
        <v>0.11451479213286328</v>
      </c>
      <c r="CX427" s="224">
        <v>400</v>
      </c>
      <c r="CY427" s="486"/>
      <c r="CZ427" s="224">
        <v>388</v>
      </c>
      <c r="DA427" s="224">
        <v>0.97289999999999999</v>
      </c>
      <c r="DB427" s="224">
        <v>30277</v>
      </c>
      <c r="DC427" s="224">
        <v>0</v>
      </c>
      <c r="DD427" s="225">
        <v>0.11139877507486093</v>
      </c>
      <c r="DE427" s="224">
        <v>400</v>
      </c>
      <c r="DF427" s="486"/>
      <c r="DG427" s="224">
        <v>381.2</v>
      </c>
      <c r="DH427" s="224">
        <v>0.97060000000000002</v>
      </c>
      <c r="DI427" s="224">
        <v>35495</v>
      </c>
      <c r="DJ427" s="224">
        <v>0</v>
      </c>
      <c r="DK427" s="225">
        <v>0.12894397850134276</v>
      </c>
      <c r="DL427" s="224">
        <v>400</v>
      </c>
      <c r="DM427" s="486"/>
      <c r="DN427" s="224">
        <v>395.8</v>
      </c>
      <c r="DO427" s="224">
        <v>0.99429999999999996</v>
      </c>
      <c r="DP427" s="224">
        <v>43415</v>
      </c>
      <c r="DQ427" s="311">
        <v>0</v>
      </c>
      <c r="DR427" s="225">
        <v>0.14827694875356462</v>
      </c>
      <c r="DS427" s="486">
        <v>400</v>
      </c>
      <c r="DT427" s="486"/>
      <c r="DU427" s="486">
        <v>320</v>
      </c>
      <c r="DV427" s="486">
        <v>0.97689999999999999</v>
      </c>
      <c r="DW427" s="224">
        <v>31505</v>
      </c>
      <c r="DX427" s="224">
        <v>0</v>
      </c>
      <c r="DY427" s="225">
        <v>0.13997384726060896</v>
      </c>
    </row>
    <row r="428" spans="1:129">
      <c r="A428" s="466">
        <v>424</v>
      </c>
      <c r="B428" s="489">
        <v>341000000101</v>
      </c>
      <c r="C428" s="492" t="s">
        <v>790</v>
      </c>
      <c r="D428" s="224">
        <v>167</v>
      </c>
      <c r="E428" s="224">
        <v>3</v>
      </c>
      <c r="F428" s="224">
        <v>3</v>
      </c>
      <c r="G428" s="224">
        <v>0.23760000000000001</v>
      </c>
      <c r="H428" s="224">
        <v>288</v>
      </c>
      <c r="I428" s="224">
        <v>0</v>
      </c>
      <c r="J428" s="225">
        <v>0.5611672278338945</v>
      </c>
      <c r="K428" s="224">
        <v>167</v>
      </c>
      <c r="L428" s="224">
        <v>60</v>
      </c>
      <c r="M428" s="224">
        <v>60</v>
      </c>
      <c r="N428" s="224">
        <v>0.70809999999999995</v>
      </c>
      <c r="O428" s="224">
        <v>3603</v>
      </c>
      <c r="P428" s="224">
        <v>0</v>
      </c>
      <c r="Q428" s="225">
        <v>0.11398441687812153</v>
      </c>
      <c r="R428" s="224">
        <v>167</v>
      </c>
      <c r="S428" s="224">
        <v>48</v>
      </c>
      <c r="T428" s="224">
        <v>133.6</v>
      </c>
      <c r="U428" s="224">
        <v>0.67530000000000001</v>
      </c>
      <c r="V428" s="224">
        <v>2040</v>
      </c>
      <c r="W428" s="224">
        <v>0</v>
      </c>
      <c r="X428" s="225">
        <v>3.1404686554626568E-2</v>
      </c>
      <c r="Y428" s="224">
        <v>167</v>
      </c>
      <c r="Z428" s="224">
        <v>42</v>
      </c>
      <c r="AA428" s="224">
        <v>133.6</v>
      </c>
      <c r="AB428" s="224">
        <v>0.4521</v>
      </c>
      <c r="AC428" s="224">
        <v>822</v>
      </c>
      <c r="AD428" s="224">
        <v>0</v>
      </c>
      <c r="AE428" s="225">
        <v>1.8291862023753078E-2</v>
      </c>
      <c r="AF428" s="224">
        <v>167</v>
      </c>
      <c r="AG428" s="224">
        <v>33</v>
      </c>
      <c r="AH428" s="224">
        <v>133.6</v>
      </c>
      <c r="AI428" s="224">
        <v>0.66779999999999995</v>
      </c>
      <c r="AJ428" s="224">
        <v>2376</v>
      </c>
      <c r="AK428" s="224">
        <v>0</v>
      </c>
      <c r="AL428" s="225">
        <v>3.5794856682600372E-2</v>
      </c>
      <c r="AM428" s="224">
        <v>167</v>
      </c>
      <c r="AN428" s="224">
        <v>48</v>
      </c>
      <c r="AO428" s="224">
        <v>133.6</v>
      </c>
      <c r="AP428" s="224">
        <v>0.84460000000000002</v>
      </c>
      <c r="AQ428" s="224">
        <v>5820</v>
      </c>
      <c r="AR428" s="224">
        <v>0</v>
      </c>
      <c r="AS428" s="225">
        <v>7.1636268074790524E-2</v>
      </c>
      <c r="AT428" s="224">
        <v>167</v>
      </c>
      <c r="AU428" s="224">
        <v>60</v>
      </c>
      <c r="AV428" s="224">
        <v>133.6</v>
      </c>
      <c r="AW428" s="224">
        <v>0.85319999999999996</v>
      </c>
      <c r="AX428" s="224">
        <v>9537</v>
      </c>
      <c r="AY428" s="224">
        <v>0</v>
      </c>
      <c r="AZ428" s="225">
        <v>0.11245571784610084</v>
      </c>
      <c r="BA428" s="224">
        <v>167</v>
      </c>
      <c r="BB428" s="224">
        <v>69</v>
      </c>
      <c r="BC428" s="224">
        <v>133.6</v>
      </c>
      <c r="BD428" s="224">
        <v>0.83960000000000001</v>
      </c>
      <c r="BE428" s="224">
        <v>4992</v>
      </c>
      <c r="BF428" s="224">
        <v>0</v>
      </c>
      <c r="BG428" s="225">
        <v>6.1810633140579253E-2</v>
      </c>
      <c r="BH428" s="224">
        <v>167</v>
      </c>
      <c r="BI428" s="224">
        <v>57</v>
      </c>
      <c r="BJ428" s="224">
        <v>133.6</v>
      </c>
      <c r="BK428" s="224">
        <v>0.83020000000000005</v>
      </c>
      <c r="BL428" s="224">
        <v>4869</v>
      </c>
      <c r="BM428" s="224">
        <v>0</v>
      </c>
      <c r="BN428" s="225">
        <v>5.9003483385340352E-2</v>
      </c>
      <c r="BO428" s="224">
        <v>167</v>
      </c>
      <c r="BP428" s="224">
        <v>45</v>
      </c>
      <c r="BQ428" s="224">
        <v>133.6</v>
      </c>
      <c r="BR428" s="224">
        <v>0.80900000000000005</v>
      </c>
      <c r="BS428" s="224">
        <v>3786</v>
      </c>
      <c r="BT428" s="311">
        <v>0</v>
      </c>
      <c r="BU428" s="225">
        <v>4.708176055878991E-2</v>
      </c>
      <c r="BV428" s="224">
        <v>167</v>
      </c>
      <c r="BW428" s="224">
        <v>48</v>
      </c>
      <c r="BX428" s="224">
        <v>133.6</v>
      </c>
      <c r="BY428" s="224">
        <v>0.80379999999999996</v>
      </c>
      <c r="BZ428" s="224">
        <v>3453</v>
      </c>
      <c r="CA428" s="311">
        <v>0</v>
      </c>
      <c r="CB428" s="225">
        <v>4.7848997735521037E-2</v>
      </c>
      <c r="CC428" s="224">
        <v>167</v>
      </c>
      <c r="CD428" s="486"/>
      <c r="CE428" s="224">
        <v>133.6</v>
      </c>
      <c r="CF428" s="224">
        <v>0.875</v>
      </c>
      <c r="CG428" s="224">
        <v>8421</v>
      </c>
      <c r="CH428" s="224">
        <v>0</v>
      </c>
      <c r="CI428" s="225">
        <v>9.6822484064129813E-2</v>
      </c>
      <c r="CJ428" s="224">
        <v>167</v>
      </c>
      <c r="CK428" s="486"/>
      <c r="CL428" s="224">
        <v>133.6</v>
      </c>
      <c r="CM428" s="224">
        <v>0.871</v>
      </c>
      <c r="CN428" s="224">
        <v>7447</v>
      </c>
      <c r="CO428" s="224">
        <v>0</v>
      </c>
      <c r="CP428" s="225">
        <v>8.8884133760798345E-2</v>
      </c>
      <c r="CQ428" s="224">
        <v>167</v>
      </c>
      <c r="CR428" s="486"/>
      <c r="CS428" s="224">
        <v>133.6</v>
      </c>
      <c r="CT428" s="224">
        <v>0.41720000000000002</v>
      </c>
      <c r="CU428" s="224">
        <v>724</v>
      </c>
      <c r="CV428" s="311">
        <v>0</v>
      </c>
      <c r="CW428" s="225">
        <v>1.7458819410015522E-2</v>
      </c>
      <c r="CX428" s="224">
        <v>167</v>
      </c>
      <c r="CY428" s="486"/>
      <c r="CZ428" s="224">
        <v>133.6</v>
      </c>
      <c r="DA428" s="224">
        <v>0.54969999999999997</v>
      </c>
      <c r="DB428" s="224">
        <v>1298</v>
      </c>
      <c r="DC428" s="224">
        <v>0</v>
      </c>
      <c r="DD428" s="225">
        <v>2.4547654433416839E-2</v>
      </c>
      <c r="DE428" s="224">
        <v>167</v>
      </c>
      <c r="DF428" s="486"/>
      <c r="DG428" s="224">
        <v>133.6</v>
      </c>
      <c r="DH428" s="224">
        <v>0.7853</v>
      </c>
      <c r="DI428" s="224">
        <v>4662</v>
      </c>
      <c r="DJ428" s="224">
        <v>0</v>
      </c>
      <c r="DK428" s="225">
        <v>5.9725153973138004E-2</v>
      </c>
      <c r="DL428" s="224">
        <v>167</v>
      </c>
      <c r="DM428" s="486"/>
      <c r="DN428" s="224">
        <v>133.6</v>
      </c>
      <c r="DO428" s="224">
        <v>0.79869999999999997</v>
      </c>
      <c r="DP428" s="224">
        <v>5528</v>
      </c>
      <c r="DQ428" s="311">
        <v>0</v>
      </c>
      <c r="DR428" s="225">
        <v>6.9631372601751437E-2</v>
      </c>
      <c r="DS428" s="486">
        <v>167</v>
      </c>
      <c r="DT428" s="486"/>
      <c r="DU428" s="486">
        <v>133.6</v>
      </c>
      <c r="DV428" s="486">
        <v>0.29680000000000001</v>
      </c>
      <c r="DW428" s="224">
        <v>461</v>
      </c>
      <c r="DX428" s="224">
        <v>0</v>
      </c>
      <c r="DY428" s="225">
        <v>1.614723159252026E-2</v>
      </c>
    </row>
    <row r="429" spans="1:129">
      <c r="A429" s="466">
        <v>425</v>
      </c>
      <c r="B429" s="489">
        <v>342000000038</v>
      </c>
      <c r="C429" s="492" t="s">
        <v>331</v>
      </c>
      <c r="D429" s="224">
        <v>167</v>
      </c>
      <c r="E429" s="224">
        <v>52</v>
      </c>
      <c r="F429" s="224">
        <v>52</v>
      </c>
      <c r="G429" s="224">
        <v>0.68030000000000002</v>
      </c>
      <c r="H429" s="224">
        <v>8204</v>
      </c>
      <c r="I429" s="224">
        <v>0</v>
      </c>
      <c r="J429" s="225">
        <v>0.32209897342926885</v>
      </c>
      <c r="K429" s="224">
        <v>167</v>
      </c>
      <c r="L429" s="224">
        <v>86</v>
      </c>
      <c r="M429" s="224">
        <v>86</v>
      </c>
      <c r="N429" s="224">
        <v>0.82640000000000002</v>
      </c>
      <c r="O429" s="224">
        <v>7314</v>
      </c>
      <c r="P429" s="224">
        <v>0</v>
      </c>
      <c r="Q429" s="225">
        <v>0.13832263729049396</v>
      </c>
      <c r="R429" s="224">
        <v>167</v>
      </c>
      <c r="S429" s="224">
        <v>92</v>
      </c>
      <c r="T429" s="224">
        <v>133.6</v>
      </c>
      <c r="U429" s="224">
        <v>0.78439999999999999</v>
      </c>
      <c r="V429" s="224">
        <v>5282</v>
      </c>
      <c r="W429" s="224">
        <v>0</v>
      </c>
      <c r="X429" s="225">
        <v>7.0003838998867821E-2</v>
      </c>
      <c r="Y429" s="224">
        <v>167</v>
      </c>
      <c r="Z429" s="224">
        <v>54</v>
      </c>
      <c r="AA429" s="224">
        <v>133.6</v>
      </c>
      <c r="AB429" s="224">
        <v>0.52529999999999999</v>
      </c>
      <c r="AC429" s="224">
        <v>1310</v>
      </c>
      <c r="AD429" s="224">
        <v>0</v>
      </c>
      <c r="AE429" s="225">
        <v>2.5089066415598889E-2</v>
      </c>
      <c r="AF429" s="224">
        <v>167</v>
      </c>
      <c r="AG429" s="224">
        <v>66</v>
      </c>
      <c r="AH429" s="224">
        <v>133.6</v>
      </c>
      <c r="AI429" s="224">
        <v>0.69769999999999999</v>
      </c>
      <c r="AJ429" s="224">
        <v>3042</v>
      </c>
      <c r="AK429" s="224">
        <v>0</v>
      </c>
      <c r="AL429" s="225">
        <v>4.3864288880523551E-2</v>
      </c>
      <c r="AM429" s="224">
        <v>167</v>
      </c>
      <c r="AN429" s="224">
        <v>62</v>
      </c>
      <c r="AO429" s="224">
        <v>133.6</v>
      </c>
      <c r="AP429" s="224">
        <v>0.84689999999999999</v>
      </c>
      <c r="AQ429" s="224">
        <v>7720</v>
      </c>
      <c r="AR429" s="224">
        <v>0</v>
      </c>
      <c r="AS429" s="225">
        <v>9.4764617260539349E-2</v>
      </c>
      <c r="AT429" s="224">
        <v>167</v>
      </c>
      <c r="AU429" s="224">
        <v>64</v>
      </c>
      <c r="AV429" s="224">
        <v>133.6</v>
      </c>
      <c r="AW429" s="224">
        <v>0.83450000000000002</v>
      </c>
      <c r="AX429" s="224">
        <v>9216</v>
      </c>
      <c r="AY429" s="224">
        <v>0</v>
      </c>
      <c r="AZ429" s="225">
        <v>0.11110580015098816</v>
      </c>
      <c r="BA429" s="224">
        <v>167</v>
      </c>
      <c r="BB429" s="224">
        <v>56</v>
      </c>
      <c r="BC429" s="224">
        <v>133.6</v>
      </c>
      <c r="BD429" s="224">
        <v>0.80800000000000005</v>
      </c>
      <c r="BE429" s="224">
        <v>6086</v>
      </c>
      <c r="BF429" s="224">
        <v>0</v>
      </c>
      <c r="BG429" s="225">
        <v>7.8303582603769364E-2</v>
      </c>
      <c r="BH429" s="224">
        <v>167</v>
      </c>
      <c r="BI429" s="224">
        <v>52</v>
      </c>
      <c r="BJ429" s="224">
        <v>133.6</v>
      </c>
      <c r="BK429" s="224">
        <v>0.77449999999999997</v>
      </c>
      <c r="BL429" s="224">
        <v>4986</v>
      </c>
      <c r="BM429" s="224">
        <v>0</v>
      </c>
      <c r="BN429" s="225">
        <v>6.4766653618770917E-2</v>
      </c>
      <c r="BO429" s="224">
        <v>167</v>
      </c>
      <c r="BP429" s="224">
        <v>50</v>
      </c>
      <c r="BQ429" s="224">
        <v>133.6</v>
      </c>
      <c r="BR429" s="224">
        <v>0.79190000000000005</v>
      </c>
      <c r="BS429" s="224">
        <v>5268</v>
      </c>
      <c r="BT429" s="311">
        <v>0</v>
      </c>
      <c r="BU429" s="225">
        <v>6.6926178845336748E-2</v>
      </c>
      <c r="BV429" s="224">
        <v>167</v>
      </c>
      <c r="BW429" s="224">
        <v>50</v>
      </c>
      <c r="BX429" s="224">
        <v>133.6</v>
      </c>
      <c r="BY429" s="224">
        <v>0.80959999999999999</v>
      </c>
      <c r="BZ429" s="224">
        <v>5400</v>
      </c>
      <c r="CA429" s="311">
        <v>0</v>
      </c>
      <c r="CB429" s="225">
        <v>7.4292937276209864E-2</v>
      </c>
      <c r="CC429" s="224">
        <v>167</v>
      </c>
      <c r="CD429" s="486"/>
      <c r="CE429" s="224">
        <v>133.6</v>
      </c>
      <c r="CF429" s="224">
        <v>0.85840000000000005</v>
      </c>
      <c r="CG429" s="224">
        <v>7972</v>
      </c>
      <c r="CH429" s="224">
        <v>0</v>
      </c>
      <c r="CI429" s="225">
        <v>9.3432546865502966E-2</v>
      </c>
      <c r="CJ429" s="224">
        <v>167</v>
      </c>
      <c r="CK429" s="486"/>
      <c r="CL429" s="224">
        <v>133.6</v>
      </c>
      <c r="CM429" s="224">
        <v>0.83930000000000005</v>
      </c>
      <c r="CN429" s="224">
        <v>7238</v>
      </c>
      <c r="CO429" s="224">
        <v>0</v>
      </c>
      <c r="CP429" s="225">
        <v>8.9652499282780018E-2</v>
      </c>
      <c r="CQ429" s="224">
        <v>167</v>
      </c>
      <c r="CR429" s="486"/>
      <c r="CS429" s="224">
        <v>133.6</v>
      </c>
      <c r="CT429" s="224">
        <v>0.43819999999999998</v>
      </c>
      <c r="CU429" s="224">
        <v>848</v>
      </c>
      <c r="CV429" s="311">
        <v>0</v>
      </c>
      <c r="CW429" s="225">
        <v>1.9469019735003281E-2</v>
      </c>
      <c r="CX429" s="224">
        <v>167</v>
      </c>
      <c r="CY429" s="486"/>
      <c r="CZ429" s="224">
        <v>133.6</v>
      </c>
      <c r="DA429" s="224">
        <v>0.65759999999999996</v>
      </c>
      <c r="DB429" s="224">
        <v>2493</v>
      </c>
      <c r="DC429" s="224">
        <v>0</v>
      </c>
      <c r="DD429" s="225">
        <v>3.9411368868103216E-2</v>
      </c>
      <c r="DE429" s="224">
        <v>167</v>
      </c>
      <c r="DF429" s="486"/>
      <c r="DG429" s="224">
        <v>133.6</v>
      </c>
      <c r="DH429" s="224">
        <v>0.84179999999999999</v>
      </c>
      <c r="DI429" s="224">
        <v>7148</v>
      </c>
      <c r="DJ429" s="224">
        <v>0</v>
      </c>
      <c r="DK429" s="225">
        <v>8.5427211166765105E-2</v>
      </c>
      <c r="DL429" s="224">
        <v>167</v>
      </c>
      <c r="DM429" s="486"/>
      <c r="DN429" s="224">
        <v>133.6</v>
      </c>
      <c r="DO429" s="224">
        <v>0.84909999999999997</v>
      </c>
      <c r="DP429" s="224">
        <v>7759</v>
      </c>
      <c r="DQ429" s="311">
        <v>0</v>
      </c>
      <c r="DR429" s="225">
        <v>9.193217123220479E-2</v>
      </c>
      <c r="DS429" s="486">
        <v>167</v>
      </c>
      <c r="DT429" s="486"/>
      <c r="DU429" s="486">
        <v>133.6</v>
      </c>
      <c r="DV429" s="486">
        <v>0.87480000000000002</v>
      </c>
      <c r="DW429" s="224">
        <v>7550</v>
      </c>
      <c r="DX429" s="224">
        <v>0</v>
      </c>
      <c r="DY429" s="225">
        <v>8.9722057181171877E-2</v>
      </c>
    </row>
    <row r="430" spans="1:129">
      <c r="A430" s="466">
        <v>426</v>
      </c>
      <c r="B430" s="489">
        <v>341000000035</v>
      </c>
      <c r="C430" s="492" t="s">
        <v>296</v>
      </c>
      <c r="D430" s="224">
        <v>222.22</v>
      </c>
      <c r="E430" s="224">
        <v>92</v>
      </c>
      <c r="F430" s="224">
        <v>200</v>
      </c>
      <c r="G430" s="224">
        <v>0.92169999999999996</v>
      </c>
      <c r="H430" s="224">
        <v>26176</v>
      </c>
      <c r="I430" s="224">
        <v>0</v>
      </c>
      <c r="J430" s="225">
        <v>0.19722011259387848</v>
      </c>
      <c r="K430" s="224">
        <v>222.22</v>
      </c>
      <c r="L430" s="224">
        <v>120</v>
      </c>
      <c r="M430" s="224">
        <v>200</v>
      </c>
      <c r="N430" s="224">
        <v>0.94259999999999999</v>
      </c>
      <c r="O430" s="224">
        <v>44364</v>
      </c>
      <c r="P430" s="224">
        <v>0</v>
      </c>
      <c r="Q430" s="225">
        <v>0.31630082886730593</v>
      </c>
      <c r="R430" s="224">
        <v>222.22</v>
      </c>
      <c r="S430" s="224">
        <v>100.4</v>
      </c>
      <c r="T430" s="224">
        <v>200</v>
      </c>
      <c r="U430" s="224">
        <v>0.94469999999999998</v>
      </c>
      <c r="V430" s="224">
        <v>38336</v>
      </c>
      <c r="W430" s="224">
        <v>0</v>
      </c>
      <c r="X430" s="225">
        <v>0.28180609952601066</v>
      </c>
      <c r="Y430" s="224">
        <v>222.22</v>
      </c>
      <c r="Z430" s="224">
        <v>107.6</v>
      </c>
      <c r="AA430" s="224">
        <v>200</v>
      </c>
      <c r="AB430" s="224">
        <v>0.94410000000000005</v>
      </c>
      <c r="AC430" s="224">
        <v>38924</v>
      </c>
      <c r="AD430" s="224">
        <v>0</v>
      </c>
      <c r="AE430" s="225">
        <v>0.2770744852297175</v>
      </c>
      <c r="AF430" s="224">
        <v>222.22</v>
      </c>
      <c r="AG430" s="224">
        <v>96</v>
      </c>
      <c r="AH430" s="224">
        <v>200</v>
      </c>
      <c r="AI430" s="224">
        <v>0.93659999999999999</v>
      </c>
      <c r="AJ430" s="224">
        <v>36016</v>
      </c>
      <c r="AK430" s="224">
        <v>0</v>
      </c>
      <c r="AL430" s="225">
        <v>0.25842730167914602</v>
      </c>
      <c r="AM430" s="224">
        <v>222.22</v>
      </c>
      <c r="AN430" s="224">
        <v>96</v>
      </c>
      <c r="AO430" s="224">
        <v>200</v>
      </c>
      <c r="AP430" s="224">
        <v>0.94979999999999998</v>
      </c>
      <c r="AQ430" s="224">
        <v>35180</v>
      </c>
      <c r="AR430" s="224">
        <v>0</v>
      </c>
      <c r="AS430" s="225">
        <v>0.25721789382560067</v>
      </c>
      <c r="AT430" s="224">
        <v>222.22</v>
      </c>
      <c r="AU430" s="224">
        <v>88</v>
      </c>
      <c r="AV430" s="224">
        <v>200</v>
      </c>
      <c r="AW430" s="224">
        <v>0.9214</v>
      </c>
      <c r="AX430" s="224">
        <v>33344</v>
      </c>
      <c r="AY430" s="224">
        <v>0</v>
      </c>
      <c r="AZ430" s="225">
        <v>0.24320167300344728</v>
      </c>
      <c r="BA430" s="224">
        <v>222.22</v>
      </c>
      <c r="BB430" s="224">
        <v>76</v>
      </c>
      <c r="BC430" s="224">
        <v>200</v>
      </c>
      <c r="BD430" s="224">
        <v>0.88119999999999998</v>
      </c>
      <c r="BE430" s="224">
        <v>26932</v>
      </c>
      <c r="BF430" s="224">
        <v>0</v>
      </c>
      <c r="BG430" s="225">
        <v>0.21224214455036061</v>
      </c>
      <c r="BH430" s="224">
        <v>200</v>
      </c>
      <c r="BI430" s="224">
        <v>72</v>
      </c>
      <c r="BJ430" s="224">
        <v>200</v>
      </c>
      <c r="BK430" s="224">
        <v>0.83460000000000001</v>
      </c>
      <c r="BL430" s="224">
        <v>22224</v>
      </c>
      <c r="BM430" s="224">
        <v>0</v>
      </c>
      <c r="BN430" s="225">
        <v>0.17895379668065828</v>
      </c>
      <c r="BO430" s="224">
        <v>200</v>
      </c>
      <c r="BP430" s="224">
        <v>72</v>
      </c>
      <c r="BQ430" s="224">
        <v>200</v>
      </c>
      <c r="BR430" s="224">
        <v>0.85299999999999998</v>
      </c>
      <c r="BS430" s="224">
        <v>24056</v>
      </c>
      <c r="BT430" s="311">
        <v>0</v>
      </c>
      <c r="BU430" s="225">
        <v>0.18952715904650255</v>
      </c>
      <c r="BV430" s="224">
        <v>200</v>
      </c>
      <c r="BW430" s="224">
        <v>72</v>
      </c>
      <c r="BX430" s="224">
        <v>200</v>
      </c>
      <c r="BY430" s="224">
        <v>0.86040000000000005</v>
      </c>
      <c r="BZ430" s="224">
        <v>21652</v>
      </c>
      <c r="CA430" s="311">
        <v>0</v>
      </c>
      <c r="CB430" s="225">
        <v>0.1872398773549401</v>
      </c>
      <c r="CC430" s="224">
        <v>200</v>
      </c>
      <c r="CD430" s="486"/>
      <c r="CE430" s="224">
        <v>200</v>
      </c>
      <c r="CF430" s="224">
        <v>0.9516</v>
      </c>
      <c r="CG430" s="224">
        <v>34620</v>
      </c>
      <c r="CH430" s="224">
        <v>0</v>
      </c>
      <c r="CI430" s="225">
        <v>0.24449484060800822</v>
      </c>
      <c r="CJ430" s="224">
        <v>200</v>
      </c>
      <c r="CK430" s="486"/>
      <c r="CL430" s="224">
        <v>200</v>
      </c>
      <c r="CM430" s="224">
        <v>0.94930000000000003</v>
      </c>
      <c r="CN430" s="224">
        <v>38440</v>
      </c>
      <c r="CO430" s="224">
        <v>0</v>
      </c>
      <c r="CP430" s="225">
        <v>0.2812013530437632</v>
      </c>
      <c r="CQ430" s="224">
        <v>200</v>
      </c>
      <c r="CR430" s="486"/>
      <c r="CS430" s="224">
        <v>200</v>
      </c>
      <c r="CT430" s="224">
        <v>0.95050000000000001</v>
      </c>
      <c r="CU430" s="224">
        <v>42316</v>
      </c>
      <c r="CV430" s="311">
        <v>0</v>
      </c>
      <c r="CW430" s="225">
        <v>0.29919171007901896</v>
      </c>
      <c r="CX430" s="224">
        <v>200</v>
      </c>
      <c r="CY430" s="486"/>
      <c r="CZ430" s="224">
        <v>200</v>
      </c>
      <c r="DA430" s="224">
        <v>0.94699999999999995</v>
      </c>
      <c r="DB430" s="224">
        <v>44092</v>
      </c>
      <c r="DC430" s="224">
        <v>0</v>
      </c>
      <c r="DD430" s="225">
        <v>0.32333098674175764</v>
      </c>
      <c r="DE430" s="224">
        <v>200</v>
      </c>
      <c r="DF430" s="486"/>
      <c r="DG430" s="224">
        <v>200</v>
      </c>
      <c r="DH430" s="224">
        <v>0.93869999999999998</v>
      </c>
      <c r="DI430" s="224">
        <v>41620</v>
      </c>
      <c r="DJ430" s="224">
        <v>0</v>
      </c>
      <c r="DK430" s="225">
        <v>0.29796985306835927</v>
      </c>
      <c r="DL430" s="224">
        <v>200</v>
      </c>
      <c r="DM430" s="486"/>
      <c r="DN430" s="224">
        <v>200</v>
      </c>
      <c r="DO430" s="224">
        <v>0.94069999999999998</v>
      </c>
      <c r="DP430" s="224">
        <v>41308</v>
      </c>
      <c r="DQ430" s="311">
        <v>0</v>
      </c>
      <c r="DR430" s="225">
        <v>0.29510739543076475</v>
      </c>
      <c r="DS430" s="486">
        <v>200</v>
      </c>
      <c r="DT430" s="486"/>
      <c r="DU430" s="486">
        <v>200</v>
      </c>
      <c r="DV430" s="486">
        <v>0.9335</v>
      </c>
      <c r="DW430" s="224">
        <v>36072</v>
      </c>
      <c r="DX430" s="224">
        <v>0</v>
      </c>
      <c r="DY430" s="225">
        <v>0.26834493840385648</v>
      </c>
    </row>
    <row r="431" spans="1:129">
      <c r="A431" s="466">
        <v>427</v>
      </c>
      <c r="B431" s="489">
        <v>711000000014</v>
      </c>
      <c r="C431" s="492" t="s">
        <v>377</v>
      </c>
      <c r="D431" s="224">
        <v>113</v>
      </c>
      <c r="E431" s="224">
        <v>122.4</v>
      </c>
      <c r="F431" s="224">
        <v>127.4</v>
      </c>
      <c r="G431" s="224">
        <v>0.80700000000000005</v>
      </c>
      <c r="H431" s="224">
        <v>22955</v>
      </c>
      <c r="I431" s="224">
        <v>0</v>
      </c>
      <c r="J431" s="225">
        <v>0.31010005120467149</v>
      </c>
      <c r="K431" s="224">
        <v>113</v>
      </c>
      <c r="L431" s="224">
        <v>114</v>
      </c>
      <c r="M431" s="224">
        <v>119</v>
      </c>
      <c r="N431" s="224">
        <v>0.80079999999999996</v>
      </c>
      <c r="O431" s="224">
        <v>22127</v>
      </c>
      <c r="P431" s="224">
        <v>0</v>
      </c>
      <c r="Q431" s="225">
        <v>0.31208908106441319</v>
      </c>
      <c r="R431" s="224">
        <v>113</v>
      </c>
      <c r="S431" s="224">
        <v>107.4</v>
      </c>
      <c r="T431" s="224">
        <v>107.4</v>
      </c>
      <c r="U431" s="224">
        <v>0.80069999999999997</v>
      </c>
      <c r="V431" s="224">
        <v>21423</v>
      </c>
      <c r="W431" s="224">
        <v>0</v>
      </c>
      <c r="X431" s="225">
        <v>0.345998074155629</v>
      </c>
      <c r="Y431" s="224">
        <v>113</v>
      </c>
      <c r="Z431" s="224">
        <v>96.6</v>
      </c>
      <c r="AA431" s="224">
        <v>96.6</v>
      </c>
      <c r="AB431" s="224">
        <v>0.80730000000000002</v>
      </c>
      <c r="AC431" s="224">
        <v>21994</v>
      </c>
      <c r="AD431" s="224">
        <v>0</v>
      </c>
      <c r="AE431" s="225">
        <v>0.37906981758571628</v>
      </c>
      <c r="AF431" s="224">
        <v>113</v>
      </c>
      <c r="AG431" s="224">
        <v>102.6</v>
      </c>
      <c r="AH431" s="224">
        <v>102.6</v>
      </c>
      <c r="AI431" s="224">
        <v>0.80620000000000003</v>
      </c>
      <c r="AJ431" s="224">
        <v>21116</v>
      </c>
      <c r="AK431" s="224">
        <v>0</v>
      </c>
      <c r="AL431" s="225">
        <v>0.34312199883296657</v>
      </c>
      <c r="AM431" s="224">
        <v>113</v>
      </c>
      <c r="AN431" s="224">
        <v>102</v>
      </c>
      <c r="AO431" s="224">
        <v>102</v>
      </c>
      <c r="AP431" s="224">
        <v>0.80089999999999995</v>
      </c>
      <c r="AQ431" s="224">
        <v>19667</v>
      </c>
      <c r="AR431" s="224">
        <v>0</v>
      </c>
      <c r="AS431" s="225">
        <v>0.33436988507754484</v>
      </c>
      <c r="AT431" s="224">
        <v>113</v>
      </c>
      <c r="AU431" s="224">
        <v>106.2</v>
      </c>
      <c r="AV431" s="224">
        <v>106.2</v>
      </c>
      <c r="AW431" s="224">
        <v>0.78710000000000002</v>
      </c>
      <c r="AX431" s="224">
        <v>22347</v>
      </c>
      <c r="AY431" s="224">
        <v>0</v>
      </c>
      <c r="AZ431" s="225">
        <v>0.35932866534283209</v>
      </c>
      <c r="BA431" s="224">
        <v>113</v>
      </c>
      <c r="BB431" s="224">
        <v>104.4</v>
      </c>
      <c r="BC431" s="224">
        <v>104.4</v>
      </c>
      <c r="BD431" s="224">
        <v>0.78520000000000001</v>
      </c>
      <c r="BE431" s="224">
        <v>20154</v>
      </c>
      <c r="BF431" s="224">
        <v>0</v>
      </c>
      <c r="BG431" s="225">
        <v>0.34146639393271044</v>
      </c>
      <c r="BH431" s="224">
        <v>113</v>
      </c>
      <c r="BI431" s="224">
        <v>96.6</v>
      </c>
      <c r="BJ431" s="224">
        <v>96.6</v>
      </c>
      <c r="BK431" s="224">
        <v>0.80069999999999997</v>
      </c>
      <c r="BL431" s="224">
        <v>17171</v>
      </c>
      <c r="BM431" s="224">
        <v>0</v>
      </c>
      <c r="BN431" s="225">
        <v>0.29838411414945698</v>
      </c>
      <c r="BO431" s="224">
        <v>113</v>
      </c>
      <c r="BP431" s="224">
        <v>91.2</v>
      </c>
      <c r="BQ431" s="224">
        <v>91.2</v>
      </c>
      <c r="BR431" s="224">
        <v>0.82620000000000005</v>
      </c>
      <c r="BS431" s="224">
        <v>19579</v>
      </c>
      <c r="BT431" s="311">
        <v>0</v>
      </c>
      <c r="BU431" s="225">
        <v>0.34925090637772177</v>
      </c>
      <c r="BV431" s="224">
        <v>113</v>
      </c>
      <c r="BW431" s="224">
        <v>91.2</v>
      </c>
      <c r="BX431" s="224">
        <v>91.2</v>
      </c>
      <c r="BY431" s="224">
        <v>0.80869999999999997</v>
      </c>
      <c r="BZ431" s="224">
        <v>19047</v>
      </c>
      <c r="CA431" s="311">
        <v>0</v>
      </c>
      <c r="CB431" s="225">
        <v>0.38430410839141876</v>
      </c>
      <c r="CC431" s="224">
        <v>113</v>
      </c>
      <c r="CD431" s="486"/>
      <c r="CE431" s="224">
        <v>113</v>
      </c>
      <c r="CF431" s="224">
        <v>0.83819999999999995</v>
      </c>
      <c r="CG431" s="224">
        <v>25169</v>
      </c>
      <c r="CH431" s="224">
        <v>0</v>
      </c>
      <c r="CI431" s="225">
        <v>0.35716338081464927</v>
      </c>
      <c r="CJ431" s="224">
        <v>113</v>
      </c>
      <c r="CK431" s="486"/>
      <c r="CL431" s="224">
        <v>113</v>
      </c>
      <c r="CM431" s="224">
        <v>0.83079999999999998</v>
      </c>
      <c r="CN431" s="224">
        <v>22556</v>
      </c>
      <c r="CO431" s="224">
        <v>0</v>
      </c>
      <c r="CP431" s="225">
        <v>0.33369881016461139</v>
      </c>
      <c r="CQ431" s="224">
        <v>113</v>
      </c>
      <c r="CR431" s="486"/>
      <c r="CS431" s="224">
        <v>113</v>
      </c>
      <c r="CT431" s="224">
        <v>0.84199999999999997</v>
      </c>
      <c r="CU431" s="224">
        <v>20995</v>
      </c>
      <c r="CV431" s="311">
        <v>0</v>
      </c>
      <c r="CW431" s="225">
        <v>0.29658720305115693</v>
      </c>
      <c r="CX431" s="224">
        <v>113</v>
      </c>
      <c r="CY431" s="486"/>
      <c r="CZ431" s="224">
        <v>113</v>
      </c>
      <c r="DA431" s="224">
        <v>0.81320000000000003</v>
      </c>
      <c r="DB431" s="224">
        <v>21934</v>
      </c>
      <c r="DC431" s="224">
        <v>0</v>
      </c>
      <c r="DD431" s="225">
        <v>0.33151984391270678</v>
      </c>
      <c r="DE431" s="224">
        <v>113</v>
      </c>
      <c r="DF431" s="486"/>
      <c r="DG431" s="224">
        <v>113</v>
      </c>
      <c r="DH431" s="224">
        <v>0.80479999999999996</v>
      </c>
      <c r="DI431" s="224">
        <v>20962</v>
      </c>
      <c r="DJ431" s="224">
        <v>0</v>
      </c>
      <c r="DK431" s="225">
        <v>0.30980852916566642</v>
      </c>
      <c r="DL431" s="224">
        <v>113</v>
      </c>
      <c r="DM431" s="486"/>
      <c r="DN431" s="224">
        <v>113</v>
      </c>
      <c r="DO431" s="224">
        <v>0.81559999999999999</v>
      </c>
      <c r="DP431" s="224">
        <v>23434</v>
      </c>
      <c r="DQ431" s="311">
        <v>0</v>
      </c>
      <c r="DR431" s="225">
        <v>0.34175732321453978</v>
      </c>
      <c r="DS431" s="486">
        <v>113</v>
      </c>
      <c r="DT431" s="486"/>
      <c r="DU431" s="486">
        <v>113</v>
      </c>
      <c r="DV431" s="486">
        <v>0.78439999999999999</v>
      </c>
      <c r="DW431" s="224">
        <v>22139</v>
      </c>
      <c r="DX431" s="224">
        <v>0</v>
      </c>
      <c r="DY431" s="225">
        <v>0.34690413405557841</v>
      </c>
    </row>
    <row r="432" spans="1:129">
      <c r="A432" s="466">
        <v>428</v>
      </c>
      <c r="B432" s="489">
        <v>342000000027</v>
      </c>
      <c r="C432" s="492" t="s">
        <v>324</v>
      </c>
      <c r="D432" s="224">
        <v>130</v>
      </c>
      <c r="E432" s="224">
        <v>10.4</v>
      </c>
      <c r="F432" s="224">
        <v>10.4</v>
      </c>
      <c r="G432" s="224">
        <v>0.94510000000000005</v>
      </c>
      <c r="H432" s="224">
        <v>15768</v>
      </c>
      <c r="I432" s="311">
        <v>11521.854719999999</v>
      </c>
      <c r="J432" s="225">
        <v>2.2280914514540582</v>
      </c>
      <c r="K432" s="224">
        <v>130</v>
      </c>
      <c r="L432" s="224">
        <v>85.8</v>
      </c>
      <c r="M432" s="224">
        <v>85.8</v>
      </c>
      <c r="N432" s="224">
        <v>0.97430000000000005</v>
      </c>
      <c r="O432" s="224">
        <v>11832</v>
      </c>
      <c r="P432" s="224">
        <v>0</v>
      </c>
      <c r="Q432" s="225">
        <v>0.19024148837778471</v>
      </c>
      <c r="R432" s="224">
        <v>130</v>
      </c>
      <c r="S432" s="224">
        <v>92</v>
      </c>
      <c r="T432" s="224">
        <v>104</v>
      </c>
      <c r="U432" s="224">
        <v>0.97540000000000004</v>
      </c>
      <c r="V432" s="224">
        <v>9694</v>
      </c>
      <c r="W432" s="224">
        <v>0</v>
      </c>
      <c r="X432" s="225">
        <v>0.13272551782393899</v>
      </c>
      <c r="Y432" s="224">
        <v>130</v>
      </c>
      <c r="Z432" s="224">
        <v>86.2</v>
      </c>
      <c r="AA432" s="224">
        <v>104</v>
      </c>
      <c r="AB432" s="224">
        <v>0.94569999999999999</v>
      </c>
      <c r="AC432" s="224">
        <v>5124</v>
      </c>
      <c r="AD432" s="224">
        <v>0</v>
      </c>
      <c r="AE432" s="225">
        <v>7.0024409820498734E-2</v>
      </c>
      <c r="AF432" s="224">
        <v>130</v>
      </c>
      <c r="AG432" s="224">
        <v>81.599999999999994</v>
      </c>
      <c r="AH432" s="224">
        <v>104</v>
      </c>
      <c r="AI432" s="224">
        <v>0.97740000000000005</v>
      </c>
      <c r="AJ432" s="224">
        <v>11002</v>
      </c>
      <c r="AK432" s="224">
        <v>0</v>
      </c>
      <c r="AL432" s="225">
        <v>0.14547656270759698</v>
      </c>
      <c r="AM432" s="224">
        <v>130</v>
      </c>
      <c r="AN432" s="224">
        <v>96</v>
      </c>
      <c r="AO432" s="224">
        <v>104</v>
      </c>
      <c r="AP432" s="224">
        <v>0.99119999999999997</v>
      </c>
      <c r="AQ432" s="224">
        <v>22680</v>
      </c>
      <c r="AR432" s="224">
        <v>0</v>
      </c>
      <c r="AS432" s="225">
        <v>0.30557366362451105</v>
      </c>
      <c r="AT432" s="224">
        <v>130</v>
      </c>
      <c r="AU432" s="224">
        <v>94</v>
      </c>
      <c r="AV432" s="224">
        <v>104</v>
      </c>
      <c r="AW432" s="224">
        <v>0.98750000000000004</v>
      </c>
      <c r="AX432" s="224">
        <v>21662</v>
      </c>
      <c r="AY432" s="224">
        <v>0</v>
      </c>
      <c r="AZ432" s="225">
        <v>0.28350137680476595</v>
      </c>
      <c r="BA432" s="224">
        <v>130</v>
      </c>
      <c r="BB432" s="224">
        <v>82</v>
      </c>
      <c r="BC432" s="224">
        <v>104</v>
      </c>
      <c r="BD432" s="224">
        <v>0.98499999999999999</v>
      </c>
      <c r="BE432" s="224">
        <v>17234</v>
      </c>
      <c r="BF432" s="224">
        <v>0</v>
      </c>
      <c r="BG432" s="225">
        <v>0.23365981170549699</v>
      </c>
      <c r="BH432" s="224">
        <v>130</v>
      </c>
      <c r="BI432" s="224">
        <v>58</v>
      </c>
      <c r="BJ432" s="224">
        <v>104</v>
      </c>
      <c r="BK432" s="224">
        <v>0.97689999999999999</v>
      </c>
      <c r="BL432" s="224">
        <v>14370</v>
      </c>
      <c r="BM432" s="224">
        <v>0</v>
      </c>
      <c r="BN432" s="225">
        <v>0.19010799594707214</v>
      </c>
      <c r="BO432" s="224">
        <v>130</v>
      </c>
      <c r="BP432" s="224">
        <v>66</v>
      </c>
      <c r="BQ432" s="224">
        <v>104</v>
      </c>
      <c r="BR432" s="224">
        <v>0.98109999999999997</v>
      </c>
      <c r="BS432" s="224">
        <v>14756</v>
      </c>
      <c r="BT432" s="311">
        <v>0</v>
      </c>
      <c r="BU432" s="225">
        <v>0.19437888921122029</v>
      </c>
      <c r="BV432" s="224">
        <v>130</v>
      </c>
      <c r="BW432" s="224">
        <v>64</v>
      </c>
      <c r="BX432" s="224">
        <v>104</v>
      </c>
      <c r="BY432" s="224">
        <v>0.97960000000000003</v>
      </c>
      <c r="BZ432" s="224">
        <v>13374</v>
      </c>
      <c r="CA432" s="311">
        <v>0</v>
      </c>
      <c r="CB432" s="225">
        <v>0.19534843219255227</v>
      </c>
      <c r="CC432" s="224">
        <v>130</v>
      </c>
      <c r="CD432" s="486"/>
      <c r="CE432" s="224">
        <v>104</v>
      </c>
      <c r="CF432" s="224">
        <v>0.99019999999999997</v>
      </c>
      <c r="CG432" s="224">
        <v>21540</v>
      </c>
      <c r="CH432" s="224">
        <v>0</v>
      </c>
      <c r="CI432" s="225">
        <v>0.28113602635856205</v>
      </c>
      <c r="CJ432" s="224">
        <v>130</v>
      </c>
      <c r="CK432" s="486"/>
      <c r="CL432" s="224">
        <v>104</v>
      </c>
      <c r="CM432" s="224">
        <v>0.99229999999999996</v>
      </c>
      <c r="CN432" s="224">
        <v>20288</v>
      </c>
      <c r="CO432" s="224">
        <v>0</v>
      </c>
      <c r="CP432" s="225">
        <v>0.2730425989521022</v>
      </c>
      <c r="CQ432" s="224">
        <v>130</v>
      </c>
      <c r="CR432" s="486"/>
      <c r="CS432" s="224">
        <v>104</v>
      </c>
      <c r="CT432" s="224">
        <v>0.95209999999999995</v>
      </c>
      <c r="CU432" s="224">
        <v>4856</v>
      </c>
      <c r="CV432" s="311">
        <v>0</v>
      </c>
      <c r="CW432" s="225">
        <v>6.5915847160023869E-2</v>
      </c>
      <c r="CX432" s="224">
        <v>130</v>
      </c>
      <c r="CY432" s="486"/>
      <c r="CZ432" s="224">
        <v>110.18</v>
      </c>
      <c r="DA432" s="224">
        <v>0.97319999999999995</v>
      </c>
      <c r="DB432" s="224">
        <v>8736</v>
      </c>
      <c r="DC432" s="224">
        <v>0</v>
      </c>
      <c r="DD432" s="225">
        <v>0.11315539386520199</v>
      </c>
      <c r="DE432" s="224">
        <v>130</v>
      </c>
      <c r="DF432" s="486"/>
      <c r="DG432" s="224">
        <v>104</v>
      </c>
      <c r="DH432" s="224">
        <v>0.99009999999999998</v>
      </c>
      <c r="DI432" s="224">
        <v>21390</v>
      </c>
      <c r="DJ432" s="224">
        <v>0</v>
      </c>
      <c r="DK432" s="225">
        <v>0.27920645156277923</v>
      </c>
      <c r="DL432" s="224">
        <v>130</v>
      </c>
      <c r="DM432" s="486"/>
      <c r="DN432" s="224">
        <v>106.88</v>
      </c>
      <c r="DO432" s="224">
        <v>0.99</v>
      </c>
      <c r="DP432" s="224">
        <v>23198</v>
      </c>
      <c r="DQ432" s="311">
        <v>0</v>
      </c>
      <c r="DR432" s="225">
        <v>0.29467681612987773</v>
      </c>
      <c r="DS432" s="486">
        <v>130</v>
      </c>
      <c r="DT432" s="486"/>
      <c r="DU432" s="486">
        <v>104.38</v>
      </c>
      <c r="DV432" s="486">
        <v>0.99080000000000001</v>
      </c>
      <c r="DW432" s="224">
        <v>23766</v>
      </c>
      <c r="DX432" s="224">
        <v>0</v>
      </c>
      <c r="DY432" s="225">
        <v>0.31916870825054128</v>
      </c>
    </row>
    <row r="433" spans="1:129">
      <c r="A433" s="466">
        <v>429</v>
      </c>
      <c r="B433" s="489">
        <v>291000000014</v>
      </c>
      <c r="C433" s="492" t="s">
        <v>718</v>
      </c>
      <c r="D433" s="224">
        <v>140</v>
      </c>
      <c r="E433" s="224">
        <v>135.6</v>
      </c>
      <c r="F433" s="224">
        <v>135.6</v>
      </c>
      <c r="G433" s="224">
        <v>0.71609999999999996</v>
      </c>
      <c r="H433" s="224">
        <v>4328</v>
      </c>
      <c r="I433" s="224">
        <v>0</v>
      </c>
      <c r="J433" s="225">
        <v>6.190438201095734E-2</v>
      </c>
      <c r="K433" s="224">
        <v>147</v>
      </c>
      <c r="L433" s="224">
        <v>88</v>
      </c>
      <c r="M433" s="224">
        <v>88</v>
      </c>
      <c r="N433" s="224">
        <v>0.74770000000000003</v>
      </c>
      <c r="O433" s="224">
        <v>7961</v>
      </c>
      <c r="P433" s="224">
        <v>0</v>
      </c>
      <c r="Q433" s="225">
        <v>0.16262399870518529</v>
      </c>
      <c r="R433" s="224">
        <v>147</v>
      </c>
      <c r="S433" s="224">
        <v>152.80000000000001</v>
      </c>
      <c r="T433" s="224">
        <v>152.80000000000001</v>
      </c>
      <c r="U433" s="224">
        <v>0.74509999999999998</v>
      </c>
      <c r="V433" s="224">
        <v>6154</v>
      </c>
      <c r="W433" s="224">
        <v>0</v>
      </c>
      <c r="X433" s="225">
        <v>7.5073571612213952E-2</v>
      </c>
      <c r="Y433" s="224">
        <v>147</v>
      </c>
      <c r="Z433" s="224">
        <v>104.8</v>
      </c>
      <c r="AA433" s="224">
        <v>117.6</v>
      </c>
      <c r="AB433" s="224">
        <v>0.7883</v>
      </c>
      <c r="AC433" s="224">
        <v>5428</v>
      </c>
      <c r="AD433" s="224">
        <v>0</v>
      </c>
      <c r="AE433" s="225">
        <v>7.8698790007205546E-2</v>
      </c>
      <c r="AF433" s="224">
        <v>147</v>
      </c>
      <c r="AG433" s="224">
        <v>156.4</v>
      </c>
      <c r="AH433" s="224">
        <v>156.4</v>
      </c>
      <c r="AI433" s="224">
        <v>0.74390000000000001</v>
      </c>
      <c r="AJ433" s="224">
        <v>5132</v>
      </c>
      <c r="AK433" s="224">
        <v>0</v>
      </c>
      <c r="AL433" s="225">
        <v>5.9287399943802006E-2</v>
      </c>
      <c r="AM433" s="224">
        <v>147</v>
      </c>
      <c r="AN433" s="224">
        <v>122.8</v>
      </c>
      <c r="AO433" s="224">
        <v>122.8</v>
      </c>
      <c r="AP433" s="224">
        <v>0.69779999999999998</v>
      </c>
      <c r="AQ433" s="224">
        <v>11704</v>
      </c>
      <c r="AR433" s="224">
        <v>0</v>
      </c>
      <c r="AS433" s="225">
        <v>0.18970225123019904</v>
      </c>
      <c r="AT433" s="224">
        <v>147</v>
      </c>
      <c r="AU433" s="224">
        <v>121.6</v>
      </c>
      <c r="AV433" s="224">
        <v>121.6</v>
      </c>
      <c r="AW433" s="224">
        <v>0.68659999999999999</v>
      </c>
      <c r="AX433" s="224">
        <v>7536</v>
      </c>
      <c r="AY433" s="224">
        <v>0</v>
      </c>
      <c r="AZ433" s="225">
        <v>0.12131949118636307</v>
      </c>
      <c r="BA433" s="224">
        <v>147</v>
      </c>
      <c r="BB433" s="224">
        <v>130</v>
      </c>
      <c r="BC433" s="224">
        <v>130</v>
      </c>
      <c r="BD433" s="224">
        <v>0.63239999999999996</v>
      </c>
      <c r="BE433" s="224">
        <v>10956</v>
      </c>
      <c r="BF433" s="224">
        <v>0</v>
      </c>
      <c r="BG433" s="225">
        <v>0.18509057882871927</v>
      </c>
      <c r="BH433" s="224">
        <v>147</v>
      </c>
      <c r="BI433" s="224">
        <v>134</v>
      </c>
      <c r="BJ433" s="224">
        <v>134</v>
      </c>
      <c r="BK433" s="224">
        <v>0.62549999999999994</v>
      </c>
      <c r="BL433" s="224">
        <v>12464</v>
      </c>
      <c r="BM433" s="224">
        <v>0</v>
      </c>
      <c r="BN433" s="225">
        <v>0.19987219981677956</v>
      </c>
      <c r="BO433" s="224">
        <v>147</v>
      </c>
      <c r="BP433" s="224">
        <v>145.19999999999999</v>
      </c>
      <c r="BQ433" s="224">
        <v>145.19999999999999</v>
      </c>
      <c r="BR433" s="224">
        <v>0.62039999999999995</v>
      </c>
      <c r="BS433" s="224">
        <v>6340</v>
      </c>
      <c r="BT433" s="311">
        <v>0</v>
      </c>
      <c r="BU433" s="225">
        <v>9.4597120496596979E-2</v>
      </c>
      <c r="BV433" s="224">
        <v>147</v>
      </c>
      <c r="BW433" s="224">
        <v>179.2</v>
      </c>
      <c r="BX433" s="224">
        <v>179.2</v>
      </c>
      <c r="BY433" s="224">
        <v>0.61450000000000005</v>
      </c>
      <c r="BZ433" s="224">
        <v>5840</v>
      </c>
      <c r="CA433" s="311">
        <v>0</v>
      </c>
      <c r="CB433" s="225">
        <v>7.8919383050209499E-2</v>
      </c>
      <c r="CC433" s="224">
        <v>147</v>
      </c>
      <c r="CD433" s="486"/>
      <c r="CE433" s="224">
        <v>155.76</v>
      </c>
      <c r="CF433" s="224">
        <v>0.66830000000000001</v>
      </c>
      <c r="CG433" s="224">
        <v>7126</v>
      </c>
      <c r="CH433" s="224">
        <v>0</v>
      </c>
      <c r="CI433" s="225">
        <v>9.2012214424115002E-2</v>
      </c>
      <c r="CJ433" s="224">
        <v>147</v>
      </c>
      <c r="CK433" s="486"/>
      <c r="CL433" s="224">
        <v>158.47999999999999</v>
      </c>
      <c r="CM433" s="224">
        <v>0.69130000000000003</v>
      </c>
      <c r="CN433" s="224">
        <v>6501</v>
      </c>
      <c r="CO433" s="224">
        <v>0</v>
      </c>
      <c r="CP433" s="225">
        <v>8.2415073484033041E-2</v>
      </c>
      <c r="CQ433" s="224">
        <v>147</v>
      </c>
      <c r="CR433" s="486"/>
      <c r="CS433" s="224">
        <v>162.4</v>
      </c>
      <c r="CT433" s="224">
        <v>0.66930000000000001</v>
      </c>
      <c r="CU433" s="224">
        <v>5477</v>
      </c>
      <c r="CV433" s="311">
        <v>0</v>
      </c>
      <c r="CW433" s="225">
        <v>6.7727174150267883E-2</v>
      </c>
      <c r="CX433" s="224">
        <v>147</v>
      </c>
      <c r="CY433" s="486"/>
      <c r="CZ433" s="224">
        <v>136</v>
      </c>
      <c r="DA433" s="224">
        <v>0.67900000000000005</v>
      </c>
      <c r="DB433" s="224">
        <v>4116</v>
      </c>
      <c r="DC433" s="224">
        <v>0</v>
      </c>
      <c r="DD433" s="225">
        <v>6.190620578128158E-2</v>
      </c>
      <c r="DE433" s="224">
        <v>147</v>
      </c>
      <c r="DF433" s="486"/>
      <c r="DG433" s="224">
        <v>180.72</v>
      </c>
      <c r="DH433" s="224">
        <v>0.69599999999999995</v>
      </c>
      <c r="DI433" s="224">
        <v>5377</v>
      </c>
      <c r="DJ433" s="224">
        <v>0</v>
      </c>
      <c r="DK433" s="225">
        <v>5.7458150616200666E-2</v>
      </c>
      <c r="DL433" s="224">
        <v>147</v>
      </c>
      <c r="DM433" s="486"/>
      <c r="DN433" s="224">
        <v>161.19999999999999</v>
      </c>
      <c r="DO433" s="224">
        <v>0.72340000000000004</v>
      </c>
      <c r="DP433" s="224">
        <v>6277</v>
      </c>
      <c r="DQ433" s="311">
        <v>0</v>
      </c>
      <c r="DR433" s="225">
        <v>7.234951950937886E-2</v>
      </c>
      <c r="DS433" s="486">
        <v>147</v>
      </c>
      <c r="DT433" s="486"/>
      <c r="DU433" s="486">
        <v>155.36000000000001</v>
      </c>
      <c r="DV433" s="486">
        <v>0.67649999999999999</v>
      </c>
      <c r="DW433" s="224">
        <v>4778</v>
      </c>
      <c r="DX433" s="224">
        <v>0</v>
      </c>
      <c r="DY433" s="225">
        <v>6.314029919314891E-2</v>
      </c>
    </row>
    <row r="434" spans="1:129">
      <c r="A434" s="466">
        <v>430</v>
      </c>
      <c r="B434" s="489">
        <v>292000000014</v>
      </c>
      <c r="C434" s="492" t="s">
        <v>964</v>
      </c>
      <c r="D434" s="224">
        <v>0</v>
      </c>
      <c r="E434" s="224">
        <v>0</v>
      </c>
      <c r="F434" s="224">
        <v>0</v>
      </c>
      <c r="G434" s="224">
        <v>0</v>
      </c>
      <c r="H434" s="224">
        <v>0</v>
      </c>
      <c r="I434" s="224">
        <v>0</v>
      </c>
      <c r="J434" s="225"/>
      <c r="K434" s="224">
        <v>0</v>
      </c>
      <c r="L434" s="224">
        <v>0</v>
      </c>
      <c r="M434" s="224">
        <v>0</v>
      </c>
      <c r="N434" s="224">
        <v>0</v>
      </c>
      <c r="O434" s="224">
        <v>0</v>
      </c>
      <c r="P434" s="224">
        <v>0</v>
      </c>
      <c r="Q434" s="225">
        <v>0</v>
      </c>
      <c r="R434" s="224">
        <v>0</v>
      </c>
      <c r="S434" s="224">
        <v>0</v>
      </c>
      <c r="T434" s="224">
        <v>0</v>
      </c>
      <c r="U434" s="224">
        <v>0</v>
      </c>
      <c r="V434" s="224">
        <v>0</v>
      </c>
      <c r="W434" s="224">
        <v>0</v>
      </c>
      <c r="X434" s="225">
        <v>0</v>
      </c>
      <c r="Y434" s="224">
        <v>0</v>
      </c>
      <c r="Z434" s="224">
        <v>0</v>
      </c>
      <c r="AA434" s="224">
        <v>0</v>
      </c>
      <c r="AB434" s="224">
        <v>0</v>
      </c>
      <c r="AC434" s="224">
        <v>0</v>
      </c>
      <c r="AD434" s="224">
        <v>0</v>
      </c>
      <c r="AE434" s="225">
        <v>0</v>
      </c>
      <c r="AF434" s="224">
        <v>0</v>
      </c>
      <c r="AG434" s="224">
        <v>0</v>
      </c>
      <c r="AH434" s="224">
        <v>0</v>
      </c>
      <c r="AI434" s="224">
        <v>0</v>
      </c>
      <c r="AJ434" s="224">
        <v>0</v>
      </c>
      <c r="AK434" s="224">
        <v>0</v>
      </c>
      <c r="AL434" s="225">
        <v>0</v>
      </c>
      <c r="AM434" s="224">
        <v>0</v>
      </c>
      <c r="AN434" s="224">
        <v>0</v>
      </c>
      <c r="AO434" s="224">
        <v>0</v>
      </c>
      <c r="AP434" s="224">
        <v>0</v>
      </c>
      <c r="AQ434" s="224">
        <v>0</v>
      </c>
      <c r="AR434" s="224">
        <v>0</v>
      </c>
      <c r="AS434" s="225">
        <v>0</v>
      </c>
      <c r="AT434" s="224">
        <v>0</v>
      </c>
      <c r="AU434" s="224">
        <v>0</v>
      </c>
      <c r="AV434" s="224">
        <v>0</v>
      </c>
      <c r="AW434" s="224">
        <v>0</v>
      </c>
      <c r="AX434" s="224">
        <v>0</v>
      </c>
      <c r="AY434" s="224">
        <v>0</v>
      </c>
      <c r="AZ434" s="225">
        <v>0</v>
      </c>
      <c r="BA434" s="224">
        <v>0</v>
      </c>
      <c r="BB434" s="224">
        <v>0</v>
      </c>
      <c r="BC434" s="224">
        <v>0</v>
      </c>
      <c r="BD434" s="224">
        <v>0</v>
      </c>
      <c r="BE434" s="224">
        <v>0</v>
      </c>
      <c r="BF434" s="224">
        <v>0</v>
      </c>
      <c r="BG434" s="225">
        <v>0</v>
      </c>
      <c r="BH434" s="224">
        <v>0</v>
      </c>
      <c r="BI434" s="224">
        <v>0</v>
      </c>
      <c r="BJ434" s="224">
        <v>0</v>
      </c>
      <c r="BK434" s="224">
        <v>0</v>
      </c>
      <c r="BL434" s="224">
        <v>0</v>
      </c>
      <c r="BM434" s="224">
        <v>0</v>
      </c>
      <c r="BN434" s="225">
        <v>0</v>
      </c>
      <c r="BO434" s="224">
        <v>0</v>
      </c>
      <c r="BP434" s="224">
        <v>0</v>
      </c>
      <c r="BQ434" s="224">
        <v>0</v>
      </c>
      <c r="BR434" s="224">
        <v>0</v>
      </c>
      <c r="BS434" s="224">
        <v>0</v>
      </c>
      <c r="BT434" s="311">
        <v>0</v>
      </c>
      <c r="BU434" s="225">
        <v>0</v>
      </c>
      <c r="BV434" s="224">
        <v>0</v>
      </c>
      <c r="BW434" s="224">
        <v>0</v>
      </c>
      <c r="BX434" s="224">
        <v>0</v>
      </c>
      <c r="BY434" s="224">
        <v>0</v>
      </c>
      <c r="BZ434" s="224">
        <v>0</v>
      </c>
      <c r="CA434" s="311">
        <v>0</v>
      </c>
      <c r="CB434" s="225">
        <v>0</v>
      </c>
      <c r="CC434" s="224">
        <v>222</v>
      </c>
      <c r="CD434" s="486"/>
      <c r="CE434" s="224">
        <v>0</v>
      </c>
      <c r="CF434" s="224">
        <v>0</v>
      </c>
      <c r="CG434" s="224">
        <v>0</v>
      </c>
      <c r="CH434" s="224">
        <v>0</v>
      </c>
      <c r="CI434" s="225">
        <v>0</v>
      </c>
      <c r="CJ434" s="224">
        <v>0</v>
      </c>
      <c r="CK434" s="486"/>
      <c r="CL434" s="224">
        <v>0</v>
      </c>
      <c r="CM434" s="224">
        <v>0</v>
      </c>
      <c r="CN434" s="224">
        <v>0</v>
      </c>
      <c r="CO434" s="224">
        <v>0</v>
      </c>
      <c r="CP434" s="225">
        <v>0</v>
      </c>
      <c r="CQ434" s="224">
        <v>0</v>
      </c>
      <c r="CR434" s="486"/>
      <c r="CS434" s="224">
        <v>0</v>
      </c>
      <c r="CT434" s="224">
        <v>0</v>
      </c>
      <c r="CU434" s="224">
        <v>0</v>
      </c>
      <c r="CV434" s="311">
        <v>0</v>
      </c>
      <c r="CW434" s="225">
        <v>0</v>
      </c>
      <c r="CX434" s="224">
        <v>222</v>
      </c>
      <c r="CY434" s="486"/>
      <c r="CZ434" s="224">
        <v>0</v>
      </c>
      <c r="DA434" s="224">
        <v>0</v>
      </c>
      <c r="DB434" s="224">
        <v>0</v>
      </c>
      <c r="DC434" s="224">
        <v>0</v>
      </c>
      <c r="DD434" s="225">
        <v>0</v>
      </c>
      <c r="DE434" s="224">
        <v>222</v>
      </c>
      <c r="DF434" s="486"/>
      <c r="DG434" s="224">
        <v>0</v>
      </c>
      <c r="DH434" s="224">
        <v>0</v>
      </c>
      <c r="DI434" s="224">
        <v>0</v>
      </c>
      <c r="DJ434" s="224">
        <v>0</v>
      </c>
      <c r="DK434" s="225">
        <v>0</v>
      </c>
      <c r="DL434" s="224">
        <v>222</v>
      </c>
      <c r="DM434" s="486"/>
      <c r="DN434" s="224">
        <v>177.6</v>
      </c>
      <c r="DO434" s="224">
        <v>0.75670000000000004</v>
      </c>
      <c r="DP434" s="224">
        <v>563</v>
      </c>
      <c r="DQ434" s="311">
        <v>0</v>
      </c>
      <c r="DR434" s="225">
        <v>5.630782651760838E-3</v>
      </c>
      <c r="DS434" s="486">
        <v>222</v>
      </c>
      <c r="DT434" s="486"/>
      <c r="DU434" s="486">
        <v>177.6</v>
      </c>
      <c r="DV434" s="486">
        <v>0.8478</v>
      </c>
      <c r="DW434" s="224">
        <v>8495</v>
      </c>
      <c r="DX434" s="224">
        <v>0</v>
      </c>
      <c r="DY434" s="225">
        <v>7.8360015476670347E-2</v>
      </c>
    </row>
    <row r="435" spans="1:129">
      <c r="A435" s="466">
        <v>431</v>
      </c>
      <c r="B435" s="489">
        <v>712000000011</v>
      </c>
      <c r="C435" s="492" t="s">
        <v>849</v>
      </c>
      <c r="D435" s="224">
        <v>167</v>
      </c>
      <c r="E435" s="224">
        <v>0</v>
      </c>
      <c r="F435" s="224">
        <v>5</v>
      </c>
      <c r="G435" s="224">
        <v>0</v>
      </c>
      <c r="H435" s="224">
        <v>0</v>
      </c>
      <c r="I435" s="224">
        <v>0</v>
      </c>
      <c r="J435" s="225"/>
      <c r="K435" s="224">
        <v>167</v>
      </c>
      <c r="L435" s="224">
        <v>0</v>
      </c>
      <c r="M435" s="224">
        <v>5</v>
      </c>
      <c r="N435" s="224">
        <v>0</v>
      </c>
      <c r="O435" s="224">
        <v>0</v>
      </c>
      <c r="P435" s="224">
        <v>0</v>
      </c>
      <c r="Q435" s="225">
        <v>0</v>
      </c>
      <c r="R435" s="224">
        <v>167</v>
      </c>
      <c r="S435" s="224">
        <v>0</v>
      </c>
      <c r="T435" s="224">
        <v>5</v>
      </c>
      <c r="U435" s="224">
        <v>0</v>
      </c>
      <c r="V435" s="224">
        <v>0</v>
      </c>
      <c r="W435" s="224">
        <v>0</v>
      </c>
      <c r="X435" s="225">
        <v>0</v>
      </c>
      <c r="Y435" s="224">
        <v>167</v>
      </c>
      <c r="Z435" s="224">
        <v>0</v>
      </c>
      <c r="AA435" s="224">
        <v>5</v>
      </c>
      <c r="AB435" s="224">
        <v>0</v>
      </c>
      <c r="AC435" s="224">
        <v>0</v>
      </c>
      <c r="AD435" s="224">
        <v>0</v>
      </c>
      <c r="AE435" s="225">
        <v>0</v>
      </c>
      <c r="AF435" s="224">
        <v>167</v>
      </c>
      <c r="AG435" s="224">
        <v>0</v>
      </c>
      <c r="AH435" s="224">
        <v>5</v>
      </c>
      <c r="AI435" s="224">
        <v>0</v>
      </c>
      <c r="AJ435" s="224">
        <v>0</v>
      </c>
      <c r="AK435" s="224">
        <v>0</v>
      </c>
      <c r="AL435" s="225">
        <v>0</v>
      </c>
      <c r="AM435" s="224">
        <v>167</v>
      </c>
      <c r="AN435" s="224">
        <v>0</v>
      </c>
      <c r="AO435" s="224">
        <v>5</v>
      </c>
      <c r="AP435" s="224">
        <v>0</v>
      </c>
      <c r="AQ435" s="224">
        <v>0</v>
      </c>
      <c r="AR435" s="224">
        <v>0</v>
      </c>
      <c r="AS435" s="225">
        <v>0</v>
      </c>
      <c r="AT435" s="224">
        <v>167</v>
      </c>
      <c r="AU435" s="224">
        <v>0</v>
      </c>
      <c r="AV435" s="224">
        <v>56.03</v>
      </c>
      <c r="AW435" s="224">
        <v>0.71599999999999997</v>
      </c>
      <c r="AX435" s="224">
        <v>731</v>
      </c>
      <c r="AY435" s="224">
        <v>0</v>
      </c>
      <c r="AZ435" s="225">
        <v>2.4491241267408374E-2</v>
      </c>
      <c r="BA435" s="224">
        <v>167</v>
      </c>
      <c r="BB435" s="224">
        <v>53.4</v>
      </c>
      <c r="BC435" s="224">
        <v>133.6</v>
      </c>
      <c r="BD435" s="224">
        <v>0.91459999999999997</v>
      </c>
      <c r="BE435" s="224">
        <v>1363</v>
      </c>
      <c r="BF435" s="224">
        <v>0</v>
      </c>
      <c r="BG435" s="225">
        <v>1.5492649804989484E-2</v>
      </c>
      <c r="BH435" s="224">
        <v>167</v>
      </c>
      <c r="BI435" s="224">
        <v>139.80000000000001</v>
      </c>
      <c r="BJ435" s="224">
        <v>144.80000000000001</v>
      </c>
      <c r="BK435" s="224">
        <v>0.98599999999999999</v>
      </c>
      <c r="BL435" s="224">
        <v>18217</v>
      </c>
      <c r="BM435" s="224">
        <v>0</v>
      </c>
      <c r="BN435" s="225">
        <v>0.17149775765246209</v>
      </c>
      <c r="BO435" s="224">
        <v>167</v>
      </c>
      <c r="BP435" s="224">
        <v>207</v>
      </c>
      <c r="BQ435" s="224">
        <v>208.25</v>
      </c>
      <c r="BR435" s="224">
        <v>0.98760000000000003</v>
      </c>
      <c r="BS435" s="224">
        <v>19507</v>
      </c>
      <c r="BT435" s="311">
        <v>0</v>
      </c>
      <c r="BU435" s="225">
        <v>0.12748275991565705</v>
      </c>
      <c r="BV435" s="224">
        <v>167</v>
      </c>
      <c r="BW435" s="224">
        <v>142.19999999999999</v>
      </c>
      <c r="BX435" s="224">
        <v>143.44999999999999</v>
      </c>
      <c r="BY435" s="224">
        <v>0.98780000000000001</v>
      </c>
      <c r="BZ435" s="224">
        <v>15997</v>
      </c>
      <c r="CA435" s="311">
        <v>0</v>
      </c>
      <c r="CB435" s="225">
        <v>0.1679962924733652</v>
      </c>
      <c r="CC435" s="224">
        <v>167</v>
      </c>
      <c r="CD435" s="486"/>
      <c r="CE435" s="224">
        <v>163.61000000000001</v>
      </c>
      <c r="CF435" s="224">
        <v>0.98919999999999997</v>
      </c>
      <c r="CG435" s="224">
        <v>19207</v>
      </c>
      <c r="CH435" s="224">
        <v>0</v>
      </c>
      <c r="CI435" s="225">
        <v>0.15951173854237069</v>
      </c>
      <c r="CJ435" s="224">
        <v>167</v>
      </c>
      <c r="CK435" s="486"/>
      <c r="CL435" s="224">
        <v>178.68</v>
      </c>
      <c r="CM435" s="224">
        <v>0.98609999999999998</v>
      </c>
      <c r="CN435" s="224">
        <v>11946</v>
      </c>
      <c r="CO435" s="224">
        <v>0</v>
      </c>
      <c r="CP435" s="225">
        <v>9.4165780704300775E-2</v>
      </c>
      <c r="CQ435" s="224">
        <v>167</v>
      </c>
      <c r="CR435" s="486"/>
      <c r="CS435" s="224">
        <v>176.4</v>
      </c>
      <c r="CT435" s="224">
        <v>0.98470000000000002</v>
      </c>
      <c r="CU435" s="224">
        <v>8508</v>
      </c>
      <c r="CV435" s="311">
        <v>0</v>
      </c>
      <c r="CW435" s="225">
        <v>6.5834270408495682E-2</v>
      </c>
      <c r="CX435" s="224">
        <v>167</v>
      </c>
      <c r="CY435" s="486"/>
      <c r="CZ435" s="224">
        <v>134.16</v>
      </c>
      <c r="DA435" s="224">
        <v>0.98040000000000005</v>
      </c>
      <c r="DB435" s="224">
        <v>7224</v>
      </c>
      <c r="DC435" s="224">
        <v>0</v>
      </c>
      <c r="DD435" s="225">
        <v>7.6281441030523048E-2</v>
      </c>
      <c r="DE435" s="224">
        <v>167</v>
      </c>
      <c r="DF435" s="486"/>
      <c r="DG435" s="224">
        <v>133.6</v>
      </c>
      <c r="DH435" s="224">
        <v>0.98750000000000004</v>
      </c>
      <c r="DI435" s="224">
        <v>474</v>
      </c>
      <c r="DJ435" s="224">
        <v>0</v>
      </c>
      <c r="DK435" s="225">
        <v>4.8290515742708132E-3</v>
      </c>
      <c r="DL435" s="224">
        <v>167</v>
      </c>
      <c r="DM435" s="486"/>
      <c r="DN435" s="224">
        <v>133.6</v>
      </c>
      <c r="DO435" s="224">
        <v>1</v>
      </c>
      <c r="DP435" s="224">
        <v>168</v>
      </c>
      <c r="DQ435" s="311">
        <v>0</v>
      </c>
      <c r="DR435" s="225">
        <v>1.6901680509947847E-3</v>
      </c>
      <c r="DS435" s="486">
        <v>167</v>
      </c>
      <c r="DT435" s="486"/>
      <c r="DU435" s="486">
        <v>133.6</v>
      </c>
      <c r="DV435" s="486">
        <v>1</v>
      </c>
      <c r="DW435" s="224">
        <v>108</v>
      </c>
      <c r="DX435" s="224">
        <v>0</v>
      </c>
      <c r="DY435" s="225">
        <v>1.122754491017964E-3</v>
      </c>
    </row>
    <row r="436" spans="1:129">
      <c r="A436" s="466">
        <v>432</v>
      </c>
      <c r="B436" s="489">
        <v>311000000053</v>
      </c>
      <c r="C436" s="492" t="s">
        <v>621</v>
      </c>
      <c r="D436" s="224">
        <v>150</v>
      </c>
      <c r="E436" s="224">
        <v>3.2</v>
      </c>
      <c r="F436" s="224">
        <v>150</v>
      </c>
      <c r="G436" s="224">
        <v>0.92079999999999995</v>
      </c>
      <c r="H436" s="224">
        <v>19768</v>
      </c>
      <c r="I436" s="224">
        <v>0</v>
      </c>
      <c r="J436" s="225">
        <v>0.19878044856324611</v>
      </c>
      <c r="K436" s="224">
        <v>150</v>
      </c>
      <c r="L436" s="224">
        <v>31.6</v>
      </c>
      <c r="M436" s="224">
        <v>150</v>
      </c>
      <c r="N436" s="224">
        <v>0.94340000000000002</v>
      </c>
      <c r="O436" s="224">
        <v>8460</v>
      </c>
      <c r="P436" s="224">
        <v>0</v>
      </c>
      <c r="Q436" s="225">
        <v>8.0354517291608266E-2</v>
      </c>
      <c r="R436" s="224">
        <v>150</v>
      </c>
      <c r="S436" s="224">
        <v>30</v>
      </c>
      <c r="T436" s="224">
        <v>150</v>
      </c>
      <c r="U436" s="224">
        <v>0.92</v>
      </c>
      <c r="V436" s="224">
        <v>7128</v>
      </c>
      <c r="W436" s="224">
        <v>0</v>
      </c>
      <c r="X436" s="225">
        <v>7.1739130434782611E-2</v>
      </c>
      <c r="Y436" s="224">
        <v>150</v>
      </c>
      <c r="Z436" s="224">
        <v>30</v>
      </c>
      <c r="AA436" s="224">
        <v>150</v>
      </c>
      <c r="AB436" s="224">
        <v>0.94389999999999996</v>
      </c>
      <c r="AC436" s="224">
        <v>6594</v>
      </c>
      <c r="AD436" s="224">
        <v>0</v>
      </c>
      <c r="AE436" s="225">
        <v>6.2597755594211615E-2</v>
      </c>
      <c r="AF436" s="224">
        <v>150</v>
      </c>
      <c r="AG436" s="224">
        <v>30</v>
      </c>
      <c r="AH436" s="224">
        <v>150</v>
      </c>
      <c r="AI436" s="224">
        <v>0.9244</v>
      </c>
      <c r="AJ436" s="224">
        <v>6044</v>
      </c>
      <c r="AK436" s="224">
        <v>0</v>
      </c>
      <c r="AL436" s="225">
        <v>5.8586873748582818E-2</v>
      </c>
      <c r="AM436" s="224">
        <v>150</v>
      </c>
      <c r="AN436" s="224">
        <v>30</v>
      </c>
      <c r="AO436" s="224">
        <v>150</v>
      </c>
      <c r="AP436" s="224">
        <v>0.96</v>
      </c>
      <c r="AQ436" s="224">
        <v>5040</v>
      </c>
      <c r="AR436" s="224">
        <v>0</v>
      </c>
      <c r="AS436" s="225">
        <v>4.8611111111111112E-2</v>
      </c>
      <c r="AT436" s="224">
        <v>150</v>
      </c>
      <c r="AU436" s="224">
        <v>32</v>
      </c>
      <c r="AV436" s="224">
        <v>150</v>
      </c>
      <c r="AW436" s="224">
        <v>0.93669999999999998</v>
      </c>
      <c r="AX436" s="224">
        <v>6538</v>
      </c>
      <c r="AY436" s="224">
        <v>0</v>
      </c>
      <c r="AZ436" s="225">
        <v>6.2543214893435464E-2</v>
      </c>
      <c r="BA436" s="224">
        <v>150</v>
      </c>
      <c r="BB436" s="224">
        <v>32</v>
      </c>
      <c r="BC436" s="224">
        <v>150</v>
      </c>
      <c r="BD436" s="224">
        <v>0.91390000000000005</v>
      </c>
      <c r="BE436" s="224">
        <v>8936</v>
      </c>
      <c r="BF436" s="224">
        <v>0</v>
      </c>
      <c r="BG436" s="225">
        <v>9.0535880009564224E-2</v>
      </c>
      <c r="BH436" s="224">
        <v>150</v>
      </c>
      <c r="BI436" s="224">
        <v>30</v>
      </c>
      <c r="BJ436" s="224">
        <v>150</v>
      </c>
      <c r="BK436" s="224">
        <v>0.89219999999999999</v>
      </c>
      <c r="BL436" s="224">
        <v>8986</v>
      </c>
      <c r="BM436" s="224">
        <v>0</v>
      </c>
      <c r="BN436" s="225">
        <v>9.0248501750334831E-2</v>
      </c>
      <c r="BO436" s="224">
        <v>150</v>
      </c>
      <c r="BP436" s="224">
        <v>42</v>
      </c>
      <c r="BQ436" s="224">
        <v>150</v>
      </c>
      <c r="BR436" s="224">
        <v>0.88790000000000002</v>
      </c>
      <c r="BS436" s="224">
        <v>8648</v>
      </c>
      <c r="BT436" s="311">
        <v>0</v>
      </c>
      <c r="BU436" s="225">
        <v>8.7274512249716524E-2</v>
      </c>
      <c r="BV436" s="224">
        <v>150</v>
      </c>
      <c r="BW436" s="224">
        <v>48</v>
      </c>
      <c r="BX436" s="224">
        <v>150</v>
      </c>
      <c r="BY436" s="224">
        <v>0.90800000000000003</v>
      </c>
      <c r="BZ436" s="224">
        <v>9434</v>
      </c>
      <c r="CA436" s="311">
        <v>0</v>
      </c>
      <c r="CB436" s="225">
        <v>0.10307408572827075</v>
      </c>
      <c r="CC436" s="224">
        <v>150</v>
      </c>
      <c r="CD436" s="486"/>
      <c r="CE436" s="224">
        <v>120</v>
      </c>
      <c r="CF436" s="224">
        <v>0.94230000000000003</v>
      </c>
      <c r="CG436" s="224">
        <v>13018</v>
      </c>
      <c r="CH436" s="224">
        <v>0</v>
      </c>
      <c r="CI436" s="225">
        <v>0.15473939499059913</v>
      </c>
      <c r="CJ436" s="224">
        <v>0</v>
      </c>
      <c r="CK436" s="486"/>
      <c r="CL436" s="224">
        <v>0</v>
      </c>
      <c r="CM436" s="224">
        <v>0</v>
      </c>
      <c r="CN436" s="224">
        <v>0</v>
      </c>
      <c r="CO436" s="224">
        <v>0</v>
      </c>
      <c r="CP436" s="225">
        <v>0</v>
      </c>
      <c r="CQ436" s="224">
        <v>150</v>
      </c>
      <c r="CR436" s="486"/>
      <c r="CS436" s="224">
        <v>120</v>
      </c>
      <c r="CT436" s="224">
        <v>0.91859999999999997</v>
      </c>
      <c r="CU436" s="224">
        <v>-7126</v>
      </c>
      <c r="CV436" s="311">
        <v>0</v>
      </c>
      <c r="CW436" s="225">
        <v>-8.688907929863661E-2</v>
      </c>
      <c r="CX436" s="224">
        <v>150</v>
      </c>
      <c r="CY436" s="486"/>
      <c r="CZ436" s="224">
        <v>120</v>
      </c>
      <c r="DA436" s="224">
        <v>0.87809999999999999</v>
      </c>
      <c r="DB436" s="224">
        <v>0</v>
      </c>
      <c r="DC436" s="224">
        <v>0</v>
      </c>
      <c r="DD436" s="225">
        <v>0</v>
      </c>
      <c r="DE436" s="224">
        <v>150</v>
      </c>
      <c r="DF436" s="486"/>
      <c r="DG436" s="224">
        <v>120</v>
      </c>
      <c r="DH436" s="224">
        <v>0.91169999999999995</v>
      </c>
      <c r="DI436" s="224">
        <v>0</v>
      </c>
      <c r="DJ436" s="224">
        <v>0</v>
      </c>
      <c r="DK436" s="225">
        <v>0</v>
      </c>
      <c r="DL436" s="224">
        <v>150</v>
      </c>
      <c r="DM436" s="486"/>
      <c r="DN436" s="224">
        <v>120</v>
      </c>
      <c r="DO436" s="224">
        <v>0.92959999999999998</v>
      </c>
      <c r="DP436" s="224">
        <v>0</v>
      </c>
      <c r="DQ436" s="311">
        <v>0</v>
      </c>
      <c r="DR436" s="225">
        <v>0</v>
      </c>
      <c r="DS436" s="486">
        <v>150</v>
      </c>
      <c r="DT436" s="486"/>
      <c r="DU436" s="486">
        <v>120</v>
      </c>
      <c r="DV436" s="486">
        <v>0.92069999999999996</v>
      </c>
      <c r="DW436" s="224">
        <v>1739</v>
      </c>
      <c r="DX436" s="224">
        <v>0</v>
      </c>
      <c r="DY436" s="225">
        <v>2.1860882822651043E-2</v>
      </c>
    </row>
    <row r="437" spans="1:129">
      <c r="A437" s="466">
        <v>433</v>
      </c>
      <c r="B437" s="489">
        <v>343000000008</v>
      </c>
      <c r="C437" s="492" t="s">
        <v>333</v>
      </c>
      <c r="D437" s="224">
        <v>110</v>
      </c>
      <c r="E437" s="224">
        <v>69</v>
      </c>
      <c r="F437" s="224">
        <v>69</v>
      </c>
      <c r="G437" s="224">
        <v>0.94830000000000003</v>
      </c>
      <c r="H437" s="224">
        <v>13530</v>
      </c>
      <c r="I437" s="224">
        <v>0</v>
      </c>
      <c r="J437" s="225">
        <v>0.28719075732266386</v>
      </c>
      <c r="K437" s="224">
        <v>110</v>
      </c>
      <c r="L437" s="224">
        <v>120</v>
      </c>
      <c r="M437" s="224">
        <v>120</v>
      </c>
      <c r="N437" s="224">
        <v>0.98809999999999998</v>
      </c>
      <c r="O437" s="224">
        <v>28326</v>
      </c>
      <c r="P437" s="224">
        <v>0</v>
      </c>
      <c r="Q437" s="225">
        <v>0.32109250620012558</v>
      </c>
      <c r="R437" s="224">
        <v>110</v>
      </c>
      <c r="S437" s="224">
        <v>150</v>
      </c>
      <c r="T437" s="224">
        <v>150</v>
      </c>
      <c r="U437" s="224">
        <v>0.98750000000000004</v>
      </c>
      <c r="V437" s="224">
        <v>45066</v>
      </c>
      <c r="W437" s="224">
        <v>0</v>
      </c>
      <c r="X437" s="225">
        <v>0.42255977496483826</v>
      </c>
      <c r="Y437" s="224">
        <v>110</v>
      </c>
      <c r="Z437" s="224">
        <v>132</v>
      </c>
      <c r="AA437" s="224">
        <v>132</v>
      </c>
      <c r="AB437" s="224">
        <v>0.99329999999999996</v>
      </c>
      <c r="AC437" s="224">
        <v>51720</v>
      </c>
      <c r="AD437" s="224">
        <v>0</v>
      </c>
      <c r="AE437" s="225">
        <v>0.53018961155086086</v>
      </c>
      <c r="AF437" s="224">
        <v>110</v>
      </c>
      <c r="AG437" s="224">
        <v>138</v>
      </c>
      <c r="AH437" s="224">
        <v>138</v>
      </c>
      <c r="AI437" s="224">
        <v>0.90039999999999998</v>
      </c>
      <c r="AJ437" s="224">
        <v>56256</v>
      </c>
      <c r="AK437" s="311">
        <v>788.47872000000643</v>
      </c>
      <c r="AL437" s="225">
        <v>0.60852908550955176</v>
      </c>
      <c r="AM437" s="224">
        <v>110</v>
      </c>
      <c r="AN437" s="224">
        <v>144</v>
      </c>
      <c r="AO437" s="224">
        <v>144</v>
      </c>
      <c r="AP437" s="224">
        <v>0.77049999999999996</v>
      </c>
      <c r="AQ437" s="224">
        <v>40326</v>
      </c>
      <c r="AR437" s="224">
        <v>0</v>
      </c>
      <c r="AS437" s="225">
        <v>0.50479787055062852</v>
      </c>
      <c r="AT437" s="224">
        <v>110</v>
      </c>
      <c r="AU437" s="224">
        <v>0</v>
      </c>
      <c r="AV437" s="224">
        <v>144</v>
      </c>
      <c r="AW437" s="224">
        <v>0.77049999999999996</v>
      </c>
      <c r="AX437" s="224">
        <v>40326</v>
      </c>
      <c r="AY437" s="224">
        <v>0</v>
      </c>
      <c r="AZ437" s="225">
        <v>0.48851406827480176</v>
      </c>
      <c r="BA437" s="224">
        <v>110</v>
      </c>
      <c r="BB437" s="224">
        <v>140</v>
      </c>
      <c r="BC437" s="224">
        <v>140</v>
      </c>
      <c r="BD437" s="224">
        <v>0.8599</v>
      </c>
      <c r="BE437" s="224">
        <v>44700</v>
      </c>
      <c r="BF437" s="224">
        <v>0</v>
      </c>
      <c r="BG437" s="225">
        <v>0.51570226881309567</v>
      </c>
      <c r="BH437" s="224">
        <v>110</v>
      </c>
      <c r="BI437" s="224">
        <v>140</v>
      </c>
      <c r="BJ437" s="224">
        <v>140</v>
      </c>
      <c r="BK437" s="224">
        <v>0.94830000000000003</v>
      </c>
      <c r="BL437" s="224">
        <v>45700</v>
      </c>
      <c r="BM437" s="224">
        <v>0</v>
      </c>
      <c r="BN437" s="225">
        <v>0.46266801632090282</v>
      </c>
      <c r="BO437" s="224">
        <v>110</v>
      </c>
      <c r="BP437" s="224">
        <v>150</v>
      </c>
      <c r="BQ437" s="224">
        <v>150</v>
      </c>
      <c r="BR437" s="224">
        <v>0.92720000000000002</v>
      </c>
      <c r="BS437" s="224">
        <v>48510</v>
      </c>
      <c r="BT437" s="311">
        <v>0</v>
      </c>
      <c r="BU437" s="225">
        <v>0.46880653511091319</v>
      </c>
      <c r="BV437" s="224">
        <v>110</v>
      </c>
      <c r="BW437" s="224">
        <v>170</v>
      </c>
      <c r="BX437" s="224">
        <v>170</v>
      </c>
      <c r="BY437" s="224">
        <v>0.9133</v>
      </c>
      <c r="BZ437" s="224">
        <v>52450</v>
      </c>
      <c r="CA437" s="311">
        <v>0</v>
      </c>
      <c r="CB437" s="225">
        <v>0.50270573574880517</v>
      </c>
      <c r="CC437" s="224">
        <v>110</v>
      </c>
      <c r="CD437" s="486"/>
      <c r="CE437" s="224">
        <v>172.8</v>
      </c>
      <c r="CF437" s="224">
        <v>0.94259999999999999</v>
      </c>
      <c r="CG437" s="224">
        <v>60620</v>
      </c>
      <c r="CH437" s="224">
        <v>0</v>
      </c>
      <c r="CI437" s="225">
        <v>0.50023240622652221</v>
      </c>
      <c r="CJ437" s="224">
        <v>110</v>
      </c>
      <c r="CK437" s="486"/>
      <c r="CL437" s="224">
        <v>170</v>
      </c>
      <c r="CM437" s="224">
        <v>0.92589999999999995</v>
      </c>
      <c r="CN437" s="224">
        <v>55430</v>
      </c>
      <c r="CO437" s="224">
        <v>0</v>
      </c>
      <c r="CP437" s="225">
        <v>0.48910193014816183</v>
      </c>
      <c r="CQ437" s="224">
        <v>110</v>
      </c>
      <c r="CR437" s="486"/>
      <c r="CS437" s="224">
        <v>180.6</v>
      </c>
      <c r="CT437" s="224">
        <v>0.94769999999999999</v>
      </c>
      <c r="CU437" s="224">
        <v>43200</v>
      </c>
      <c r="CV437" s="311">
        <v>0</v>
      </c>
      <c r="CW437" s="225">
        <v>0.33925181878836963</v>
      </c>
      <c r="CX437" s="224">
        <v>110</v>
      </c>
      <c r="CY437" s="486"/>
      <c r="CZ437" s="224">
        <v>206.2</v>
      </c>
      <c r="DA437" s="224">
        <v>0.91</v>
      </c>
      <c r="DB437" s="224">
        <v>60900</v>
      </c>
      <c r="DC437" s="224">
        <v>0</v>
      </c>
      <c r="DD437" s="225">
        <v>0.45076972817031014</v>
      </c>
      <c r="DE437" s="224">
        <v>110</v>
      </c>
      <c r="DF437" s="486"/>
      <c r="DG437" s="224">
        <v>189.4</v>
      </c>
      <c r="DH437" s="224">
        <v>0.91639999999999999</v>
      </c>
      <c r="DI437" s="224">
        <v>51340</v>
      </c>
      <c r="DJ437" s="224">
        <v>0</v>
      </c>
      <c r="DK437" s="225">
        <v>0.39757390694180256</v>
      </c>
      <c r="DL437" s="224">
        <v>110</v>
      </c>
      <c r="DM437" s="486"/>
      <c r="DN437" s="224">
        <v>170</v>
      </c>
      <c r="DO437" s="224">
        <v>0.97040000000000004</v>
      </c>
      <c r="DP437" s="224">
        <v>24280</v>
      </c>
      <c r="DQ437" s="311">
        <v>0</v>
      </c>
      <c r="DR437" s="225">
        <v>0.19782266016530803</v>
      </c>
      <c r="DS437" s="486">
        <v>110</v>
      </c>
      <c r="DT437" s="486"/>
      <c r="DU437" s="486">
        <v>195.6</v>
      </c>
      <c r="DV437" s="486">
        <v>0.91869999999999996</v>
      </c>
      <c r="DW437" s="224">
        <v>45140</v>
      </c>
      <c r="DX437" s="224">
        <v>0</v>
      </c>
      <c r="DY437" s="225">
        <v>0.34888836900348236</v>
      </c>
    </row>
    <row r="438" spans="1:129">
      <c r="A438" s="466">
        <v>434</v>
      </c>
      <c r="B438" s="489">
        <v>353000000015</v>
      </c>
      <c r="C438" s="492" t="s">
        <v>236</v>
      </c>
      <c r="D438" s="224">
        <v>0</v>
      </c>
      <c r="E438" s="224">
        <v>0</v>
      </c>
      <c r="F438" s="224">
        <v>0</v>
      </c>
      <c r="G438" s="224">
        <v>0</v>
      </c>
      <c r="H438" s="224">
        <v>0</v>
      </c>
      <c r="I438" s="224">
        <v>0</v>
      </c>
      <c r="J438" s="225"/>
      <c r="K438" s="224">
        <v>0</v>
      </c>
      <c r="L438" s="224">
        <v>0</v>
      </c>
      <c r="M438" s="224">
        <v>0</v>
      </c>
      <c r="N438" s="224">
        <v>0</v>
      </c>
      <c r="O438" s="224">
        <v>0</v>
      </c>
      <c r="P438" s="224">
        <v>0</v>
      </c>
      <c r="Q438" s="225">
        <v>0</v>
      </c>
      <c r="R438" s="224">
        <v>0</v>
      </c>
      <c r="S438" s="224">
        <v>0</v>
      </c>
      <c r="T438" s="224">
        <v>0</v>
      </c>
      <c r="U438" s="224">
        <v>0</v>
      </c>
      <c r="V438" s="224">
        <v>0</v>
      </c>
      <c r="W438" s="224">
        <v>0</v>
      </c>
      <c r="X438" s="225">
        <v>0</v>
      </c>
      <c r="Y438" s="224">
        <v>969</v>
      </c>
      <c r="Z438" s="224">
        <v>0</v>
      </c>
      <c r="AA438" s="224">
        <v>100.02</v>
      </c>
      <c r="AB438" s="224">
        <v>0.43459999999999999</v>
      </c>
      <c r="AC438" s="224">
        <v>6780</v>
      </c>
      <c r="AD438" s="224">
        <v>0</v>
      </c>
      <c r="AE438" s="225">
        <v>0.20964291324446691</v>
      </c>
      <c r="AF438" s="224">
        <v>969</v>
      </c>
      <c r="AG438" s="224">
        <v>315</v>
      </c>
      <c r="AH438" s="224">
        <v>775.2</v>
      </c>
      <c r="AI438" s="224">
        <v>0.52500000000000002</v>
      </c>
      <c r="AJ438" s="224">
        <v>1260</v>
      </c>
      <c r="AK438" s="224">
        <v>0</v>
      </c>
      <c r="AL438" s="225">
        <v>4.1612570325243849E-3</v>
      </c>
      <c r="AM438" s="224">
        <v>969</v>
      </c>
      <c r="AN438" s="224">
        <v>135</v>
      </c>
      <c r="AO438" s="224">
        <v>775.2</v>
      </c>
      <c r="AP438" s="224">
        <v>0.45119999999999999</v>
      </c>
      <c r="AQ438" s="224">
        <v>1110</v>
      </c>
      <c r="AR438" s="224">
        <v>0</v>
      </c>
      <c r="AS438" s="225">
        <v>4.407655341594147E-3</v>
      </c>
      <c r="AT438" s="224">
        <v>969</v>
      </c>
      <c r="AU438" s="224">
        <v>90</v>
      </c>
      <c r="AV438" s="224">
        <v>775.2</v>
      </c>
      <c r="AW438" s="224">
        <v>0.27029999999999998</v>
      </c>
      <c r="AX438" s="224">
        <v>600</v>
      </c>
      <c r="AY438" s="224">
        <v>0</v>
      </c>
      <c r="AZ438" s="225">
        <v>3.8487393937517433E-3</v>
      </c>
      <c r="BA438" s="224">
        <v>969</v>
      </c>
      <c r="BB438" s="224">
        <v>180</v>
      </c>
      <c r="BC438" s="224">
        <v>775.2</v>
      </c>
      <c r="BD438" s="224">
        <v>0.2571</v>
      </c>
      <c r="BE438" s="224">
        <v>540</v>
      </c>
      <c r="BF438" s="224">
        <v>0</v>
      </c>
      <c r="BG438" s="225">
        <v>3.7630970830879792E-3</v>
      </c>
      <c r="BH438" s="224">
        <v>969</v>
      </c>
      <c r="BI438" s="224">
        <v>37.200000000000003</v>
      </c>
      <c r="BJ438" s="224">
        <v>775.2</v>
      </c>
      <c r="BK438" s="224">
        <v>1</v>
      </c>
      <c r="BL438" s="224">
        <v>95910</v>
      </c>
      <c r="BM438" s="224">
        <v>0</v>
      </c>
      <c r="BN438" s="225">
        <v>0.16629423416225572</v>
      </c>
      <c r="BO438" s="224">
        <v>969</v>
      </c>
      <c r="BP438" s="224">
        <v>384</v>
      </c>
      <c r="BQ438" s="224">
        <v>775.2</v>
      </c>
      <c r="BR438" s="224">
        <v>0.33260000000000001</v>
      </c>
      <c r="BS438" s="224">
        <v>4320</v>
      </c>
      <c r="BT438" s="311">
        <v>0</v>
      </c>
      <c r="BU438" s="225">
        <v>2.252033270758837E-2</v>
      </c>
      <c r="BV438" s="224">
        <v>969</v>
      </c>
      <c r="BW438" s="224">
        <v>69.599999999999994</v>
      </c>
      <c r="BX438" s="224">
        <v>775.2</v>
      </c>
      <c r="BY438" s="224">
        <v>0.36270000000000002</v>
      </c>
      <c r="BZ438" s="224">
        <v>4320</v>
      </c>
      <c r="CA438" s="311">
        <v>0</v>
      </c>
      <c r="CB438" s="225">
        <v>2.2864049629254861E-2</v>
      </c>
      <c r="CC438" s="224">
        <v>969</v>
      </c>
      <c r="CD438" s="486"/>
      <c r="CE438" s="224">
        <v>969</v>
      </c>
      <c r="CF438" s="224">
        <v>4.5100000000000001E-2</v>
      </c>
      <c r="CG438" s="224">
        <v>5205</v>
      </c>
      <c r="CH438" s="224">
        <v>0</v>
      </c>
      <c r="CI438" s="225">
        <v>0.16008383484323299</v>
      </c>
      <c r="CJ438" s="224">
        <v>969</v>
      </c>
      <c r="CK438" s="486"/>
      <c r="CL438" s="224">
        <v>969</v>
      </c>
      <c r="CM438" s="224">
        <v>0.26960000000000001</v>
      </c>
      <c r="CN438" s="224">
        <v>2940</v>
      </c>
      <c r="CO438" s="224">
        <v>0</v>
      </c>
      <c r="CP438" s="225">
        <v>1.5630438754709545E-2</v>
      </c>
      <c r="CQ438" s="224">
        <v>969</v>
      </c>
      <c r="CR438" s="486"/>
      <c r="CS438" s="224">
        <v>969</v>
      </c>
      <c r="CT438" s="224">
        <v>0.34710000000000002</v>
      </c>
      <c r="CU438" s="224">
        <v>4395</v>
      </c>
      <c r="CV438" s="311">
        <v>0</v>
      </c>
      <c r="CW438" s="225">
        <v>1.7563357973633602E-2</v>
      </c>
      <c r="CX438" s="224">
        <v>969</v>
      </c>
      <c r="CY438" s="486"/>
      <c r="CZ438" s="224">
        <v>969</v>
      </c>
      <c r="DA438" s="224">
        <v>0.29670000000000002</v>
      </c>
      <c r="DB438" s="224">
        <v>4260</v>
      </c>
      <c r="DC438" s="224">
        <v>0</v>
      </c>
      <c r="DD438" s="225">
        <v>2.057954550856347E-2</v>
      </c>
      <c r="DE438" s="224">
        <v>969</v>
      </c>
      <c r="DF438" s="486"/>
      <c r="DG438" s="224">
        <v>969</v>
      </c>
      <c r="DH438" s="224">
        <v>0.64339999999999997</v>
      </c>
      <c r="DI438" s="224">
        <v>18810</v>
      </c>
      <c r="DJ438" s="224">
        <v>0</v>
      </c>
      <c r="DK438" s="225">
        <v>4.0551883111482577E-2</v>
      </c>
      <c r="DL438" s="224">
        <v>969</v>
      </c>
      <c r="DM438" s="486"/>
      <c r="DN438" s="224">
        <v>969</v>
      </c>
      <c r="DO438" s="224">
        <v>0.91649999999999998</v>
      </c>
      <c r="DP438" s="224">
        <v>103845</v>
      </c>
      <c r="DQ438" s="311">
        <v>0</v>
      </c>
      <c r="DR438" s="225">
        <v>0.15716520696217304</v>
      </c>
      <c r="DS438" s="486">
        <v>969</v>
      </c>
      <c r="DT438" s="486"/>
      <c r="DU438" s="486">
        <v>969</v>
      </c>
      <c r="DV438" s="486">
        <v>0.96060000000000001</v>
      </c>
      <c r="DW438" s="224">
        <v>83730</v>
      </c>
      <c r="DX438" s="224">
        <v>0</v>
      </c>
      <c r="DY438" s="225">
        <v>0.12493445753037764</v>
      </c>
    </row>
    <row r="439" spans="1:129">
      <c r="A439" s="466">
        <v>435</v>
      </c>
      <c r="B439" s="489">
        <v>215000000014</v>
      </c>
      <c r="C439" s="492" t="s">
        <v>770</v>
      </c>
      <c r="D439" s="224">
        <v>122</v>
      </c>
      <c r="E439" s="224">
        <v>101</v>
      </c>
      <c r="F439" s="224">
        <v>104.2</v>
      </c>
      <c r="G439" s="224">
        <v>0.92090000000000005</v>
      </c>
      <c r="H439" s="224">
        <v>15927</v>
      </c>
      <c r="I439" s="224">
        <v>0</v>
      </c>
      <c r="J439" s="225">
        <v>0.23052673095744119</v>
      </c>
      <c r="K439" s="224">
        <v>122</v>
      </c>
      <c r="L439" s="224">
        <v>111</v>
      </c>
      <c r="M439" s="224">
        <v>114.2</v>
      </c>
      <c r="N439" s="224">
        <v>0.95579999999999998</v>
      </c>
      <c r="O439" s="224">
        <v>21482</v>
      </c>
      <c r="P439" s="224">
        <v>0</v>
      </c>
      <c r="Q439" s="225">
        <v>0.26452617161899655</v>
      </c>
      <c r="R439" s="224">
        <v>122</v>
      </c>
      <c r="S439" s="224">
        <v>97.6</v>
      </c>
      <c r="T439" s="224">
        <v>100.8</v>
      </c>
      <c r="U439" s="224">
        <v>0.94259999999999999</v>
      </c>
      <c r="V439" s="224">
        <v>13564</v>
      </c>
      <c r="W439" s="224">
        <v>0</v>
      </c>
      <c r="X439" s="225">
        <v>0.19827470716854689</v>
      </c>
      <c r="Y439" s="224">
        <v>122</v>
      </c>
      <c r="Z439" s="224">
        <v>90</v>
      </c>
      <c r="AA439" s="224">
        <v>97.6</v>
      </c>
      <c r="AB439" s="224">
        <v>0.81179999999999997</v>
      </c>
      <c r="AC439" s="224">
        <v>4247</v>
      </c>
      <c r="AD439" s="224">
        <v>0</v>
      </c>
      <c r="AE439" s="225">
        <v>7.2046097385961433E-2</v>
      </c>
      <c r="AF439" s="224">
        <v>122</v>
      </c>
      <c r="AG439" s="224">
        <v>92.2</v>
      </c>
      <c r="AH439" s="224">
        <v>97.6</v>
      </c>
      <c r="AI439" s="224">
        <v>0.79559999999999997</v>
      </c>
      <c r="AJ439" s="224">
        <v>3908</v>
      </c>
      <c r="AK439" s="224">
        <v>0</v>
      </c>
      <c r="AL439" s="225">
        <v>6.7645206577299777E-2</v>
      </c>
      <c r="AM439" s="224">
        <v>122</v>
      </c>
      <c r="AN439" s="224">
        <v>85.6</v>
      </c>
      <c r="AO439" s="224">
        <v>97.6</v>
      </c>
      <c r="AP439" s="224">
        <v>0.83689999999999998</v>
      </c>
      <c r="AQ439" s="224">
        <v>4335</v>
      </c>
      <c r="AR439" s="224">
        <v>0</v>
      </c>
      <c r="AS439" s="225">
        <v>7.3711155598301575E-2</v>
      </c>
      <c r="AT439" s="224">
        <v>122</v>
      </c>
      <c r="AU439" s="224">
        <v>92</v>
      </c>
      <c r="AV439" s="224">
        <v>97.6</v>
      </c>
      <c r="AW439" s="224">
        <v>0.67659999999999998</v>
      </c>
      <c r="AX439" s="224">
        <v>2833</v>
      </c>
      <c r="AY439" s="224">
        <v>0</v>
      </c>
      <c r="AZ439" s="225">
        <v>5.766228228480777E-2</v>
      </c>
      <c r="BA439" s="224">
        <v>122</v>
      </c>
      <c r="BB439" s="224">
        <v>92.6</v>
      </c>
      <c r="BC439" s="224">
        <v>97.6</v>
      </c>
      <c r="BD439" s="224">
        <v>0.67169999999999996</v>
      </c>
      <c r="BE439" s="224">
        <v>4386</v>
      </c>
      <c r="BF439" s="224">
        <v>0</v>
      </c>
      <c r="BG439" s="225">
        <v>9.2920377380287036E-2</v>
      </c>
      <c r="BH439" s="224">
        <v>122</v>
      </c>
      <c r="BI439" s="224">
        <v>93.2</v>
      </c>
      <c r="BJ439" s="224">
        <v>97.6</v>
      </c>
      <c r="BK439" s="224">
        <v>0.75</v>
      </c>
      <c r="BL439" s="224">
        <v>7011</v>
      </c>
      <c r="BM439" s="224">
        <v>0</v>
      </c>
      <c r="BN439" s="225">
        <v>0.12873479640401905</v>
      </c>
      <c r="BO439" s="224">
        <v>122</v>
      </c>
      <c r="BP439" s="224">
        <v>102.2</v>
      </c>
      <c r="BQ439" s="224">
        <v>103</v>
      </c>
      <c r="BR439" s="224">
        <v>0.89610000000000001</v>
      </c>
      <c r="BS439" s="224">
        <v>19019</v>
      </c>
      <c r="BT439" s="311">
        <v>0</v>
      </c>
      <c r="BU439" s="225">
        <v>0.27696254473821025</v>
      </c>
      <c r="BV439" s="224">
        <v>122</v>
      </c>
      <c r="BW439" s="224">
        <v>105.4</v>
      </c>
      <c r="BX439" s="224">
        <v>106.2</v>
      </c>
      <c r="BY439" s="224">
        <v>0.86639999999999995</v>
      </c>
      <c r="BZ439" s="224">
        <v>13001</v>
      </c>
      <c r="CA439" s="311">
        <v>0</v>
      </c>
      <c r="CB439" s="225">
        <v>0.21026380770871905</v>
      </c>
      <c r="CC439" s="224">
        <v>122</v>
      </c>
      <c r="CD439" s="486"/>
      <c r="CE439" s="224">
        <v>99.4</v>
      </c>
      <c r="CF439" s="224">
        <v>0.90449999999999997</v>
      </c>
      <c r="CG439" s="224">
        <v>11545</v>
      </c>
      <c r="CH439" s="224">
        <v>0</v>
      </c>
      <c r="CI439" s="225">
        <v>0.17259413994502751</v>
      </c>
      <c r="CJ439" s="224">
        <v>122</v>
      </c>
      <c r="CK439" s="486"/>
      <c r="CL439" s="224">
        <v>109.4</v>
      </c>
      <c r="CM439" s="224">
        <v>0.89259999999999995</v>
      </c>
      <c r="CN439" s="224">
        <v>7070</v>
      </c>
      <c r="CO439" s="224">
        <v>0</v>
      </c>
      <c r="CP439" s="225">
        <v>0.10055709369506624</v>
      </c>
      <c r="CQ439" s="224">
        <v>122</v>
      </c>
      <c r="CR439" s="486"/>
      <c r="CS439" s="224">
        <v>97.6</v>
      </c>
      <c r="CT439" s="224">
        <v>0.9335</v>
      </c>
      <c r="CU439" s="224">
        <v>11942</v>
      </c>
      <c r="CV439" s="311">
        <v>0</v>
      </c>
      <c r="CW439" s="225">
        <v>0.17617326021426066</v>
      </c>
      <c r="CX439" s="224">
        <v>122</v>
      </c>
      <c r="CY439" s="486"/>
      <c r="CZ439" s="224">
        <v>101.2</v>
      </c>
      <c r="DA439" s="224">
        <v>0.95050000000000001</v>
      </c>
      <c r="DB439" s="224">
        <v>18027</v>
      </c>
      <c r="DC439" s="224">
        <v>0</v>
      </c>
      <c r="DD439" s="225">
        <v>0.26029050655677372</v>
      </c>
      <c r="DE439" s="224">
        <v>122</v>
      </c>
      <c r="DF439" s="486"/>
      <c r="DG439" s="224">
        <v>97.6</v>
      </c>
      <c r="DH439" s="224">
        <v>0.90839999999999999</v>
      </c>
      <c r="DI439" s="224">
        <v>9869</v>
      </c>
      <c r="DJ439" s="224">
        <v>0</v>
      </c>
      <c r="DK439" s="225">
        <v>0.14961435692007297</v>
      </c>
      <c r="DL439" s="224">
        <v>122</v>
      </c>
      <c r="DM439" s="486"/>
      <c r="DN439" s="224">
        <v>97.6</v>
      </c>
      <c r="DO439" s="224">
        <v>0.78110000000000002</v>
      </c>
      <c r="DP439" s="224">
        <v>4219</v>
      </c>
      <c r="DQ439" s="311">
        <v>0</v>
      </c>
      <c r="DR439" s="225">
        <v>7.4384103711600272E-2</v>
      </c>
      <c r="DS439" s="486">
        <v>122</v>
      </c>
      <c r="DT439" s="486"/>
      <c r="DU439" s="486">
        <v>97.6</v>
      </c>
      <c r="DV439" s="486">
        <v>0.72840000000000005</v>
      </c>
      <c r="DW439" s="224">
        <v>3774</v>
      </c>
      <c r="DX439" s="224">
        <v>0</v>
      </c>
      <c r="DY439" s="225">
        <v>7.3730918578934879E-2</v>
      </c>
    </row>
    <row r="440" spans="1:129">
      <c r="A440" s="466">
        <v>436</v>
      </c>
      <c r="B440" s="489">
        <v>291000000006</v>
      </c>
      <c r="C440" s="492" t="s">
        <v>226</v>
      </c>
      <c r="D440" s="224">
        <v>111</v>
      </c>
      <c r="E440" s="224">
        <v>166</v>
      </c>
      <c r="F440" s="224">
        <v>166</v>
      </c>
      <c r="G440" s="224">
        <v>0.73980000000000001</v>
      </c>
      <c r="H440" s="224">
        <v>18200</v>
      </c>
      <c r="I440" s="224">
        <v>0</v>
      </c>
      <c r="J440" s="225">
        <v>0.20583369795302686</v>
      </c>
      <c r="K440" s="224">
        <v>176</v>
      </c>
      <c r="L440" s="224">
        <v>136</v>
      </c>
      <c r="M440" s="224">
        <v>136</v>
      </c>
      <c r="N440" s="224">
        <v>0.8105</v>
      </c>
      <c r="O440" s="224">
        <v>14324</v>
      </c>
      <c r="P440" s="224">
        <v>0</v>
      </c>
      <c r="Q440" s="225">
        <v>0.17466241038613611</v>
      </c>
      <c r="R440" s="224">
        <v>176</v>
      </c>
      <c r="S440" s="224">
        <v>170</v>
      </c>
      <c r="T440" s="224">
        <v>170</v>
      </c>
      <c r="U440" s="224">
        <v>0.81140000000000001</v>
      </c>
      <c r="V440" s="224">
        <v>23530</v>
      </c>
      <c r="W440" s="224">
        <v>0</v>
      </c>
      <c r="X440" s="225">
        <v>0.23692206321358553</v>
      </c>
      <c r="Y440" s="224">
        <v>176</v>
      </c>
      <c r="Z440" s="224">
        <v>172</v>
      </c>
      <c r="AA440" s="224">
        <v>172</v>
      </c>
      <c r="AB440" s="224">
        <v>0.81440000000000001</v>
      </c>
      <c r="AC440" s="224">
        <v>23054</v>
      </c>
      <c r="AD440" s="224">
        <v>0</v>
      </c>
      <c r="AE440" s="225">
        <v>0.2212112151318773</v>
      </c>
      <c r="AF440" s="224">
        <v>176</v>
      </c>
      <c r="AG440" s="224">
        <v>176</v>
      </c>
      <c r="AH440" s="224">
        <v>176</v>
      </c>
      <c r="AI440" s="224">
        <v>0.82220000000000004</v>
      </c>
      <c r="AJ440" s="224">
        <v>19092</v>
      </c>
      <c r="AK440" s="224">
        <v>0</v>
      </c>
      <c r="AL440" s="225">
        <v>0.17733250538038636</v>
      </c>
      <c r="AM440" s="224">
        <v>176</v>
      </c>
      <c r="AN440" s="224">
        <v>132</v>
      </c>
      <c r="AO440" s="224">
        <v>140.80000000000001</v>
      </c>
      <c r="AP440" s="224">
        <v>0.86360000000000003</v>
      </c>
      <c r="AQ440" s="224">
        <v>7600</v>
      </c>
      <c r="AR440" s="224">
        <v>0</v>
      </c>
      <c r="AS440" s="225">
        <v>8.6809210680215756E-2</v>
      </c>
      <c r="AT440" s="224">
        <v>176</v>
      </c>
      <c r="AU440" s="224">
        <v>176</v>
      </c>
      <c r="AV440" s="224">
        <v>176</v>
      </c>
      <c r="AW440" s="224">
        <v>0.78859999999999997</v>
      </c>
      <c r="AX440" s="224">
        <v>17460</v>
      </c>
      <c r="AY440" s="224">
        <v>0</v>
      </c>
      <c r="AZ440" s="225">
        <v>0.16908374691256564</v>
      </c>
      <c r="BA440" s="224">
        <v>176</v>
      </c>
      <c r="BB440" s="224">
        <v>174</v>
      </c>
      <c r="BC440" s="224">
        <v>174</v>
      </c>
      <c r="BD440" s="224">
        <v>0.70699999999999996</v>
      </c>
      <c r="BE440" s="224">
        <v>9940</v>
      </c>
      <c r="BF440" s="224">
        <v>0</v>
      </c>
      <c r="BG440" s="225">
        <v>0.11222386606476741</v>
      </c>
      <c r="BH440" s="224">
        <v>176</v>
      </c>
      <c r="BI440" s="224">
        <v>166</v>
      </c>
      <c r="BJ440" s="224">
        <v>166</v>
      </c>
      <c r="BK440" s="224">
        <v>0.69099999999999995</v>
      </c>
      <c r="BL440" s="224">
        <v>12934</v>
      </c>
      <c r="BM440" s="224">
        <v>0</v>
      </c>
      <c r="BN440" s="225">
        <v>0.15155622724313061</v>
      </c>
      <c r="BO440" s="224">
        <v>176</v>
      </c>
      <c r="BP440" s="224">
        <v>170</v>
      </c>
      <c r="BQ440" s="224">
        <v>170</v>
      </c>
      <c r="BR440" s="224">
        <v>0.7661</v>
      </c>
      <c r="BS440" s="224">
        <v>14466</v>
      </c>
      <c r="BT440" s="311">
        <v>0</v>
      </c>
      <c r="BU440" s="225">
        <v>0.14929358313763963</v>
      </c>
      <c r="BV440" s="224">
        <v>176</v>
      </c>
      <c r="BW440" s="224">
        <v>132</v>
      </c>
      <c r="BX440" s="224">
        <v>140.80000000000001</v>
      </c>
      <c r="BY440" s="224">
        <v>0.8</v>
      </c>
      <c r="BZ440" s="224">
        <v>14400</v>
      </c>
      <c r="CA440" s="311">
        <v>0</v>
      </c>
      <c r="CB440" s="225">
        <v>0.19023944805194801</v>
      </c>
      <c r="CC440" s="224">
        <v>176</v>
      </c>
      <c r="CD440" s="486"/>
      <c r="CE440" s="224">
        <v>169.76</v>
      </c>
      <c r="CF440" s="224">
        <v>0.85299999999999998</v>
      </c>
      <c r="CG440" s="224">
        <v>21782</v>
      </c>
      <c r="CH440" s="224">
        <v>0</v>
      </c>
      <c r="CI440" s="225">
        <v>0.20218103732426132</v>
      </c>
      <c r="CJ440" s="224">
        <v>176</v>
      </c>
      <c r="CK440" s="486"/>
      <c r="CL440" s="224">
        <v>170.08</v>
      </c>
      <c r="CM440" s="224">
        <v>0.85270000000000001</v>
      </c>
      <c r="CN440" s="224">
        <v>18729</v>
      </c>
      <c r="CO440" s="224">
        <v>0</v>
      </c>
      <c r="CP440" s="225">
        <v>0.17936288592894178</v>
      </c>
      <c r="CQ440" s="224">
        <v>176</v>
      </c>
      <c r="CR440" s="486"/>
      <c r="CS440" s="224">
        <v>140.96</v>
      </c>
      <c r="CT440" s="224">
        <v>0.86</v>
      </c>
      <c r="CU440" s="224">
        <v>13461</v>
      </c>
      <c r="CV440" s="311">
        <v>0</v>
      </c>
      <c r="CW440" s="225">
        <v>0.14924852453181398</v>
      </c>
      <c r="CX440" s="224">
        <v>176</v>
      </c>
      <c r="CY440" s="486"/>
      <c r="CZ440" s="224">
        <v>159.52000000000001</v>
      </c>
      <c r="DA440" s="224">
        <v>0.84940000000000004</v>
      </c>
      <c r="DB440" s="224">
        <v>18551</v>
      </c>
      <c r="DC440" s="224">
        <v>0</v>
      </c>
      <c r="DD440" s="225">
        <v>0.19015486075734986</v>
      </c>
      <c r="DE440" s="224">
        <v>176</v>
      </c>
      <c r="DF440" s="486"/>
      <c r="DG440" s="224">
        <v>140.80000000000001</v>
      </c>
      <c r="DH440" s="224">
        <v>0.873</v>
      </c>
      <c r="DI440" s="224">
        <v>12799</v>
      </c>
      <c r="DJ440" s="224">
        <v>0</v>
      </c>
      <c r="DK440" s="225">
        <v>0.13995428665885101</v>
      </c>
      <c r="DL440" s="224">
        <v>176</v>
      </c>
      <c r="DM440" s="486"/>
      <c r="DN440" s="224">
        <v>140.80000000000001</v>
      </c>
      <c r="DO440" s="224">
        <v>0.86619999999999997</v>
      </c>
      <c r="DP440" s="224">
        <v>10687</v>
      </c>
      <c r="DQ440" s="311">
        <v>0</v>
      </c>
      <c r="DR440" s="225">
        <v>0.117777420838832</v>
      </c>
      <c r="DS440" s="486">
        <v>176</v>
      </c>
      <c r="DT440" s="486"/>
      <c r="DU440" s="486">
        <v>140.80000000000001</v>
      </c>
      <c r="DV440" s="486">
        <v>0.91200000000000003</v>
      </c>
      <c r="DW440" s="224">
        <v>11729</v>
      </c>
      <c r="DX440" s="224">
        <v>0</v>
      </c>
      <c r="DY440" s="225">
        <v>0.12686183725965797</v>
      </c>
    </row>
    <row r="441" spans="1:129">
      <c r="A441" s="466">
        <v>437</v>
      </c>
      <c r="B441" s="489">
        <v>714000000005</v>
      </c>
      <c r="C441" s="492" t="s">
        <v>753</v>
      </c>
      <c r="D441" s="224">
        <v>139</v>
      </c>
      <c r="E441" s="224">
        <v>0</v>
      </c>
      <c r="F441" s="224">
        <v>108.6</v>
      </c>
      <c r="G441" s="224">
        <v>0.89029999999999998</v>
      </c>
      <c r="H441" s="224">
        <v>11780</v>
      </c>
      <c r="I441" s="224">
        <v>0</v>
      </c>
      <c r="J441" s="225">
        <v>0.16921801465220004</v>
      </c>
      <c r="K441" s="224">
        <v>139</v>
      </c>
      <c r="L441" s="224">
        <v>37</v>
      </c>
      <c r="M441" s="224">
        <v>37</v>
      </c>
      <c r="N441" s="224">
        <v>1</v>
      </c>
      <c r="O441" s="224">
        <v>9056</v>
      </c>
      <c r="P441" s="224">
        <v>0</v>
      </c>
      <c r="Q441" s="225">
        <v>0.32897413542574833</v>
      </c>
      <c r="R441" s="224">
        <v>139</v>
      </c>
      <c r="S441" s="224">
        <v>112.8</v>
      </c>
      <c r="T441" s="224">
        <v>112.8</v>
      </c>
      <c r="U441" s="224">
        <v>0.44130000000000003</v>
      </c>
      <c r="V441" s="224">
        <v>8764</v>
      </c>
      <c r="W441" s="224">
        <v>0</v>
      </c>
      <c r="X441" s="225">
        <v>0.24452701444278552</v>
      </c>
      <c r="Y441" s="224">
        <v>139</v>
      </c>
      <c r="Z441" s="224">
        <v>120.6</v>
      </c>
      <c r="AA441" s="224">
        <v>120.6</v>
      </c>
      <c r="AB441" s="224">
        <v>0.98170000000000002</v>
      </c>
      <c r="AC441" s="224">
        <v>8170</v>
      </c>
      <c r="AD441" s="224">
        <v>0</v>
      </c>
      <c r="AE441" s="225">
        <v>9.27519442928217E-2</v>
      </c>
      <c r="AF441" s="224">
        <v>139</v>
      </c>
      <c r="AG441" s="224">
        <v>132.19999999999999</v>
      </c>
      <c r="AH441" s="224">
        <v>132.19999999999999</v>
      </c>
      <c r="AI441" s="224">
        <v>0.87390000000000001</v>
      </c>
      <c r="AJ441" s="224">
        <v>14882</v>
      </c>
      <c r="AK441" s="224">
        <v>0</v>
      </c>
      <c r="AL441" s="225">
        <v>0.17313910577743821</v>
      </c>
      <c r="AM441" s="224">
        <v>139</v>
      </c>
      <c r="AN441" s="224">
        <v>133.6</v>
      </c>
      <c r="AO441" s="224">
        <v>133.6</v>
      </c>
      <c r="AP441" s="224">
        <v>0.85360000000000003</v>
      </c>
      <c r="AQ441" s="224">
        <v>15144</v>
      </c>
      <c r="AR441" s="224">
        <v>0</v>
      </c>
      <c r="AS441" s="225">
        <v>0.18443665620960514</v>
      </c>
      <c r="AT441" s="224">
        <v>139</v>
      </c>
      <c r="AU441" s="224">
        <v>122</v>
      </c>
      <c r="AV441" s="224">
        <v>122</v>
      </c>
      <c r="AW441" s="224">
        <v>0.89090000000000003</v>
      </c>
      <c r="AX441" s="224">
        <v>16526</v>
      </c>
      <c r="AY441" s="224">
        <v>0</v>
      </c>
      <c r="AZ441" s="225">
        <v>0.20436476643988533</v>
      </c>
      <c r="BA441" s="224">
        <v>139</v>
      </c>
      <c r="BB441" s="224">
        <v>130</v>
      </c>
      <c r="BC441" s="224">
        <v>130</v>
      </c>
      <c r="BD441" s="224">
        <v>0.86539999999999995</v>
      </c>
      <c r="BE441" s="224">
        <v>18922</v>
      </c>
      <c r="BF441" s="224">
        <v>0</v>
      </c>
      <c r="BG441" s="225">
        <v>0.23360078536875398</v>
      </c>
      <c r="BH441" s="224">
        <v>139</v>
      </c>
      <c r="BI441" s="224">
        <v>127</v>
      </c>
      <c r="BJ441" s="224">
        <v>127</v>
      </c>
      <c r="BK441" s="224">
        <v>0.88300000000000001</v>
      </c>
      <c r="BL441" s="224">
        <v>20282</v>
      </c>
      <c r="BM441" s="224">
        <v>0</v>
      </c>
      <c r="BN441" s="225">
        <v>0.24309354016971532</v>
      </c>
      <c r="BO441" s="224">
        <v>139</v>
      </c>
      <c r="BP441" s="224">
        <v>116.4</v>
      </c>
      <c r="BQ441" s="224">
        <v>116.4</v>
      </c>
      <c r="BR441" s="224">
        <v>0.85550000000000004</v>
      </c>
      <c r="BS441" s="224">
        <v>18158</v>
      </c>
      <c r="BT441" s="311">
        <v>0</v>
      </c>
      <c r="BU441" s="225">
        <v>0.2450880192899253</v>
      </c>
      <c r="BV441" s="224">
        <v>139</v>
      </c>
      <c r="BW441" s="224">
        <v>132.19999999999999</v>
      </c>
      <c r="BX441" s="224">
        <v>132.19999999999999</v>
      </c>
      <c r="BY441" s="224">
        <v>0.78129999999999999</v>
      </c>
      <c r="BZ441" s="224">
        <v>21218</v>
      </c>
      <c r="CA441" s="311">
        <v>0</v>
      </c>
      <c r="CB441" s="225">
        <v>0.3056932805259473</v>
      </c>
      <c r="CC441" s="224">
        <v>139</v>
      </c>
      <c r="CD441" s="486"/>
      <c r="CE441" s="224">
        <v>112.8</v>
      </c>
      <c r="CF441" s="224">
        <v>0.9153</v>
      </c>
      <c r="CG441" s="224">
        <v>19212</v>
      </c>
      <c r="CH441" s="224">
        <v>0</v>
      </c>
      <c r="CI441" s="225">
        <v>0.25010771034611456</v>
      </c>
      <c r="CJ441" s="224">
        <v>139</v>
      </c>
      <c r="CK441" s="486"/>
      <c r="CL441" s="224">
        <v>111.2</v>
      </c>
      <c r="CM441" s="224">
        <v>0.90739999999999998</v>
      </c>
      <c r="CN441" s="224">
        <v>18562</v>
      </c>
      <c r="CO441" s="224">
        <v>0</v>
      </c>
      <c r="CP441" s="225">
        <v>0.25549870881342091</v>
      </c>
      <c r="CQ441" s="224">
        <v>139</v>
      </c>
      <c r="CR441" s="486"/>
      <c r="CS441" s="224">
        <v>120.8</v>
      </c>
      <c r="CT441" s="224">
        <v>0.89190000000000003</v>
      </c>
      <c r="CU441" s="224">
        <v>16534</v>
      </c>
      <c r="CV441" s="311">
        <v>0</v>
      </c>
      <c r="CW441" s="225">
        <v>0.20626327046035636</v>
      </c>
      <c r="CX441" s="224">
        <v>139</v>
      </c>
      <c r="CY441" s="486"/>
      <c r="CZ441" s="224">
        <v>116.6</v>
      </c>
      <c r="DA441" s="224">
        <v>0.92449999999999999</v>
      </c>
      <c r="DB441" s="224">
        <v>18172</v>
      </c>
      <c r="DC441" s="224">
        <v>0</v>
      </c>
      <c r="DD441" s="225">
        <v>0.2341341514989688</v>
      </c>
      <c r="DE441" s="224">
        <v>139</v>
      </c>
      <c r="DF441" s="486"/>
      <c r="DG441" s="224">
        <v>124</v>
      </c>
      <c r="DH441" s="224">
        <v>0.9133</v>
      </c>
      <c r="DI441" s="224">
        <v>21240</v>
      </c>
      <c r="DJ441" s="224">
        <v>0</v>
      </c>
      <c r="DK441" s="225">
        <v>0.25208466900229043</v>
      </c>
      <c r="DL441" s="224">
        <v>139</v>
      </c>
      <c r="DM441" s="486"/>
      <c r="DN441" s="224">
        <v>116.8</v>
      </c>
      <c r="DO441" s="224">
        <v>0.92769999999999997</v>
      </c>
      <c r="DP441" s="224">
        <v>22992</v>
      </c>
      <c r="DQ441" s="311">
        <v>0</v>
      </c>
      <c r="DR441" s="225">
        <v>0.28520255764414071</v>
      </c>
      <c r="DS441" s="486">
        <v>139</v>
      </c>
      <c r="DT441" s="486"/>
      <c r="DU441" s="486">
        <v>119</v>
      </c>
      <c r="DV441" s="486">
        <v>0.90890000000000004</v>
      </c>
      <c r="DW441" s="224">
        <v>22592</v>
      </c>
      <c r="DX441" s="224">
        <v>0</v>
      </c>
      <c r="DY441" s="225">
        <v>0.29010760793847001</v>
      </c>
    </row>
    <row r="442" spans="1:129">
      <c r="A442" s="466">
        <v>438</v>
      </c>
      <c r="B442" s="487">
        <v>211000000016</v>
      </c>
      <c r="C442" s="492" t="s">
        <v>615</v>
      </c>
      <c r="D442" s="224">
        <v>190</v>
      </c>
      <c r="E442" s="224">
        <v>120</v>
      </c>
      <c r="F442" s="224">
        <v>120</v>
      </c>
      <c r="G442" s="224">
        <v>0.5444</v>
      </c>
      <c r="H442" s="224">
        <v>2151</v>
      </c>
      <c r="I442" s="224">
        <v>0</v>
      </c>
      <c r="J442" s="225">
        <v>4.5730773940729851E-2</v>
      </c>
      <c r="K442" s="224">
        <v>190</v>
      </c>
      <c r="L442" s="224">
        <v>120</v>
      </c>
      <c r="M442" s="224">
        <v>120</v>
      </c>
      <c r="N442" s="224">
        <v>0.66590000000000005</v>
      </c>
      <c r="O442" s="224">
        <v>4209</v>
      </c>
      <c r="P442" s="224">
        <v>0</v>
      </c>
      <c r="Q442" s="225">
        <v>7.079714252035002E-2</v>
      </c>
      <c r="R442" s="224">
        <v>190</v>
      </c>
      <c r="S442" s="224">
        <v>133.68</v>
      </c>
      <c r="T442" s="224">
        <v>152</v>
      </c>
      <c r="U442" s="224">
        <v>0.66669999999999996</v>
      </c>
      <c r="V442" s="224">
        <v>4619</v>
      </c>
      <c r="W442" s="224">
        <v>0</v>
      </c>
      <c r="X442" s="225">
        <v>6.330549700585146E-2</v>
      </c>
      <c r="Y442" s="224">
        <v>190</v>
      </c>
      <c r="Z442" s="224">
        <v>144</v>
      </c>
      <c r="AA442" s="224">
        <v>152</v>
      </c>
      <c r="AB442" s="224">
        <v>0.68979999999999997</v>
      </c>
      <c r="AC442" s="224">
        <v>4733</v>
      </c>
      <c r="AD442" s="224">
        <v>0</v>
      </c>
      <c r="AE442" s="225">
        <v>6.0673184635753948E-2</v>
      </c>
      <c r="AF442" s="224">
        <v>190</v>
      </c>
      <c r="AG442" s="224">
        <v>139.91999999999999</v>
      </c>
      <c r="AH442" s="224">
        <v>152</v>
      </c>
      <c r="AI442" s="224">
        <v>0.67059999999999997</v>
      </c>
      <c r="AJ442" s="224">
        <v>3552</v>
      </c>
      <c r="AK442" s="224">
        <v>0</v>
      </c>
      <c r="AL442" s="225">
        <v>4.6837411395010534E-2</v>
      </c>
      <c r="AM442" s="224">
        <v>190</v>
      </c>
      <c r="AN442" s="224">
        <v>125.64</v>
      </c>
      <c r="AO442" s="224">
        <v>152</v>
      </c>
      <c r="AP442" s="224">
        <v>0.71460000000000001</v>
      </c>
      <c r="AQ442" s="224">
        <v>5058</v>
      </c>
      <c r="AR442" s="224">
        <v>0</v>
      </c>
      <c r="AS442" s="225">
        <v>6.467549015275384E-2</v>
      </c>
      <c r="AT442" s="224">
        <v>190</v>
      </c>
      <c r="AU442" s="224">
        <v>135.72</v>
      </c>
      <c r="AV442" s="224">
        <v>152</v>
      </c>
      <c r="AW442" s="224">
        <v>0.61150000000000004</v>
      </c>
      <c r="AX442" s="224">
        <v>2961</v>
      </c>
      <c r="AY442" s="224">
        <v>0</v>
      </c>
      <c r="AZ442" s="225">
        <v>4.2817905814836459E-2</v>
      </c>
      <c r="BA442" s="224">
        <v>190</v>
      </c>
      <c r="BB442" s="224">
        <v>176.64</v>
      </c>
      <c r="BC442" s="224">
        <v>176.64</v>
      </c>
      <c r="BD442" s="224">
        <v>0.57720000000000005</v>
      </c>
      <c r="BE442" s="224">
        <v>5067</v>
      </c>
      <c r="BF442" s="224">
        <v>0</v>
      </c>
      <c r="BG442" s="225">
        <v>6.9024461857342304E-2</v>
      </c>
      <c r="BH442" s="224">
        <v>190</v>
      </c>
      <c r="BI442" s="224">
        <v>196.56</v>
      </c>
      <c r="BJ442" s="224">
        <v>196.56</v>
      </c>
      <c r="BK442" s="224">
        <v>0.59309999999999996</v>
      </c>
      <c r="BL442" s="224">
        <v>9306</v>
      </c>
      <c r="BM442" s="224">
        <v>0</v>
      </c>
      <c r="BN442" s="225">
        <v>0.10729192692741243</v>
      </c>
      <c r="BO442" s="224">
        <v>190</v>
      </c>
      <c r="BP442" s="224">
        <v>188.4</v>
      </c>
      <c r="BQ442" s="224">
        <v>188.4</v>
      </c>
      <c r="BR442" s="224">
        <v>0.54369999999999996</v>
      </c>
      <c r="BS442" s="224">
        <v>6072</v>
      </c>
      <c r="BT442" s="311">
        <v>0</v>
      </c>
      <c r="BU442" s="225">
        <v>7.967436225270827E-2</v>
      </c>
      <c r="BV442" s="224">
        <v>190</v>
      </c>
      <c r="BW442" s="224">
        <v>120.84</v>
      </c>
      <c r="BX442" s="224">
        <v>152</v>
      </c>
      <c r="BY442" s="224">
        <v>0.5252</v>
      </c>
      <c r="BZ442" s="224">
        <v>10103</v>
      </c>
      <c r="CA442" s="311">
        <v>0</v>
      </c>
      <c r="CB442" s="225">
        <v>0.1883270807922319</v>
      </c>
      <c r="CC442" s="224">
        <v>190</v>
      </c>
      <c r="CD442" s="486"/>
      <c r="CE442" s="224">
        <v>152</v>
      </c>
      <c r="CF442" s="224">
        <v>0.4234</v>
      </c>
      <c r="CG442" s="224">
        <v>7449</v>
      </c>
      <c r="CH442" s="224">
        <v>0</v>
      </c>
      <c r="CI442" s="225">
        <v>0.15557169986999897</v>
      </c>
      <c r="CJ442" s="224">
        <v>190</v>
      </c>
      <c r="CK442" s="486"/>
      <c r="CL442" s="224">
        <v>152</v>
      </c>
      <c r="CM442" s="224">
        <v>0.44219999999999998</v>
      </c>
      <c r="CN442" s="224">
        <v>6854</v>
      </c>
      <c r="CO442" s="224">
        <v>0</v>
      </c>
      <c r="CP442" s="225">
        <v>0.14162805060291314</v>
      </c>
      <c r="CQ442" s="224">
        <v>190</v>
      </c>
      <c r="CR442" s="486"/>
      <c r="CS442" s="224">
        <v>152</v>
      </c>
      <c r="CT442" s="224">
        <v>0.41199999999999998</v>
      </c>
      <c r="CU442" s="224">
        <v>4947</v>
      </c>
      <c r="CV442" s="311">
        <v>0</v>
      </c>
      <c r="CW442" s="225">
        <v>0.10617644271185324</v>
      </c>
      <c r="CX442" s="224">
        <v>190</v>
      </c>
      <c r="CY442" s="486"/>
      <c r="CZ442" s="224">
        <v>152</v>
      </c>
      <c r="DA442" s="224">
        <v>0.6573</v>
      </c>
      <c r="DB442" s="224">
        <v>5364</v>
      </c>
      <c r="DC442" s="224">
        <v>0</v>
      </c>
      <c r="DD442" s="225">
        <v>7.4567408937679672E-2</v>
      </c>
      <c r="DE442" s="224">
        <v>190</v>
      </c>
      <c r="DF442" s="486"/>
      <c r="DG442" s="224">
        <v>152</v>
      </c>
      <c r="DH442" s="224">
        <v>0.70820000000000005</v>
      </c>
      <c r="DI442" s="224">
        <v>6217</v>
      </c>
      <c r="DJ442" s="224">
        <v>0</v>
      </c>
      <c r="DK442" s="225">
        <v>7.7626216907383111E-2</v>
      </c>
      <c r="DL442" s="224">
        <v>190</v>
      </c>
      <c r="DM442" s="486"/>
      <c r="DN442" s="224">
        <v>152</v>
      </c>
      <c r="DO442" s="224">
        <v>0.2802</v>
      </c>
      <c r="DP442" s="224">
        <v>2558</v>
      </c>
      <c r="DQ442" s="311">
        <v>0</v>
      </c>
      <c r="DR442" s="225">
        <v>8.072645579780309E-2</v>
      </c>
      <c r="DS442" s="486">
        <v>190</v>
      </c>
      <c r="DT442" s="486"/>
      <c r="DU442" s="486">
        <v>152</v>
      </c>
      <c r="DV442" s="486">
        <v>0.99739999999999995</v>
      </c>
      <c r="DW442" s="224">
        <v>4329</v>
      </c>
      <c r="DX442" s="224">
        <v>0</v>
      </c>
      <c r="DY442" s="225">
        <v>3.9659034542441934E-2</v>
      </c>
    </row>
    <row r="443" spans="1:129">
      <c r="A443" s="466">
        <v>439</v>
      </c>
      <c r="B443" s="487">
        <v>341000000104</v>
      </c>
      <c r="C443" s="492" t="s">
        <v>691</v>
      </c>
      <c r="D443" s="224">
        <v>0</v>
      </c>
      <c r="E443" s="224">
        <v>0</v>
      </c>
      <c r="F443" s="224">
        <v>0</v>
      </c>
      <c r="G443" s="224">
        <v>0</v>
      </c>
      <c r="H443" s="224">
        <v>0</v>
      </c>
      <c r="I443" s="224">
        <v>0</v>
      </c>
      <c r="J443" s="225"/>
      <c r="K443" s="224">
        <v>0</v>
      </c>
      <c r="L443" s="224">
        <v>0</v>
      </c>
      <c r="M443" s="224">
        <v>0</v>
      </c>
      <c r="N443" s="224">
        <v>0</v>
      </c>
      <c r="O443" s="224">
        <v>0</v>
      </c>
      <c r="P443" s="224">
        <v>0</v>
      </c>
      <c r="Q443" s="225">
        <v>0</v>
      </c>
      <c r="R443" s="224">
        <v>0</v>
      </c>
      <c r="S443" s="224">
        <v>0</v>
      </c>
      <c r="T443" s="224">
        <v>0</v>
      </c>
      <c r="U443" s="224">
        <v>0</v>
      </c>
      <c r="V443" s="224">
        <v>0</v>
      </c>
      <c r="W443" s="224">
        <v>0</v>
      </c>
      <c r="X443" s="225">
        <v>0</v>
      </c>
      <c r="Y443" s="224">
        <v>0</v>
      </c>
      <c r="Z443" s="224">
        <v>0</v>
      </c>
      <c r="AA443" s="224">
        <v>0</v>
      </c>
      <c r="AB443" s="224">
        <v>0</v>
      </c>
      <c r="AC443" s="224">
        <v>0</v>
      </c>
      <c r="AD443" s="224">
        <v>0</v>
      </c>
      <c r="AE443" s="225">
        <v>0</v>
      </c>
      <c r="AF443" s="224">
        <v>0</v>
      </c>
      <c r="AG443" s="224">
        <v>0</v>
      </c>
      <c r="AH443" s="224">
        <v>0</v>
      </c>
      <c r="AI443" s="224">
        <v>0</v>
      </c>
      <c r="AJ443" s="224">
        <v>0</v>
      </c>
      <c r="AK443" s="224">
        <v>0</v>
      </c>
      <c r="AL443" s="225">
        <v>0</v>
      </c>
      <c r="AM443" s="224">
        <v>0</v>
      </c>
      <c r="AN443" s="224">
        <v>0</v>
      </c>
      <c r="AO443" s="224">
        <v>0</v>
      </c>
      <c r="AP443" s="224">
        <v>0</v>
      </c>
      <c r="AQ443" s="224">
        <v>0</v>
      </c>
      <c r="AR443" s="224">
        <v>0</v>
      </c>
      <c r="AS443" s="225">
        <v>0</v>
      </c>
      <c r="AT443" s="224">
        <v>0</v>
      </c>
      <c r="AU443" s="224">
        <v>0</v>
      </c>
      <c r="AV443" s="224">
        <v>0</v>
      </c>
      <c r="AW443" s="224">
        <v>0</v>
      </c>
      <c r="AX443" s="224">
        <v>0</v>
      </c>
      <c r="AY443" s="224">
        <v>0</v>
      </c>
      <c r="AZ443" s="225">
        <v>0</v>
      </c>
      <c r="BA443" s="224">
        <v>0</v>
      </c>
      <c r="BB443" s="224">
        <v>0</v>
      </c>
      <c r="BC443" s="224">
        <v>0</v>
      </c>
      <c r="BD443" s="224">
        <v>0</v>
      </c>
      <c r="BE443" s="224">
        <v>0</v>
      </c>
      <c r="BF443" s="224">
        <v>0</v>
      </c>
      <c r="BG443" s="225">
        <v>0</v>
      </c>
      <c r="BH443" s="224">
        <v>278</v>
      </c>
      <c r="BI443" s="224">
        <v>0</v>
      </c>
      <c r="BJ443" s="224">
        <v>278</v>
      </c>
      <c r="BK443" s="224">
        <v>0.81259999999999999</v>
      </c>
      <c r="BL443" s="224">
        <v>37656</v>
      </c>
      <c r="BM443" s="224">
        <v>0</v>
      </c>
      <c r="BN443" s="225">
        <v>0.22404725937795569</v>
      </c>
      <c r="BO443" s="224">
        <v>278</v>
      </c>
      <c r="BP443" s="224">
        <v>24</v>
      </c>
      <c r="BQ443" s="224">
        <v>278</v>
      </c>
      <c r="BR443" s="224">
        <v>0.42780000000000001</v>
      </c>
      <c r="BS443" s="224">
        <v>2256</v>
      </c>
      <c r="BT443" s="311">
        <v>0</v>
      </c>
      <c r="BU443" s="225">
        <v>2.5496500957854717E-2</v>
      </c>
      <c r="BV443" s="224">
        <v>278</v>
      </c>
      <c r="BW443" s="224">
        <v>12</v>
      </c>
      <c r="BX443" s="224">
        <v>278</v>
      </c>
      <c r="BY443" s="224">
        <v>0.41710000000000003</v>
      </c>
      <c r="BZ443" s="224">
        <v>1782</v>
      </c>
      <c r="CA443" s="311">
        <v>0</v>
      </c>
      <c r="CB443" s="225">
        <v>2.2869329976988369E-2</v>
      </c>
      <c r="CC443" s="224">
        <v>278</v>
      </c>
      <c r="CD443" s="486"/>
      <c r="CE443" s="224">
        <v>222.4</v>
      </c>
      <c r="CF443" s="224">
        <v>0.624</v>
      </c>
      <c r="CG443" s="224">
        <v>2844</v>
      </c>
      <c r="CH443" s="224">
        <v>0</v>
      </c>
      <c r="CI443" s="225">
        <v>2.7544651623614257E-2</v>
      </c>
      <c r="CJ443" s="224">
        <v>278</v>
      </c>
      <c r="CK443" s="486"/>
      <c r="CL443" s="224">
        <v>222.4</v>
      </c>
      <c r="CM443" s="224">
        <v>0.85770000000000002</v>
      </c>
      <c r="CN443" s="224">
        <v>3600</v>
      </c>
      <c r="CO443" s="224">
        <v>0</v>
      </c>
      <c r="CP443" s="225">
        <v>2.6211979000220594E-2</v>
      </c>
      <c r="CQ443" s="224">
        <v>278</v>
      </c>
      <c r="CR443" s="486"/>
      <c r="CS443" s="224">
        <v>222.4</v>
      </c>
      <c r="CT443" s="224">
        <v>0.98829999999999996</v>
      </c>
      <c r="CU443" s="224">
        <v>72318</v>
      </c>
      <c r="CV443" s="311">
        <v>0</v>
      </c>
      <c r="CW443" s="225">
        <v>0.44223172313562292</v>
      </c>
      <c r="CX443" s="224">
        <v>278</v>
      </c>
      <c r="CY443" s="486"/>
      <c r="CZ443" s="224">
        <v>222.4</v>
      </c>
      <c r="DA443" s="224">
        <v>0.9788</v>
      </c>
      <c r="DB443" s="224">
        <v>28908</v>
      </c>
      <c r="DC443" s="224">
        <v>0</v>
      </c>
      <c r="DD443" s="225">
        <v>0.18444071877765461</v>
      </c>
      <c r="DE443" s="224">
        <v>278</v>
      </c>
      <c r="DF443" s="486"/>
      <c r="DG443" s="224">
        <v>222.4</v>
      </c>
      <c r="DH443" s="224">
        <v>0.93689999999999996</v>
      </c>
      <c r="DI443" s="224">
        <v>10875</v>
      </c>
      <c r="DJ443" s="224">
        <v>0</v>
      </c>
      <c r="DK443" s="225">
        <v>7.0150102223077285E-2</v>
      </c>
      <c r="DL443" s="224">
        <v>278</v>
      </c>
      <c r="DM443" s="486"/>
      <c r="DN443" s="224">
        <v>222.4</v>
      </c>
      <c r="DO443" s="224">
        <v>0.97289999999999999</v>
      </c>
      <c r="DP443" s="224">
        <v>19659</v>
      </c>
      <c r="DQ443" s="311">
        <v>0</v>
      </c>
      <c r="DR443" s="225">
        <v>0.12211963591372137</v>
      </c>
      <c r="DS443" s="486">
        <v>278</v>
      </c>
      <c r="DT443" s="486"/>
      <c r="DU443" s="486">
        <v>222.4</v>
      </c>
      <c r="DV443" s="486">
        <v>0.96040000000000003</v>
      </c>
      <c r="DW443" s="224">
        <v>15861</v>
      </c>
      <c r="DX443" s="224">
        <v>0</v>
      </c>
      <c r="DY443" s="225">
        <v>0.10313620199217553</v>
      </c>
    </row>
    <row r="444" spans="1:129">
      <c r="A444" s="466">
        <v>440</v>
      </c>
      <c r="B444" s="487">
        <v>711000000067</v>
      </c>
      <c r="C444" s="492" t="s">
        <v>745</v>
      </c>
      <c r="D444" s="224">
        <v>178</v>
      </c>
      <c r="E444" s="224">
        <v>49.2</v>
      </c>
      <c r="F444" s="224">
        <v>178</v>
      </c>
      <c r="G444" s="224">
        <v>0.99480000000000002</v>
      </c>
      <c r="H444" s="224">
        <v>26259</v>
      </c>
      <c r="I444" s="224">
        <v>0</v>
      </c>
      <c r="J444" s="225">
        <v>0.20596333142076625</v>
      </c>
      <c r="K444" s="224">
        <v>178</v>
      </c>
      <c r="L444" s="224">
        <v>0</v>
      </c>
      <c r="M444" s="224">
        <v>178</v>
      </c>
      <c r="N444" s="224">
        <v>0.94420000000000004</v>
      </c>
      <c r="O444" s="224">
        <v>11528</v>
      </c>
      <c r="P444" s="224">
        <v>0</v>
      </c>
      <c r="Q444" s="225">
        <v>9.2192806084658657E-2</v>
      </c>
      <c r="R444" s="224">
        <v>178</v>
      </c>
      <c r="S444" s="224">
        <v>76.2</v>
      </c>
      <c r="T444" s="224">
        <v>178</v>
      </c>
      <c r="U444" s="224">
        <v>0.98550000000000004</v>
      </c>
      <c r="V444" s="224">
        <v>22288</v>
      </c>
      <c r="W444" s="224">
        <v>0</v>
      </c>
      <c r="X444" s="225">
        <v>0.17646637796108489</v>
      </c>
      <c r="Y444" s="224">
        <v>178</v>
      </c>
      <c r="Z444" s="224">
        <v>67.8</v>
      </c>
      <c r="AA444" s="224">
        <v>178</v>
      </c>
      <c r="AB444" s="224">
        <v>0.98540000000000005</v>
      </c>
      <c r="AC444" s="224">
        <v>20127</v>
      </c>
      <c r="AD444" s="224">
        <v>0</v>
      </c>
      <c r="AE444" s="225">
        <v>0.15423166634457866</v>
      </c>
      <c r="AF444" s="224">
        <v>178</v>
      </c>
      <c r="AG444" s="224">
        <v>51.6</v>
      </c>
      <c r="AH444" s="224">
        <v>178</v>
      </c>
      <c r="AI444" s="224">
        <v>0.97199999999999998</v>
      </c>
      <c r="AJ444" s="224">
        <v>15152</v>
      </c>
      <c r="AK444" s="224">
        <v>0</v>
      </c>
      <c r="AL444" s="225">
        <v>0.11770929508166564</v>
      </c>
      <c r="AM444" s="224">
        <v>178</v>
      </c>
      <c r="AN444" s="224">
        <v>63</v>
      </c>
      <c r="AO444" s="224">
        <v>178</v>
      </c>
      <c r="AP444" s="224">
        <v>0.98540000000000005</v>
      </c>
      <c r="AQ444" s="224">
        <v>18017</v>
      </c>
      <c r="AR444" s="224">
        <v>0</v>
      </c>
      <c r="AS444" s="225">
        <v>0.14266499380341244</v>
      </c>
      <c r="AT444" s="224">
        <v>178</v>
      </c>
      <c r="AU444" s="224">
        <v>53.4</v>
      </c>
      <c r="AV444" s="224">
        <v>178</v>
      </c>
      <c r="AW444" s="224">
        <v>0.98280000000000001</v>
      </c>
      <c r="AX444" s="224">
        <v>15122</v>
      </c>
      <c r="AY444" s="224">
        <v>0</v>
      </c>
      <c r="AZ444" s="225">
        <v>0.11618529046341056</v>
      </c>
      <c r="BA444" s="224">
        <v>178</v>
      </c>
      <c r="BB444" s="224">
        <v>50.4</v>
      </c>
      <c r="BC444" s="224">
        <v>178</v>
      </c>
      <c r="BD444" s="224">
        <v>0.97750000000000004</v>
      </c>
      <c r="BE444" s="224">
        <v>13851</v>
      </c>
      <c r="BF444" s="224">
        <v>0</v>
      </c>
      <c r="BG444" s="225">
        <v>0.11056352194028564</v>
      </c>
      <c r="BH444" s="224">
        <v>178</v>
      </c>
      <c r="BI444" s="224">
        <v>41.4</v>
      </c>
      <c r="BJ444" s="224">
        <v>178</v>
      </c>
      <c r="BK444" s="224">
        <v>0.97899999999999998</v>
      </c>
      <c r="BL444" s="224">
        <v>12557</v>
      </c>
      <c r="BM444" s="224">
        <v>0</v>
      </c>
      <c r="BN444" s="225">
        <v>9.6852372703417899E-2</v>
      </c>
      <c r="BO444" s="224">
        <v>178</v>
      </c>
      <c r="BP444" s="224">
        <v>40.200000000000003</v>
      </c>
      <c r="BQ444" s="224">
        <v>178</v>
      </c>
      <c r="BR444" s="224">
        <v>0.9879</v>
      </c>
      <c r="BS444" s="224">
        <v>13800</v>
      </c>
      <c r="BT444" s="311">
        <v>0</v>
      </c>
      <c r="BU444" s="225">
        <v>0.10548073883185528</v>
      </c>
      <c r="BV444" s="224">
        <v>178</v>
      </c>
      <c r="BW444" s="224">
        <v>44.4</v>
      </c>
      <c r="BX444" s="224">
        <v>178</v>
      </c>
      <c r="BY444" s="224">
        <v>0.98499999999999999</v>
      </c>
      <c r="BZ444" s="224">
        <v>12579</v>
      </c>
      <c r="CA444" s="311">
        <v>0</v>
      </c>
      <c r="CB444" s="225">
        <v>0.10676296127302799</v>
      </c>
      <c r="CC444" s="224">
        <v>178</v>
      </c>
      <c r="CD444" s="486"/>
      <c r="CE444" s="224">
        <v>142.4</v>
      </c>
      <c r="CF444" s="224">
        <v>0.995</v>
      </c>
      <c r="CG444" s="224">
        <v>21358</v>
      </c>
      <c r="CH444" s="224">
        <v>0</v>
      </c>
      <c r="CI444" s="225">
        <v>0.20260706091773351</v>
      </c>
      <c r="CJ444" s="224">
        <v>178</v>
      </c>
      <c r="CK444" s="486"/>
      <c r="CL444" s="224">
        <v>142.4</v>
      </c>
      <c r="CM444" s="224">
        <v>0.99550000000000005</v>
      </c>
      <c r="CN444" s="224">
        <v>21377</v>
      </c>
      <c r="CO444" s="224">
        <v>0</v>
      </c>
      <c r="CP444" s="225">
        <v>0.20944162902850591</v>
      </c>
      <c r="CQ444" s="224">
        <v>178</v>
      </c>
      <c r="CR444" s="486"/>
      <c r="CS444" s="224">
        <v>142.4</v>
      </c>
      <c r="CT444" s="224">
        <v>0.99490000000000001</v>
      </c>
      <c r="CU444" s="224">
        <v>20737</v>
      </c>
      <c r="CV444" s="311">
        <v>0</v>
      </c>
      <c r="CW444" s="225">
        <v>0.19673587986905258</v>
      </c>
      <c r="CX444" s="224">
        <v>178</v>
      </c>
      <c r="CY444" s="486"/>
      <c r="CZ444" s="224">
        <v>142.4</v>
      </c>
      <c r="DA444" s="224">
        <v>0.99399999999999999</v>
      </c>
      <c r="DB444" s="224">
        <v>17465</v>
      </c>
      <c r="DC444" s="224">
        <v>0</v>
      </c>
      <c r="DD444" s="225">
        <v>0.17137194264211988</v>
      </c>
      <c r="DE444" s="224">
        <v>178</v>
      </c>
      <c r="DF444" s="486"/>
      <c r="DG444" s="224">
        <v>142.4</v>
      </c>
      <c r="DH444" s="224">
        <v>0.99470000000000003</v>
      </c>
      <c r="DI444" s="224">
        <v>19381</v>
      </c>
      <c r="DJ444" s="224">
        <v>0</v>
      </c>
      <c r="DK444" s="225">
        <v>0.18390821905816909</v>
      </c>
      <c r="DL444" s="224">
        <v>178</v>
      </c>
      <c r="DM444" s="486"/>
      <c r="DN444" s="224">
        <v>142.4</v>
      </c>
      <c r="DO444" s="224">
        <v>0.99839999999999995</v>
      </c>
      <c r="DP444" s="224">
        <v>22326</v>
      </c>
      <c r="DQ444" s="311">
        <v>0</v>
      </c>
      <c r="DR444" s="225">
        <v>0.21106849974094108</v>
      </c>
      <c r="DS444" s="486">
        <v>178</v>
      </c>
      <c r="DT444" s="486"/>
      <c r="DU444" s="486">
        <v>142.4</v>
      </c>
      <c r="DV444" s="486">
        <v>0.99819999999999998</v>
      </c>
      <c r="DW444" s="224">
        <v>22957</v>
      </c>
      <c r="DX444" s="224">
        <v>0</v>
      </c>
      <c r="DY444" s="225">
        <v>0.22431333016158175</v>
      </c>
    </row>
    <row r="445" spans="1:129">
      <c r="A445" s="466">
        <v>441</v>
      </c>
      <c r="B445" s="487">
        <v>341000000052</v>
      </c>
      <c r="C445" s="492" t="s">
        <v>304</v>
      </c>
      <c r="D445" s="224">
        <v>278</v>
      </c>
      <c r="E445" s="224">
        <v>0</v>
      </c>
      <c r="F445" s="224">
        <v>10</v>
      </c>
      <c r="G445" s="224">
        <v>1</v>
      </c>
      <c r="H445" s="224">
        <v>2845</v>
      </c>
      <c r="I445" s="224">
        <v>0</v>
      </c>
      <c r="J445" s="225">
        <v>0.39513888888888887</v>
      </c>
      <c r="K445" s="224">
        <v>278</v>
      </c>
      <c r="L445" s="224">
        <v>137</v>
      </c>
      <c r="M445" s="224">
        <v>147</v>
      </c>
      <c r="N445" s="224">
        <v>0.92149999999999999</v>
      </c>
      <c r="O445" s="224">
        <v>29635</v>
      </c>
      <c r="P445" s="224">
        <v>0</v>
      </c>
      <c r="Q445" s="225">
        <v>0.29404873928054176</v>
      </c>
      <c r="R445" s="224">
        <v>278</v>
      </c>
      <c r="S445" s="224">
        <v>212</v>
      </c>
      <c r="T445" s="224">
        <v>222.4</v>
      </c>
      <c r="U445" s="224">
        <v>0.92159999999999997</v>
      </c>
      <c r="V445" s="224">
        <v>64245</v>
      </c>
      <c r="W445" s="224">
        <v>0</v>
      </c>
      <c r="X445" s="225">
        <v>0.43534101755054283</v>
      </c>
      <c r="Y445" s="224">
        <v>278</v>
      </c>
      <c r="Z445" s="224">
        <v>162</v>
      </c>
      <c r="AA445" s="224">
        <v>222.4</v>
      </c>
      <c r="AB445" s="224">
        <v>0.90410000000000001</v>
      </c>
      <c r="AC445" s="224">
        <v>54455</v>
      </c>
      <c r="AD445" s="224">
        <v>0</v>
      </c>
      <c r="AE445" s="225">
        <v>0.36401021794536359</v>
      </c>
      <c r="AF445" s="224">
        <v>278</v>
      </c>
      <c r="AG445" s="224">
        <v>170</v>
      </c>
      <c r="AH445" s="224">
        <v>222.4</v>
      </c>
      <c r="AI445" s="224">
        <v>0.89729999999999999</v>
      </c>
      <c r="AJ445" s="224">
        <v>48305</v>
      </c>
      <c r="AK445" s="224">
        <v>0</v>
      </c>
      <c r="AL445" s="225">
        <v>0.32534692040157848</v>
      </c>
      <c r="AM445" s="224">
        <v>278</v>
      </c>
      <c r="AN445" s="224">
        <v>160</v>
      </c>
      <c r="AO445" s="224">
        <v>222.4</v>
      </c>
      <c r="AP445" s="224">
        <v>0.89770000000000005</v>
      </c>
      <c r="AQ445" s="224">
        <v>40945</v>
      </c>
      <c r="AR445" s="224">
        <v>0</v>
      </c>
      <c r="AS445" s="225">
        <v>0.28484091416852036</v>
      </c>
      <c r="AT445" s="224">
        <v>278</v>
      </c>
      <c r="AU445" s="224">
        <v>160</v>
      </c>
      <c r="AV445" s="224">
        <v>222.4</v>
      </c>
      <c r="AW445" s="224">
        <v>0.89429999999999998</v>
      </c>
      <c r="AX445" s="224">
        <v>65675</v>
      </c>
      <c r="AY445" s="224">
        <v>0</v>
      </c>
      <c r="AZ445" s="225">
        <v>0.44382231280908985</v>
      </c>
      <c r="BA445" s="224">
        <v>278</v>
      </c>
      <c r="BB445" s="224">
        <v>210</v>
      </c>
      <c r="BC445" s="224">
        <v>222.4</v>
      </c>
      <c r="BD445" s="224">
        <v>0.89229999999999998</v>
      </c>
      <c r="BE445" s="224">
        <v>64295</v>
      </c>
      <c r="BF445" s="224">
        <v>0</v>
      </c>
      <c r="BG445" s="225">
        <v>0.44998602709225649</v>
      </c>
      <c r="BH445" s="224">
        <v>278</v>
      </c>
      <c r="BI445" s="224">
        <v>170</v>
      </c>
      <c r="BJ445" s="224">
        <v>222.4</v>
      </c>
      <c r="BK445" s="224">
        <v>0.93100000000000005</v>
      </c>
      <c r="BL445" s="224">
        <v>69525</v>
      </c>
      <c r="BM445" s="224">
        <v>0</v>
      </c>
      <c r="BN445" s="225">
        <v>0.45131898015768451</v>
      </c>
      <c r="BO445" s="224">
        <v>278</v>
      </c>
      <c r="BP445" s="224">
        <v>230</v>
      </c>
      <c r="BQ445" s="224">
        <v>232.5</v>
      </c>
      <c r="BR445" s="224">
        <v>0.90939999999999999</v>
      </c>
      <c r="BS445" s="224">
        <v>88225</v>
      </c>
      <c r="BT445" s="311">
        <v>0</v>
      </c>
      <c r="BU445" s="225">
        <v>0.5608423809970976</v>
      </c>
      <c r="BV445" s="224">
        <v>278</v>
      </c>
      <c r="BW445" s="224">
        <v>220</v>
      </c>
      <c r="BX445" s="224">
        <v>222.5</v>
      </c>
      <c r="BY445" s="224">
        <v>0.90720000000000001</v>
      </c>
      <c r="BZ445" s="224">
        <v>70735</v>
      </c>
      <c r="CA445" s="311">
        <v>0</v>
      </c>
      <c r="CB445" s="225">
        <v>0.52147324112055704</v>
      </c>
      <c r="CC445" s="224">
        <v>278</v>
      </c>
      <c r="CD445" s="486"/>
      <c r="CE445" s="224">
        <v>231.9</v>
      </c>
      <c r="CF445" s="224">
        <v>0.91759999999999997</v>
      </c>
      <c r="CG445" s="224">
        <v>99495</v>
      </c>
      <c r="CH445" s="311">
        <v>4504.9011840000021</v>
      </c>
      <c r="CI445" s="225">
        <v>0.62845497314026078</v>
      </c>
      <c r="CJ445" s="224">
        <v>278</v>
      </c>
      <c r="CK445" s="486"/>
      <c r="CL445" s="224">
        <v>222.4</v>
      </c>
      <c r="CM445" s="224">
        <v>0.92400000000000004</v>
      </c>
      <c r="CN445" s="224">
        <v>98485</v>
      </c>
      <c r="CO445" s="311">
        <v>9710.0368000000017</v>
      </c>
      <c r="CP445" s="225">
        <v>0.66562685998387439</v>
      </c>
      <c r="CQ445" s="224">
        <v>278</v>
      </c>
      <c r="CR445" s="486"/>
      <c r="CS445" s="224">
        <v>222.4</v>
      </c>
      <c r="CT445" s="224">
        <v>0.90980000000000005</v>
      </c>
      <c r="CU445" s="224">
        <v>68225</v>
      </c>
      <c r="CV445" s="311">
        <v>0</v>
      </c>
      <c r="CW445" s="225">
        <v>0.45319999186122556</v>
      </c>
      <c r="CX445" s="224">
        <v>278</v>
      </c>
      <c r="CY445" s="486"/>
      <c r="CZ445" s="224">
        <v>222.4</v>
      </c>
      <c r="DA445" s="224">
        <v>0.91249999999999998</v>
      </c>
      <c r="DB445" s="224">
        <v>69825</v>
      </c>
      <c r="DC445" s="224">
        <v>0</v>
      </c>
      <c r="DD445" s="225">
        <v>0.47787112775533003</v>
      </c>
      <c r="DE445" s="224">
        <v>278</v>
      </c>
      <c r="DF445" s="486"/>
      <c r="DG445" s="224">
        <v>222.4</v>
      </c>
      <c r="DH445" s="224">
        <v>0.90310000000000001</v>
      </c>
      <c r="DI445" s="224">
        <v>61530</v>
      </c>
      <c r="DJ445" s="224">
        <v>0</v>
      </c>
      <c r="DK445" s="225">
        <v>0.41175924066915892</v>
      </c>
      <c r="DL445" s="224">
        <v>278</v>
      </c>
      <c r="DM445" s="486"/>
      <c r="DN445" s="224">
        <v>222.4</v>
      </c>
      <c r="DO445" s="224">
        <v>0.89900000000000002</v>
      </c>
      <c r="DP445" s="224">
        <v>48460</v>
      </c>
      <c r="DQ445" s="311">
        <v>0</v>
      </c>
      <c r="DR445" s="225">
        <v>0.32577368440028553</v>
      </c>
      <c r="DS445" s="486">
        <v>278</v>
      </c>
      <c r="DT445" s="486"/>
      <c r="DU445" s="486">
        <v>222.4</v>
      </c>
      <c r="DV445" s="486">
        <v>0.90429999999999999</v>
      </c>
      <c r="DW445" s="224">
        <v>55400</v>
      </c>
      <c r="DX445" s="224">
        <v>0</v>
      </c>
      <c r="DY445" s="225">
        <v>0.38258677587400391</v>
      </c>
    </row>
    <row r="446" spans="1:129">
      <c r="A446" s="466">
        <v>442</v>
      </c>
      <c r="B446" s="487">
        <v>343000000040</v>
      </c>
      <c r="C446" s="492" t="s">
        <v>236</v>
      </c>
      <c r="D446" s="224">
        <v>350</v>
      </c>
      <c r="E446" s="224">
        <v>425</v>
      </c>
      <c r="F446" s="224">
        <v>425</v>
      </c>
      <c r="G446" s="224">
        <v>0.77890000000000004</v>
      </c>
      <c r="H446" s="224">
        <v>211275</v>
      </c>
      <c r="I446" s="311">
        <v>68268.959999999992</v>
      </c>
      <c r="J446" s="225">
        <v>0.88643109060288638</v>
      </c>
      <c r="K446" s="224">
        <v>350</v>
      </c>
      <c r="L446" s="224">
        <v>430</v>
      </c>
      <c r="M446" s="224">
        <v>430</v>
      </c>
      <c r="N446" s="224">
        <v>0.80089999999999995</v>
      </c>
      <c r="O446" s="224">
        <v>142000</v>
      </c>
      <c r="P446" s="224">
        <v>0</v>
      </c>
      <c r="Q446" s="225">
        <v>0.55420272848209551</v>
      </c>
      <c r="R446" s="224">
        <v>350</v>
      </c>
      <c r="S446" s="224">
        <v>400</v>
      </c>
      <c r="T446" s="224">
        <v>400</v>
      </c>
      <c r="U446" s="224">
        <v>0.83279999999999998</v>
      </c>
      <c r="V446" s="224">
        <v>193355</v>
      </c>
      <c r="W446" s="311">
        <v>49447.16</v>
      </c>
      <c r="X446" s="225">
        <v>0.80616177687053048</v>
      </c>
      <c r="Y446" s="224">
        <v>350</v>
      </c>
      <c r="Z446" s="224">
        <v>395</v>
      </c>
      <c r="AA446" s="224">
        <v>395</v>
      </c>
      <c r="AB446" s="224">
        <v>0.8327</v>
      </c>
      <c r="AC446" s="224">
        <v>201890</v>
      </c>
      <c r="AD446" s="311">
        <v>55061.674400000018</v>
      </c>
      <c r="AE446" s="225">
        <v>0.82500430012395376</v>
      </c>
      <c r="AF446" s="224">
        <v>350</v>
      </c>
      <c r="AG446" s="224">
        <v>405</v>
      </c>
      <c r="AH446" s="224">
        <v>405</v>
      </c>
      <c r="AI446" s="224">
        <v>0.82820000000000005</v>
      </c>
      <c r="AJ446" s="224">
        <v>192005</v>
      </c>
      <c r="AK446" s="311">
        <v>42273.065600000002</v>
      </c>
      <c r="AL446" s="225">
        <v>0.76939498886217561</v>
      </c>
      <c r="AM446" s="224">
        <v>350</v>
      </c>
      <c r="AN446" s="224">
        <v>390</v>
      </c>
      <c r="AO446" s="224">
        <v>390</v>
      </c>
      <c r="AP446" s="224">
        <v>0.83109999999999995</v>
      </c>
      <c r="AQ446" s="224">
        <v>189865</v>
      </c>
      <c r="AR446" s="311">
        <v>49841.272000000026</v>
      </c>
      <c r="AS446" s="225">
        <v>0.81356925449092465</v>
      </c>
      <c r="AT446" s="224">
        <v>350</v>
      </c>
      <c r="AU446" s="224">
        <v>395</v>
      </c>
      <c r="AV446" s="224">
        <v>395</v>
      </c>
      <c r="AW446" s="224">
        <v>0.81920000000000004</v>
      </c>
      <c r="AX446" s="224">
        <v>179315</v>
      </c>
      <c r="AY446" s="311">
        <v>34867.102400000003</v>
      </c>
      <c r="AZ446" s="225">
        <v>0.74482911684828845</v>
      </c>
      <c r="BA446" s="224">
        <v>350</v>
      </c>
      <c r="BB446" s="224">
        <v>395</v>
      </c>
      <c r="BC446" s="224">
        <v>395</v>
      </c>
      <c r="BD446" s="224">
        <v>0.81020000000000003</v>
      </c>
      <c r="BE446" s="224">
        <v>189240</v>
      </c>
      <c r="BF446" s="311">
        <v>50987.472000000009</v>
      </c>
      <c r="BG446" s="225">
        <v>0.82127973819039313</v>
      </c>
      <c r="BH446" s="224">
        <v>350</v>
      </c>
      <c r="BI446" s="224">
        <v>400</v>
      </c>
      <c r="BJ446" s="224">
        <v>400</v>
      </c>
      <c r="BK446" s="224">
        <v>0.78669999999999995</v>
      </c>
      <c r="BL446" s="224">
        <v>164745</v>
      </c>
      <c r="BM446" s="311">
        <v>24271.848000000027</v>
      </c>
      <c r="BN446" s="225">
        <v>0.70367183047191828</v>
      </c>
      <c r="BO446" s="224">
        <v>350</v>
      </c>
      <c r="BP446" s="224">
        <v>390</v>
      </c>
      <c r="BQ446" s="224">
        <v>390</v>
      </c>
      <c r="BR446" s="224">
        <v>0.79220000000000002</v>
      </c>
      <c r="BS446" s="224">
        <v>176610</v>
      </c>
      <c r="BT446" s="311">
        <v>38691.148799999995</v>
      </c>
      <c r="BU446" s="225">
        <v>0.76832136490417635</v>
      </c>
      <c r="BV446" s="224">
        <v>350</v>
      </c>
      <c r="BW446" s="224">
        <v>375</v>
      </c>
      <c r="BX446" s="224">
        <v>375</v>
      </c>
      <c r="BY446" s="224">
        <v>0.80110000000000003</v>
      </c>
      <c r="BZ446" s="224">
        <v>119600</v>
      </c>
      <c r="CA446" s="311">
        <v>0</v>
      </c>
      <c r="CB446" s="225">
        <v>0.59243936412829179</v>
      </c>
      <c r="CC446" s="224">
        <v>350</v>
      </c>
      <c r="CD446" s="486"/>
      <c r="CE446" s="224">
        <v>335.8</v>
      </c>
      <c r="CF446" s="224">
        <v>0.83840000000000003</v>
      </c>
      <c r="CG446" s="224">
        <v>140250</v>
      </c>
      <c r="CH446" s="311">
        <v>14572.90099200001</v>
      </c>
      <c r="CI446" s="225">
        <v>0.66957306195175159</v>
      </c>
      <c r="CJ446" s="224">
        <v>350</v>
      </c>
      <c r="CK446" s="486"/>
      <c r="CL446" s="224">
        <v>308.39999999999998</v>
      </c>
      <c r="CM446" s="224">
        <v>0.84440000000000004</v>
      </c>
      <c r="CN446" s="224">
        <v>107525</v>
      </c>
      <c r="CO446" s="224">
        <v>0</v>
      </c>
      <c r="CP446" s="225">
        <v>0.57347482927799676</v>
      </c>
      <c r="CQ446" s="224">
        <v>350</v>
      </c>
      <c r="CR446" s="486"/>
      <c r="CS446" s="224">
        <v>357.8</v>
      </c>
      <c r="CT446" s="224">
        <v>0.8367</v>
      </c>
      <c r="CU446" s="224">
        <v>115913</v>
      </c>
      <c r="CV446" s="311">
        <v>0</v>
      </c>
      <c r="CW446" s="225">
        <v>0.52041416070050506</v>
      </c>
      <c r="CX446" s="224">
        <v>350</v>
      </c>
      <c r="CY446" s="486"/>
      <c r="CZ446" s="224">
        <v>370.6</v>
      </c>
      <c r="DA446" s="224">
        <v>0.84560000000000002</v>
      </c>
      <c r="DB446" s="224">
        <v>110862</v>
      </c>
      <c r="DC446" s="224">
        <v>0</v>
      </c>
      <c r="DD446" s="225">
        <v>0.49133740014020066</v>
      </c>
      <c r="DE446" s="224">
        <v>350</v>
      </c>
      <c r="DF446" s="486"/>
      <c r="DG446" s="224">
        <v>370.2</v>
      </c>
      <c r="DH446" s="224">
        <v>0.84919999999999995</v>
      </c>
      <c r="DI446" s="224">
        <v>150803</v>
      </c>
      <c r="DJ446" s="311">
        <v>10466.51782400001</v>
      </c>
      <c r="DK446" s="225">
        <v>0.64474895335144711</v>
      </c>
      <c r="DL446" s="224">
        <v>350</v>
      </c>
      <c r="DM446" s="486"/>
      <c r="DN446" s="224">
        <v>417.6</v>
      </c>
      <c r="DO446" s="224">
        <v>0.84440000000000004</v>
      </c>
      <c r="DP446" s="224">
        <v>147006</v>
      </c>
      <c r="DQ446" s="311">
        <v>0</v>
      </c>
      <c r="DR446" s="225">
        <v>0.56034230271823326</v>
      </c>
      <c r="DS446" s="486">
        <v>350</v>
      </c>
      <c r="DT446" s="486"/>
      <c r="DU446" s="486">
        <v>384.24</v>
      </c>
      <c r="DV446" s="486">
        <v>0.84709999999999996</v>
      </c>
      <c r="DW446" s="224">
        <v>157404</v>
      </c>
      <c r="DX446" s="311">
        <v>16792.44787199999</v>
      </c>
      <c r="DY446" s="225">
        <v>0.67165462987015601</v>
      </c>
    </row>
    <row r="447" spans="1:129">
      <c r="A447" s="466">
        <v>443</v>
      </c>
      <c r="B447" s="487">
        <v>311000000077</v>
      </c>
      <c r="C447" s="492" t="s">
        <v>965</v>
      </c>
      <c r="D447" s="224">
        <v>0</v>
      </c>
      <c r="E447" s="224">
        <v>0</v>
      </c>
      <c r="F447" s="224">
        <v>0</v>
      </c>
      <c r="G447" s="224">
        <v>0</v>
      </c>
      <c r="H447" s="224">
        <v>0</v>
      </c>
      <c r="I447" s="224">
        <v>0</v>
      </c>
      <c r="J447" s="225"/>
      <c r="K447" s="224">
        <v>0</v>
      </c>
      <c r="L447" s="224">
        <v>0</v>
      </c>
      <c r="M447" s="224">
        <v>0</v>
      </c>
      <c r="N447" s="224">
        <v>0</v>
      </c>
      <c r="O447" s="224">
        <v>0</v>
      </c>
      <c r="P447" s="224">
        <v>0</v>
      </c>
      <c r="Q447" s="225">
        <v>0</v>
      </c>
      <c r="R447" s="224">
        <v>0</v>
      </c>
      <c r="S447" s="224">
        <v>0</v>
      </c>
      <c r="T447" s="224">
        <v>0</v>
      </c>
      <c r="U447" s="224">
        <v>0</v>
      </c>
      <c r="V447" s="224">
        <v>0</v>
      </c>
      <c r="W447" s="224">
        <v>0</v>
      </c>
      <c r="X447" s="225">
        <v>0</v>
      </c>
      <c r="Y447" s="224">
        <v>0</v>
      </c>
      <c r="Z447" s="224">
        <v>0</v>
      </c>
      <c r="AA447" s="224">
        <v>0</v>
      </c>
      <c r="AB447" s="224">
        <v>0</v>
      </c>
      <c r="AC447" s="224">
        <v>0</v>
      </c>
      <c r="AD447" s="224">
        <v>0</v>
      </c>
      <c r="AE447" s="225">
        <v>0</v>
      </c>
      <c r="AF447" s="224">
        <v>0</v>
      </c>
      <c r="AG447" s="224">
        <v>0</v>
      </c>
      <c r="AH447" s="224">
        <v>0</v>
      </c>
      <c r="AI447" s="224">
        <v>0</v>
      </c>
      <c r="AJ447" s="224">
        <v>0</v>
      </c>
      <c r="AK447" s="224">
        <v>0</v>
      </c>
      <c r="AL447" s="225">
        <v>0</v>
      </c>
      <c r="AM447" s="224">
        <v>0</v>
      </c>
      <c r="AN447" s="224">
        <v>0</v>
      </c>
      <c r="AO447" s="224">
        <v>0</v>
      </c>
      <c r="AP447" s="224">
        <v>0</v>
      </c>
      <c r="AQ447" s="224">
        <v>0</v>
      </c>
      <c r="AR447" s="224">
        <v>0</v>
      </c>
      <c r="AS447" s="225">
        <v>0</v>
      </c>
      <c r="AT447" s="224">
        <v>0</v>
      </c>
      <c r="AU447" s="224">
        <v>0</v>
      </c>
      <c r="AV447" s="224">
        <v>0</v>
      </c>
      <c r="AW447" s="224">
        <v>0</v>
      </c>
      <c r="AX447" s="224">
        <v>0</v>
      </c>
      <c r="AY447" s="224">
        <v>0</v>
      </c>
      <c r="AZ447" s="225">
        <v>0</v>
      </c>
      <c r="BA447" s="224">
        <v>0</v>
      </c>
      <c r="BB447" s="224">
        <v>0</v>
      </c>
      <c r="BC447" s="224">
        <v>0</v>
      </c>
      <c r="BD447" s="224">
        <v>0</v>
      </c>
      <c r="BE447" s="224">
        <v>0</v>
      </c>
      <c r="BF447" s="224">
        <v>0</v>
      </c>
      <c r="BG447" s="225">
        <v>0</v>
      </c>
      <c r="BH447" s="224">
        <v>0</v>
      </c>
      <c r="BI447" s="224">
        <v>0</v>
      </c>
      <c r="BJ447" s="224">
        <v>0</v>
      </c>
      <c r="BK447" s="224">
        <v>0</v>
      </c>
      <c r="BL447" s="224">
        <v>0</v>
      </c>
      <c r="BM447" s="224">
        <v>0</v>
      </c>
      <c r="BN447" s="225">
        <v>0</v>
      </c>
      <c r="BO447" s="224">
        <v>0</v>
      </c>
      <c r="BP447" s="224">
        <v>0</v>
      </c>
      <c r="BQ447" s="224">
        <v>0</v>
      </c>
      <c r="BR447" s="224">
        <v>0</v>
      </c>
      <c r="BS447" s="224">
        <v>0</v>
      </c>
      <c r="BT447" s="311">
        <v>0</v>
      </c>
      <c r="BU447" s="225">
        <v>0</v>
      </c>
      <c r="BV447" s="224">
        <v>0</v>
      </c>
      <c r="BW447" s="224">
        <v>0</v>
      </c>
      <c r="BX447" s="224">
        <v>0</v>
      </c>
      <c r="BY447" s="224">
        <v>0</v>
      </c>
      <c r="BZ447" s="224">
        <v>0</v>
      </c>
      <c r="CA447" s="311">
        <v>0</v>
      </c>
      <c r="CB447" s="225">
        <v>0</v>
      </c>
      <c r="CC447" s="224">
        <v>111</v>
      </c>
      <c r="CD447" s="486"/>
      <c r="CE447" s="224">
        <v>0</v>
      </c>
      <c r="CF447" s="224">
        <v>0</v>
      </c>
      <c r="CG447" s="224">
        <v>0</v>
      </c>
      <c r="CH447" s="224">
        <v>0</v>
      </c>
      <c r="CI447" s="225">
        <v>0</v>
      </c>
      <c r="CJ447" s="224">
        <v>0</v>
      </c>
      <c r="CK447" s="486"/>
      <c r="CL447" s="224">
        <v>0</v>
      </c>
      <c r="CM447" s="224">
        <v>0</v>
      </c>
      <c r="CN447" s="224">
        <v>0</v>
      </c>
      <c r="CO447" s="224">
        <v>0</v>
      </c>
      <c r="CP447" s="225">
        <v>0</v>
      </c>
      <c r="CQ447" s="224">
        <v>0</v>
      </c>
      <c r="CR447" s="486"/>
      <c r="CS447" s="224">
        <v>0</v>
      </c>
      <c r="CT447" s="224">
        <v>0</v>
      </c>
      <c r="CU447" s="224">
        <v>0</v>
      </c>
      <c r="CV447" s="311">
        <v>0</v>
      </c>
      <c r="CW447" s="225">
        <v>0</v>
      </c>
      <c r="CX447" s="224">
        <v>111</v>
      </c>
      <c r="CY447" s="486"/>
      <c r="CZ447" s="224">
        <v>0</v>
      </c>
      <c r="DA447" s="224">
        <v>0</v>
      </c>
      <c r="DB447" s="224">
        <v>0</v>
      </c>
      <c r="DC447" s="224">
        <v>0</v>
      </c>
      <c r="DD447" s="225">
        <v>0</v>
      </c>
      <c r="DE447" s="224">
        <v>111</v>
      </c>
      <c r="DF447" s="486"/>
      <c r="DG447" s="224">
        <v>88.8</v>
      </c>
      <c r="DH447" s="224">
        <v>0.59750000000000003</v>
      </c>
      <c r="DI447" s="224">
        <v>98</v>
      </c>
      <c r="DJ447" s="224">
        <v>0</v>
      </c>
      <c r="DK447" s="225">
        <v>2.4825743546218644E-3</v>
      </c>
      <c r="DL447" s="224">
        <v>111</v>
      </c>
      <c r="DM447" s="486"/>
      <c r="DN447" s="224">
        <v>88.8</v>
      </c>
      <c r="DO447" s="224">
        <v>0.65059999999999996</v>
      </c>
      <c r="DP447" s="224">
        <v>514</v>
      </c>
      <c r="DQ447" s="311">
        <v>0</v>
      </c>
      <c r="DR447" s="225">
        <v>1.1958126923964913E-2</v>
      </c>
      <c r="DS447" s="486">
        <v>111</v>
      </c>
      <c r="DT447" s="486"/>
      <c r="DU447" s="486">
        <v>88.8</v>
      </c>
      <c r="DV447" s="486">
        <v>0.63739999999999997</v>
      </c>
      <c r="DW447" s="224">
        <v>508</v>
      </c>
      <c r="DX447" s="224">
        <v>0</v>
      </c>
      <c r="DY447" s="225">
        <v>1.2465399192728972E-2</v>
      </c>
    </row>
    <row r="448" spans="1:129">
      <c r="A448" s="466">
        <v>444</v>
      </c>
      <c r="B448" s="487">
        <v>714000000031</v>
      </c>
      <c r="C448" s="492" t="s">
        <v>432</v>
      </c>
      <c r="D448" s="224">
        <v>222</v>
      </c>
      <c r="E448" s="224">
        <v>156</v>
      </c>
      <c r="F448" s="224">
        <v>156</v>
      </c>
      <c r="G448" s="224">
        <v>0.55879999999999996</v>
      </c>
      <c r="H448" s="224">
        <v>3420</v>
      </c>
      <c r="I448" s="224">
        <v>0</v>
      </c>
      <c r="J448" s="225">
        <v>5.4489473780812363E-2</v>
      </c>
      <c r="K448" s="224">
        <v>222</v>
      </c>
      <c r="L448" s="224">
        <v>153</v>
      </c>
      <c r="M448" s="224">
        <v>153</v>
      </c>
      <c r="N448" s="224">
        <v>0.56310000000000004</v>
      </c>
      <c r="O448" s="224">
        <v>3480</v>
      </c>
      <c r="P448" s="224">
        <v>0</v>
      </c>
      <c r="Q448" s="225">
        <v>5.4291188656151929E-2</v>
      </c>
      <c r="R448" s="224">
        <v>222</v>
      </c>
      <c r="S448" s="224">
        <v>168</v>
      </c>
      <c r="T448" s="224">
        <v>177.6</v>
      </c>
      <c r="U448" s="224">
        <v>0.71430000000000005</v>
      </c>
      <c r="V448" s="224">
        <v>9450</v>
      </c>
      <c r="W448" s="224">
        <v>0</v>
      </c>
      <c r="X448" s="225">
        <v>0.10346076862246539</v>
      </c>
      <c r="Y448" s="224">
        <v>222</v>
      </c>
      <c r="Z448" s="224">
        <v>159</v>
      </c>
      <c r="AA448" s="224">
        <v>177.6</v>
      </c>
      <c r="AB448" s="224">
        <v>0.64670000000000005</v>
      </c>
      <c r="AC448" s="224">
        <v>3570</v>
      </c>
      <c r="AD448" s="224">
        <v>0</v>
      </c>
      <c r="AE448" s="225">
        <v>4.1778174369444192E-2</v>
      </c>
      <c r="AF448" s="224">
        <v>222</v>
      </c>
      <c r="AG448" s="224">
        <v>165</v>
      </c>
      <c r="AH448" s="224">
        <v>177.6</v>
      </c>
      <c r="AI448" s="224">
        <v>0.59379999999999999</v>
      </c>
      <c r="AJ448" s="224">
        <v>1710</v>
      </c>
      <c r="AK448" s="224">
        <v>0</v>
      </c>
      <c r="AL448" s="225">
        <v>2.1794154240725807E-2</v>
      </c>
      <c r="AM448" s="224">
        <v>222</v>
      </c>
      <c r="AN448" s="224">
        <v>96</v>
      </c>
      <c r="AO448" s="224">
        <v>177.6</v>
      </c>
      <c r="AP448" s="224">
        <v>0.66220000000000001</v>
      </c>
      <c r="AQ448" s="224">
        <v>7350</v>
      </c>
      <c r="AR448" s="224">
        <v>0</v>
      </c>
      <c r="AS448" s="225">
        <v>8.6800595521525761E-2</v>
      </c>
      <c r="AT448" s="224">
        <v>222</v>
      </c>
      <c r="AU448" s="224">
        <v>47.4</v>
      </c>
      <c r="AV448" s="224">
        <v>177.6</v>
      </c>
      <c r="AW448" s="224">
        <v>1</v>
      </c>
      <c r="AX448" s="224">
        <v>8160</v>
      </c>
      <c r="AY448" s="224">
        <v>0</v>
      </c>
      <c r="AZ448" s="225">
        <v>6.1755303690787564E-2</v>
      </c>
      <c r="BA448" s="224">
        <v>222</v>
      </c>
      <c r="BB448" s="224">
        <v>183</v>
      </c>
      <c r="BC448" s="224">
        <v>183</v>
      </c>
      <c r="BD448" s="224">
        <v>6.5199999999999994E-2</v>
      </c>
      <c r="BE448" s="224">
        <v>360</v>
      </c>
      <c r="BF448" s="224">
        <v>0</v>
      </c>
      <c r="BG448" s="225">
        <v>4.1905528177277156E-2</v>
      </c>
      <c r="BH448" s="224">
        <v>222</v>
      </c>
      <c r="BI448" s="224">
        <v>171</v>
      </c>
      <c r="BJ448" s="224">
        <v>177.6</v>
      </c>
      <c r="BK448" s="224">
        <v>0.66320000000000001</v>
      </c>
      <c r="BL448" s="224">
        <v>5670</v>
      </c>
      <c r="BM448" s="224">
        <v>0</v>
      </c>
      <c r="BN448" s="225">
        <v>6.4702735830503455E-2</v>
      </c>
      <c r="BO448" s="224">
        <v>222</v>
      </c>
      <c r="BP448" s="224">
        <v>171</v>
      </c>
      <c r="BQ448" s="224">
        <v>177.6</v>
      </c>
      <c r="BR448" s="224">
        <v>0.67090000000000005</v>
      </c>
      <c r="BS448" s="224">
        <v>6300</v>
      </c>
      <c r="BT448" s="311">
        <v>0</v>
      </c>
      <c r="BU448" s="225">
        <v>7.1066816387257384E-2</v>
      </c>
      <c r="BV448" s="224">
        <v>222</v>
      </c>
      <c r="BW448" s="224">
        <v>174</v>
      </c>
      <c r="BX448" s="224">
        <v>177.6</v>
      </c>
      <c r="BY448" s="224">
        <v>0.67490000000000006</v>
      </c>
      <c r="BZ448" s="224">
        <v>4920</v>
      </c>
      <c r="CA448" s="311">
        <v>0</v>
      </c>
      <c r="CB448" s="225">
        <v>6.1082026928819047E-2</v>
      </c>
      <c r="CC448" s="224">
        <v>222</v>
      </c>
      <c r="CD448" s="486"/>
      <c r="CE448" s="224">
        <v>177.6</v>
      </c>
      <c r="CF448" s="224">
        <v>0.66659999999999997</v>
      </c>
      <c r="CG448" s="224">
        <v>7001</v>
      </c>
      <c r="CH448" s="224">
        <v>0</v>
      </c>
      <c r="CI448" s="225">
        <v>7.9483845652801255E-2</v>
      </c>
      <c r="CJ448" s="224">
        <v>222</v>
      </c>
      <c r="CK448" s="486"/>
      <c r="CL448" s="224">
        <v>177.6</v>
      </c>
      <c r="CM448" s="224">
        <v>0.67930000000000001</v>
      </c>
      <c r="CN448" s="224">
        <v>4323</v>
      </c>
      <c r="CO448" s="224">
        <v>0</v>
      </c>
      <c r="CP448" s="225">
        <v>4.9767767915125494E-2</v>
      </c>
      <c r="CQ448" s="224">
        <v>222</v>
      </c>
      <c r="CR448" s="486"/>
      <c r="CS448" s="224">
        <v>177.6</v>
      </c>
      <c r="CT448" s="224">
        <v>0.67249999999999999</v>
      </c>
      <c r="CU448" s="224">
        <v>5415</v>
      </c>
      <c r="CV448" s="311">
        <v>0</v>
      </c>
      <c r="CW448" s="225">
        <v>6.0938291691379598E-2</v>
      </c>
      <c r="CX448" s="224">
        <v>222</v>
      </c>
      <c r="CY448" s="486"/>
      <c r="CZ448" s="224">
        <v>177.6</v>
      </c>
      <c r="DA448" s="224">
        <v>0.6391</v>
      </c>
      <c r="DB448" s="224">
        <v>6404</v>
      </c>
      <c r="DC448" s="224">
        <v>0</v>
      </c>
      <c r="DD448" s="225">
        <v>7.8362277157457888E-2</v>
      </c>
      <c r="DE448" s="224">
        <v>222</v>
      </c>
      <c r="DF448" s="486"/>
      <c r="DG448" s="224">
        <v>177.6</v>
      </c>
      <c r="DH448" s="224">
        <v>0.65290000000000004</v>
      </c>
      <c r="DI448" s="224">
        <v>3890</v>
      </c>
      <c r="DJ448" s="224">
        <v>0</v>
      </c>
      <c r="DK448" s="225">
        <v>4.5090706049999332E-2</v>
      </c>
      <c r="DL448" s="224">
        <v>222</v>
      </c>
      <c r="DM448" s="486"/>
      <c r="DN448" s="224">
        <v>177.6</v>
      </c>
      <c r="DO448" s="224">
        <v>0.69579999999999997</v>
      </c>
      <c r="DP448" s="224">
        <v>7492</v>
      </c>
      <c r="DQ448" s="311">
        <v>0</v>
      </c>
      <c r="DR448" s="225">
        <v>8.148871084549672E-2</v>
      </c>
      <c r="DS448" s="486">
        <v>222</v>
      </c>
      <c r="DT448" s="486"/>
      <c r="DU448" s="486">
        <v>177.6</v>
      </c>
      <c r="DV448" s="486">
        <v>0.66849999999999998</v>
      </c>
      <c r="DW448" s="224">
        <v>3891</v>
      </c>
      <c r="DX448" s="224">
        <v>0</v>
      </c>
      <c r="DY448" s="225">
        <v>4.5518124706606385E-2</v>
      </c>
    </row>
    <row r="449" spans="1:129">
      <c r="A449" s="466">
        <v>445</v>
      </c>
      <c r="B449" s="487">
        <v>341000000014</v>
      </c>
      <c r="C449" s="492" t="s">
        <v>284</v>
      </c>
      <c r="D449" s="224">
        <v>200</v>
      </c>
      <c r="E449" s="224">
        <v>117</v>
      </c>
      <c r="F449" s="224">
        <v>117</v>
      </c>
      <c r="G449" s="224">
        <v>0.94810000000000005</v>
      </c>
      <c r="H449" s="224">
        <v>35427</v>
      </c>
      <c r="I449" s="224">
        <v>0</v>
      </c>
      <c r="J449" s="225">
        <v>0.44356970050462297</v>
      </c>
      <c r="K449" s="224">
        <v>200</v>
      </c>
      <c r="L449" s="224">
        <v>162</v>
      </c>
      <c r="M449" s="224">
        <v>162</v>
      </c>
      <c r="N449" s="224">
        <v>0.96430000000000005</v>
      </c>
      <c r="O449" s="224">
        <v>66615</v>
      </c>
      <c r="P449" s="224">
        <v>0</v>
      </c>
      <c r="Q449" s="225">
        <v>0.57315477562935457</v>
      </c>
      <c r="R449" s="224">
        <v>200</v>
      </c>
      <c r="S449" s="224">
        <v>144</v>
      </c>
      <c r="T449" s="224">
        <v>160</v>
      </c>
      <c r="U449" s="224">
        <v>0.98009999999999997</v>
      </c>
      <c r="V449" s="224">
        <v>67668</v>
      </c>
      <c r="W449" s="224">
        <v>0</v>
      </c>
      <c r="X449" s="225">
        <v>0.59932234805972184</v>
      </c>
      <c r="Y449" s="224">
        <v>200</v>
      </c>
      <c r="Z449" s="224">
        <v>127.5</v>
      </c>
      <c r="AA449" s="224">
        <v>160</v>
      </c>
      <c r="AB449" s="224">
        <v>0.97250000000000003</v>
      </c>
      <c r="AC449" s="224">
        <v>60438</v>
      </c>
      <c r="AD449" s="224">
        <v>0</v>
      </c>
      <c r="AE449" s="225">
        <v>0.52206857948420271</v>
      </c>
      <c r="AF449" s="224">
        <v>200</v>
      </c>
      <c r="AG449" s="224">
        <v>129</v>
      </c>
      <c r="AH449" s="224">
        <v>160</v>
      </c>
      <c r="AI449" s="224">
        <v>0.95899999999999996</v>
      </c>
      <c r="AJ449" s="224">
        <v>60453</v>
      </c>
      <c r="AK449" s="224">
        <v>0</v>
      </c>
      <c r="AL449" s="225">
        <v>0.5295492196172088</v>
      </c>
      <c r="AM449" s="224">
        <v>200</v>
      </c>
      <c r="AN449" s="224">
        <v>156</v>
      </c>
      <c r="AO449" s="224">
        <v>160</v>
      </c>
      <c r="AP449" s="224">
        <v>0.96860000000000002</v>
      </c>
      <c r="AQ449" s="224">
        <v>73611</v>
      </c>
      <c r="AR449" s="311">
        <v>6661.3680000000022</v>
      </c>
      <c r="AS449" s="225">
        <v>0.65969892112327067</v>
      </c>
      <c r="AT449" s="224">
        <v>200</v>
      </c>
      <c r="AU449" s="224">
        <v>144</v>
      </c>
      <c r="AV449" s="224">
        <v>160</v>
      </c>
      <c r="AW449" s="224">
        <v>0.95520000000000005</v>
      </c>
      <c r="AX449" s="224">
        <v>62166</v>
      </c>
      <c r="AY449" s="224">
        <v>0</v>
      </c>
      <c r="AZ449" s="225">
        <v>0.54672091978710757</v>
      </c>
      <c r="BA449" s="224">
        <v>200</v>
      </c>
      <c r="BB449" s="224">
        <v>144</v>
      </c>
      <c r="BC449" s="224">
        <v>160</v>
      </c>
      <c r="BD449" s="224">
        <v>0.9415</v>
      </c>
      <c r="BE449" s="224">
        <v>59370</v>
      </c>
      <c r="BF449" s="224">
        <v>0</v>
      </c>
      <c r="BG449" s="225">
        <v>0.54738670561161273</v>
      </c>
      <c r="BH449" s="224">
        <v>200</v>
      </c>
      <c r="BI449" s="224">
        <v>123</v>
      </c>
      <c r="BJ449" s="224">
        <v>160</v>
      </c>
      <c r="BK449" s="224">
        <v>0.9173</v>
      </c>
      <c r="BL449" s="224">
        <v>47364</v>
      </c>
      <c r="BM449" s="224">
        <v>0</v>
      </c>
      <c r="BN449" s="225">
        <v>0.43375456722569394</v>
      </c>
      <c r="BO449" s="224">
        <v>200</v>
      </c>
      <c r="BP449" s="224">
        <v>120</v>
      </c>
      <c r="BQ449" s="224">
        <v>160</v>
      </c>
      <c r="BR449" s="224">
        <v>0.92430000000000001</v>
      </c>
      <c r="BS449" s="224">
        <v>46494</v>
      </c>
      <c r="BT449" s="311">
        <v>0</v>
      </c>
      <c r="BU449" s="225">
        <v>0.42256258441436068</v>
      </c>
      <c r="BV449" s="224">
        <v>200</v>
      </c>
      <c r="BW449" s="224">
        <v>126</v>
      </c>
      <c r="BX449" s="224">
        <v>160</v>
      </c>
      <c r="BY449" s="224">
        <v>0.94789999999999996</v>
      </c>
      <c r="BZ449" s="224">
        <v>50712</v>
      </c>
      <c r="CA449" s="311">
        <v>0</v>
      </c>
      <c r="CB449" s="225">
        <v>0.49757546757494014</v>
      </c>
      <c r="CC449" s="224">
        <v>200</v>
      </c>
      <c r="CD449" s="486"/>
      <c r="CE449" s="224">
        <v>171.9</v>
      </c>
      <c r="CF449" s="224">
        <v>0.98450000000000004</v>
      </c>
      <c r="CG449" s="224">
        <v>76284</v>
      </c>
      <c r="CH449" s="311">
        <v>737.25047999998787</v>
      </c>
      <c r="CI449" s="225">
        <v>0.60585531860484465</v>
      </c>
      <c r="CJ449" s="224">
        <v>200</v>
      </c>
      <c r="CK449" s="486"/>
      <c r="CL449" s="224">
        <v>169.5</v>
      </c>
      <c r="CM449" s="224">
        <v>0.97409999999999997</v>
      </c>
      <c r="CN449" s="224">
        <v>81933</v>
      </c>
      <c r="CO449" s="311">
        <v>10605.501600000003</v>
      </c>
      <c r="CP449" s="225">
        <v>0.689212451056604</v>
      </c>
      <c r="CQ449" s="224">
        <v>200</v>
      </c>
      <c r="CR449" s="486"/>
      <c r="CS449" s="224">
        <v>175.2</v>
      </c>
      <c r="CT449" s="224">
        <v>0.96309999999999996</v>
      </c>
      <c r="CU449" s="224">
        <v>85017</v>
      </c>
      <c r="CV449" s="311">
        <v>9693.6424320000078</v>
      </c>
      <c r="CW449" s="225">
        <v>0.67721622677201154</v>
      </c>
      <c r="CX449" s="224">
        <v>200</v>
      </c>
      <c r="CY449" s="486"/>
      <c r="CZ449" s="224">
        <v>177.9</v>
      </c>
      <c r="DA449" s="224">
        <v>0.95930000000000004</v>
      </c>
      <c r="DB449" s="224">
        <v>82278</v>
      </c>
      <c r="DC449" s="311">
        <v>8553.1089599999978</v>
      </c>
      <c r="DD449" s="225">
        <v>0.66960831414746569</v>
      </c>
      <c r="DE449" s="224">
        <v>200</v>
      </c>
      <c r="DF449" s="486"/>
      <c r="DG449" s="224">
        <v>177.3</v>
      </c>
      <c r="DH449" s="224">
        <v>0.95269999999999999</v>
      </c>
      <c r="DI449" s="224">
        <v>82362</v>
      </c>
      <c r="DJ449" s="311">
        <v>6958.9198560000077</v>
      </c>
      <c r="DK449" s="225">
        <v>0.65537375801659803</v>
      </c>
      <c r="DL449" s="224">
        <v>200</v>
      </c>
      <c r="DM449" s="486"/>
      <c r="DN449" s="224">
        <v>171</v>
      </c>
      <c r="DO449" s="224">
        <v>0.95879999999999999</v>
      </c>
      <c r="DP449" s="224">
        <v>81123</v>
      </c>
      <c r="DQ449" s="311">
        <v>7933.5772799999977</v>
      </c>
      <c r="DR449" s="225">
        <v>0.6650387199556258</v>
      </c>
      <c r="DS449" s="486">
        <v>200</v>
      </c>
      <c r="DT449" s="486"/>
      <c r="DU449" s="486">
        <v>173.4</v>
      </c>
      <c r="DV449" s="486">
        <v>0.97250000000000003</v>
      </c>
      <c r="DW449" s="224">
        <v>79608</v>
      </c>
      <c r="DX449" s="311">
        <v>6759.1919999999955</v>
      </c>
      <c r="DY449" s="225">
        <v>0.65567030280028737</v>
      </c>
    </row>
    <row r="450" spans="1:129">
      <c r="A450" s="466">
        <v>446</v>
      </c>
      <c r="B450" s="487">
        <v>714000000040</v>
      </c>
      <c r="C450" s="492" t="s">
        <v>755</v>
      </c>
      <c r="D450" s="224">
        <v>250</v>
      </c>
      <c r="E450" s="224">
        <v>122</v>
      </c>
      <c r="F450" s="224">
        <v>132</v>
      </c>
      <c r="G450" s="224">
        <v>0.98929999999999996</v>
      </c>
      <c r="H450" s="224">
        <v>12015</v>
      </c>
      <c r="I450" s="224">
        <v>0</v>
      </c>
      <c r="J450" s="225">
        <v>0.12778778383246192</v>
      </c>
      <c r="K450" s="224">
        <v>250</v>
      </c>
      <c r="L450" s="224">
        <v>144</v>
      </c>
      <c r="M450" s="224">
        <v>154</v>
      </c>
      <c r="N450" s="224">
        <v>0.95250000000000001</v>
      </c>
      <c r="O450" s="224">
        <v>20675</v>
      </c>
      <c r="P450" s="224">
        <v>0</v>
      </c>
      <c r="Q450" s="225">
        <v>0.18944662708950238</v>
      </c>
      <c r="R450" s="224">
        <v>250</v>
      </c>
      <c r="S450" s="224">
        <v>143</v>
      </c>
      <c r="T450" s="224">
        <v>200</v>
      </c>
      <c r="U450" s="224">
        <v>0.92889999999999995</v>
      </c>
      <c r="V450" s="224">
        <v>23515</v>
      </c>
      <c r="W450" s="224">
        <v>0</v>
      </c>
      <c r="X450" s="225">
        <v>0.17579783734644322</v>
      </c>
      <c r="Y450" s="224">
        <v>250</v>
      </c>
      <c r="Z450" s="224">
        <v>146</v>
      </c>
      <c r="AA450" s="224">
        <v>200</v>
      </c>
      <c r="AB450" s="224">
        <v>1</v>
      </c>
      <c r="AC450" s="224">
        <v>10125</v>
      </c>
      <c r="AD450" s="224">
        <v>0</v>
      </c>
      <c r="AE450" s="225">
        <v>6.8044354838709672E-2</v>
      </c>
      <c r="AF450" s="224">
        <v>250</v>
      </c>
      <c r="AG450" s="224">
        <v>142</v>
      </c>
      <c r="AH450" s="224">
        <v>200</v>
      </c>
      <c r="AI450" s="224">
        <v>0.39419999999999999</v>
      </c>
      <c r="AJ450" s="224">
        <v>7305</v>
      </c>
      <c r="AK450" s="224">
        <v>0</v>
      </c>
      <c r="AL450" s="225">
        <v>0.1245376507749464</v>
      </c>
      <c r="AM450" s="224">
        <v>250</v>
      </c>
      <c r="AN450" s="224">
        <v>143</v>
      </c>
      <c r="AO450" s="224">
        <v>200</v>
      </c>
      <c r="AP450" s="224">
        <v>0.89400000000000002</v>
      </c>
      <c r="AQ450" s="224">
        <v>18525</v>
      </c>
      <c r="AR450" s="224">
        <v>0</v>
      </c>
      <c r="AS450" s="225">
        <v>0.14389914243102159</v>
      </c>
      <c r="AT450" s="224">
        <v>250</v>
      </c>
      <c r="AU450" s="224">
        <v>212</v>
      </c>
      <c r="AV450" s="224">
        <v>222</v>
      </c>
      <c r="AW450" s="224">
        <v>0.67169999999999996</v>
      </c>
      <c r="AX450" s="224">
        <v>17045</v>
      </c>
      <c r="AY450" s="224">
        <v>0</v>
      </c>
      <c r="AZ450" s="225">
        <v>0.15363697487053246</v>
      </c>
      <c r="BA450" s="224">
        <v>250</v>
      </c>
      <c r="BB450" s="224">
        <v>217</v>
      </c>
      <c r="BC450" s="224">
        <v>227</v>
      </c>
      <c r="BD450" s="224">
        <v>0.62219999999999998</v>
      </c>
      <c r="BE450" s="224">
        <v>12415</v>
      </c>
      <c r="BF450" s="224">
        <v>0</v>
      </c>
      <c r="BG450" s="225">
        <v>0.1220838912906424</v>
      </c>
      <c r="BH450" s="224">
        <v>250</v>
      </c>
      <c r="BI450" s="224">
        <v>220</v>
      </c>
      <c r="BJ450" s="224">
        <v>230</v>
      </c>
      <c r="BK450" s="224">
        <v>0.60960000000000003</v>
      </c>
      <c r="BL450" s="224">
        <v>26935</v>
      </c>
      <c r="BM450" s="224">
        <v>0</v>
      </c>
      <c r="BN450" s="225">
        <v>0.25820892523427558</v>
      </c>
      <c r="BO450" s="224">
        <v>250</v>
      </c>
      <c r="BP450" s="224">
        <v>210</v>
      </c>
      <c r="BQ450" s="224">
        <v>212.5</v>
      </c>
      <c r="BR450" s="224">
        <v>0.58560000000000001</v>
      </c>
      <c r="BS450" s="224">
        <v>23475</v>
      </c>
      <c r="BT450" s="311">
        <v>0</v>
      </c>
      <c r="BU450" s="225">
        <v>0.25355528250432907</v>
      </c>
      <c r="BV450" s="224">
        <v>250</v>
      </c>
      <c r="BW450" s="224">
        <v>227</v>
      </c>
      <c r="BX450" s="224">
        <v>229.5</v>
      </c>
      <c r="BY450" s="224">
        <v>0.6038</v>
      </c>
      <c r="BZ450" s="224">
        <v>29085</v>
      </c>
      <c r="CA450" s="311">
        <v>0</v>
      </c>
      <c r="CB450" s="225">
        <v>0.31233740413835104</v>
      </c>
      <c r="CC450" s="224">
        <v>250</v>
      </c>
      <c r="CD450" s="486"/>
      <c r="CE450" s="224">
        <v>225.7</v>
      </c>
      <c r="CF450" s="224">
        <v>0.59799999999999998</v>
      </c>
      <c r="CG450" s="224">
        <v>25485</v>
      </c>
      <c r="CH450" s="224">
        <v>0</v>
      </c>
      <c r="CI450" s="225">
        <v>0.25379260256136998</v>
      </c>
      <c r="CJ450" s="224">
        <v>250</v>
      </c>
      <c r="CK450" s="486"/>
      <c r="CL450" s="224">
        <v>202.8</v>
      </c>
      <c r="CM450" s="224">
        <v>0.59130000000000005</v>
      </c>
      <c r="CN450" s="224">
        <v>25840</v>
      </c>
      <c r="CO450" s="224">
        <v>0</v>
      </c>
      <c r="CP450" s="225">
        <v>0.29928447105722722</v>
      </c>
      <c r="CQ450" s="224">
        <v>250</v>
      </c>
      <c r="CR450" s="486"/>
      <c r="CS450" s="224">
        <v>216.4</v>
      </c>
      <c r="CT450" s="224">
        <v>0.6129</v>
      </c>
      <c r="CU450" s="224">
        <v>19950</v>
      </c>
      <c r="CV450" s="311">
        <v>0</v>
      </c>
      <c r="CW450" s="225">
        <v>0.2021729679499529</v>
      </c>
      <c r="CX450" s="224">
        <v>250</v>
      </c>
      <c r="CY450" s="486"/>
      <c r="CZ450" s="224">
        <v>215.4</v>
      </c>
      <c r="DA450" s="224">
        <v>0.57389999999999997</v>
      </c>
      <c r="DB450" s="224">
        <v>21660</v>
      </c>
      <c r="DC450" s="224">
        <v>0</v>
      </c>
      <c r="DD450" s="225">
        <v>0.24335710601940636</v>
      </c>
      <c r="DE450" s="224">
        <v>250</v>
      </c>
      <c r="DF450" s="486"/>
      <c r="DG450" s="224">
        <v>222.2</v>
      </c>
      <c r="DH450" s="224">
        <v>0.61729999999999996</v>
      </c>
      <c r="DI450" s="224">
        <v>22310</v>
      </c>
      <c r="DJ450" s="224">
        <v>0</v>
      </c>
      <c r="DK450" s="225">
        <v>0.21861819444382841</v>
      </c>
      <c r="DL450" s="224">
        <v>250</v>
      </c>
      <c r="DM450" s="486"/>
      <c r="DN450" s="224">
        <v>200</v>
      </c>
      <c r="DO450" s="224">
        <v>0.69650000000000001</v>
      </c>
      <c r="DP450" s="224">
        <v>5440</v>
      </c>
      <c r="DQ450" s="311">
        <v>0</v>
      </c>
      <c r="DR450" s="225">
        <v>5.2489791507460491E-2</v>
      </c>
      <c r="DS450" s="486">
        <v>250</v>
      </c>
      <c r="DT450" s="486"/>
      <c r="DU450" s="486">
        <v>213.2</v>
      </c>
      <c r="DV450" s="486">
        <v>0.62529999999999997</v>
      </c>
      <c r="DW450" s="224">
        <v>19930</v>
      </c>
      <c r="DX450" s="224">
        <v>0</v>
      </c>
      <c r="DY450" s="225">
        <v>0.20763433593567815</v>
      </c>
    </row>
    <row r="451" spans="1:129">
      <c r="A451" s="466">
        <v>447</v>
      </c>
      <c r="B451" s="487">
        <v>211000000023</v>
      </c>
      <c r="C451" s="492" t="s">
        <v>676</v>
      </c>
      <c r="D451" s="224">
        <v>139</v>
      </c>
      <c r="E451" s="224">
        <v>32</v>
      </c>
      <c r="F451" s="224">
        <v>32</v>
      </c>
      <c r="G451" s="224">
        <v>0.38109999999999999</v>
      </c>
      <c r="H451" s="224">
        <v>4618</v>
      </c>
      <c r="I451" s="224">
        <v>0</v>
      </c>
      <c r="J451" s="225">
        <v>0.52593552290154233</v>
      </c>
      <c r="K451" s="224">
        <v>139</v>
      </c>
      <c r="L451" s="224">
        <v>94</v>
      </c>
      <c r="M451" s="224">
        <v>94</v>
      </c>
      <c r="N451" s="224">
        <v>0.74350000000000005</v>
      </c>
      <c r="O451" s="224">
        <v>11168</v>
      </c>
      <c r="P451" s="224">
        <v>0</v>
      </c>
      <c r="Q451" s="225">
        <v>0.21477990367829045</v>
      </c>
      <c r="R451" s="224">
        <v>139</v>
      </c>
      <c r="S451" s="224">
        <v>127.28</v>
      </c>
      <c r="T451" s="224">
        <v>127.28</v>
      </c>
      <c r="U451" s="224">
        <v>0.97019999999999995</v>
      </c>
      <c r="V451" s="224">
        <v>23184</v>
      </c>
      <c r="W451" s="224">
        <v>0</v>
      </c>
      <c r="X451" s="225">
        <v>0.26075607470956308</v>
      </c>
      <c r="Y451" s="224">
        <v>139</v>
      </c>
      <c r="Z451" s="224">
        <v>80</v>
      </c>
      <c r="AA451" s="224">
        <v>111.2</v>
      </c>
      <c r="AB451" s="224">
        <v>0.97360000000000002</v>
      </c>
      <c r="AC451" s="224">
        <v>23950</v>
      </c>
      <c r="AD451" s="224">
        <v>0</v>
      </c>
      <c r="AE451" s="225">
        <v>0.29733581862476727</v>
      </c>
      <c r="AF451" s="224">
        <v>139</v>
      </c>
      <c r="AG451" s="224">
        <v>46.64</v>
      </c>
      <c r="AH451" s="224">
        <v>111.2</v>
      </c>
      <c r="AI451" s="224">
        <v>0.3286</v>
      </c>
      <c r="AJ451" s="224">
        <v>3998</v>
      </c>
      <c r="AK451" s="224">
        <v>0</v>
      </c>
      <c r="AL451" s="225">
        <v>0.14706099765898314</v>
      </c>
      <c r="AM451" s="224">
        <v>139</v>
      </c>
      <c r="AN451" s="224">
        <v>20.16</v>
      </c>
      <c r="AO451" s="224">
        <v>111.2</v>
      </c>
      <c r="AP451" s="224">
        <v>0.1007</v>
      </c>
      <c r="AQ451" s="224">
        <v>1287</v>
      </c>
      <c r="AR451" s="224">
        <v>0</v>
      </c>
      <c r="AS451" s="225">
        <v>0.15962899987854801</v>
      </c>
      <c r="AT451" s="224">
        <v>139</v>
      </c>
      <c r="AU451" s="224">
        <v>20.239999999999998</v>
      </c>
      <c r="AV451" s="224">
        <v>111.2</v>
      </c>
      <c r="AW451" s="224">
        <v>9.9199999999999997E-2</v>
      </c>
      <c r="AX451" s="224">
        <v>1051</v>
      </c>
      <c r="AY451" s="224">
        <v>0</v>
      </c>
      <c r="AZ451" s="225">
        <v>0.12805994798334069</v>
      </c>
      <c r="BA451" s="224">
        <v>139</v>
      </c>
      <c r="BB451" s="224">
        <v>20.239999999999998</v>
      </c>
      <c r="BC451" s="224">
        <v>111.2</v>
      </c>
      <c r="BD451" s="224">
        <v>0.1023</v>
      </c>
      <c r="BE451" s="224">
        <v>1218</v>
      </c>
      <c r="BF451" s="224">
        <v>0</v>
      </c>
      <c r="BG451" s="225">
        <v>0.1487080130616914</v>
      </c>
      <c r="BH451" s="224">
        <v>139</v>
      </c>
      <c r="BI451" s="224">
        <v>20.72</v>
      </c>
      <c r="BJ451" s="224">
        <v>111.2</v>
      </c>
      <c r="BK451" s="224">
        <v>9.5699999999999993E-2</v>
      </c>
      <c r="BL451" s="224">
        <v>1060</v>
      </c>
      <c r="BM451" s="224">
        <v>0</v>
      </c>
      <c r="BN451" s="225">
        <v>0.13388015444657117</v>
      </c>
      <c r="BO451" s="224">
        <v>139</v>
      </c>
      <c r="BP451" s="224">
        <v>40.4</v>
      </c>
      <c r="BQ451" s="224">
        <v>111.2</v>
      </c>
      <c r="BR451" s="224">
        <v>0.20069999999999999</v>
      </c>
      <c r="BS451" s="224">
        <v>2560</v>
      </c>
      <c r="BT451" s="311">
        <v>0</v>
      </c>
      <c r="BU451" s="225">
        <v>0.15417532409291237</v>
      </c>
      <c r="BV451" s="224">
        <v>139</v>
      </c>
      <c r="BW451" s="224">
        <v>202.88</v>
      </c>
      <c r="BX451" s="224">
        <v>202.88</v>
      </c>
      <c r="BY451" s="224">
        <v>0.98619999999999997</v>
      </c>
      <c r="BZ451" s="224">
        <v>43428</v>
      </c>
      <c r="CA451" s="311">
        <v>0</v>
      </c>
      <c r="CB451" s="225">
        <v>0.3229953884105386</v>
      </c>
      <c r="CC451" s="224">
        <v>139</v>
      </c>
      <c r="CD451" s="486"/>
      <c r="CE451" s="224">
        <v>149.44</v>
      </c>
      <c r="CF451" s="224">
        <v>0.98809999999999998</v>
      </c>
      <c r="CG451" s="224">
        <v>44343</v>
      </c>
      <c r="CH451" s="224">
        <v>0</v>
      </c>
      <c r="CI451" s="225">
        <v>0.40363087369523953</v>
      </c>
      <c r="CJ451" s="224">
        <v>139</v>
      </c>
      <c r="CK451" s="486"/>
      <c r="CL451" s="224">
        <v>139</v>
      </c>
      <c r="CM451" s="224">
        <v>0.97460000000000002</v>
      </c>
      <c r="CN451" s="224">
        <v>26731</v>
      </c>
      <c r="CO451" s="224">
        <v>0</v>
      </c>
      <c r="CP451" s="225">
        <v>0.27405738040390587</v>
      </c>
      <c r="CQ451" s="224">
        <v>139</v>
      </c>
      <c r="CR451" s="486"/>
      <c r="CS451" s="224">
        <v>139</v>
      </c>
      <c r="CT451" s="224">
        <v>0.94599999999999995</v>
      </c>
      <c r="CU451" s="224">
        <v>18881</v>
      </c>
      <c r="CV451" s="311">
        <v>0</v>
      </c>
      <c r="CW451" s="225">
        <v>0.19299502769740834</v>
      </c>
      <c r="CX451" s="224">
        <v>139</v>
      </c>
      <c r="CY451" s="486"/>
      <c r="CZ451" s="224">
        <v>139</v>
      </c>
      <c r="DA451" s="224">
        <v>0.96389999999999998</v>
      </c>
      <c r="DB451" s="224">
        <v>20216</v>
      </c>
      <c r="DC451" s="224">
        <v>0</v>
      </c>
      <c r="DD451" s="225">
        <v>0.20956364900817182</v>
      </c>
      <c r="DE451" s="224">
        <v>139</v>
      </c>
      <c r="DF451" s="486"/>
      <c r="DG451" s="224">
        <v>139</v>
      </c>
      <c r="DH451" s="224">
        <v>0.72719999999999996</v>
      </c>
      <c r="DI451" s="224">
        <v>10727</v>
      </c>
      <c r="DJ451" s="224">
        <v>0</v>
      </c>
      <c r="DK451" s="225">
        <v>0.14263847093303744</v>
      </c>
      <c r="DL451" s="224">
        <v>139</v>
      </c>
      <c r="DM451" s="486"/>
      <c r="DN451" s="224">
        <v>139</v>
      </c>
      <c r="DO451" s="224">
        <v>0.95709999999999995</v>
      </c>
      <c r="DP451" s="224">
        <v>22219</v>
      </c>
      <c r="DQ451" s="311">
        <v>0</v>
      </c>
      <c r="DR451" s="225">
        <v>0.22448093207093636</v>
      </c>
      <c r="DS451" s="486">
        <v>139</v>
      </c>
      <c r="DT451" s="486"/>
      <c r="DU451" s="486">
        <v>139</v>
      </c>
      <c r="DV451" s="486">
        <v>0.99990000000000001</v>
      </c>
      <c r="DW451" s="224">
        <v>12777</v>
      </c>
      <c r="DX451" s="224">
        <v>0</v>
      </c>
      <c r="DY451" s="225">
        <v>0.12768063377081112</v>
      </c>
    </row>
    <row r="452" spans="1:129">
      <c r="A452" s="466">
        <v>448</v>
      </c>
      <c r="B452" s="487">
        <v>714000000034</v>
      </c>
      <c r="C452" s="492" t="s">
        <v>640</v>
      </c>
      <c r="D452" s="224">
        <v>161</v>
      </c>
      <c r="E452" s="224">
        <v>74</v>
      </c>
      <c r="F452" s="224">
        <v>74</v>
      </c>
      <c r="G452" s="224">
        <v>0.65</v>
      </c>
      <c r="H452" s="224">
        <v>780</v>
      </c>
      <c r="I452" s="224">
        <v>0</v>
      </c>
      <c r="J452" s="225">
        <v>2.2522522522522521E-2</v>
      </c>
      <c r="K452" s="224">
        <v>161</v>
      </c>
      <c r="L452" s="224">
        <v>74</v>
      </c>
      <c r="M452" s="224">
        <v>74</v>
      </c>
      <c r="N452" s="224">
        <v>0.91790000000000005</v>
      </c>
      <c r="O452" s="224">
        <v>3800</v>
      </c>
      <c r="P452" s="224">
        <v>0</v>
      </c>
      <c r="Q452" s="225">
        <v>7.5194066387147374E-2</v>
      </c>
      <c r="R452" s="224">
        <v>161</v>
      </c>
      <c r="S452" s="224">
        <v>82</v>
      </c>
      <c r="T452" s="224">
        <v>128.80000000000001</v>
      </c>
      <c r="U452" s="224">
        <v>0.92579999999999996</v>
      </c>
      <c r="V452" s="224">
        <v>4240</v>
      </c>
      <c r="W452" s="224">
        <v>0</v>
      </c>
      <c r="X452" s="225">
        <v>4.9385598428963978E-2</v>
      </c>
      <c r="Y452" s="224">
        <v>161</v>
      </c>
      <c r="Z452" s="224">
        <v>78</v>
      </c>
      <c r="AA452" s="224">
        <v>128.80000000000001</v>
      </c>
      <c r="AB452" s="224">
        <v>0.89259999999999995</v>
      </c>
      <c r="AC452" s="224">
        <v>2160</v>
      </c>
      <c r="AD452" s="224">
        <v>0</v>
      </c>
      <c r="AE452" s="225">
        <v>2.52527145770296E-2</v>
      </c>
      <c r="AF452" s="224">
        <v>161</v>
      </c>
      <c r="AG452" s="224">
        <v>82</v>
      </c>
      <c r="AH452" s="224">
        <v>128.80000000000001</v>
      </c>
      <c r="AI452" s="224">
        <v>0.78129999999999999</v>
      </c>
      <c r="AJ452" s="224">
        <v>4000</v>
      </c>
      <c r="AK452" s="224">
        <v>0</v>
      </c>
      <c r="AL452" s="225">
        <v>5.3426087175354978E-2</v>
      </c>
      <c r="AM452" s="224">
        <v>161</v>
      </c>
      <c r="AN452" s="224">
        <v>0</v>
      </c>
      <c r="AO452" s="224">
        <v>128.80000000000001</v>
      </c>
      <c r="AP452" s="224">
        <v>0.78129999999999999</v>
      </c>
      <c r="AQ452" s="224">
        <v>4000</v>
      </c>
      <c r="AR452" s="224">
        <v>0</v>
      </c>
      <c r="AS452" s="225">
        <v>5.5206956747866819E-2</v>
      </c>
      <c r="AT452" s="224">
        <v>161</v>
      </c>
      <c r="AU452" s="224">
        <v>0</v>
      </c>
      <c r="AV452" s="224">
        <v>128.80000000000001</v>
      </c>
      <c r="AW452" s="224">
        <v>0.78129999999999999</v>
      </c>
      <c r="AX452" s="224">
        <v>4000</v>
      </c>
      <c r="AY452" s="224">
        <v>0</v>
      </c>
      <c r="AZ452" s="225">
        <v>5.3426087175354978E-2</v>
      </c>
      <c r="BA452" s="224">
        <v>161</v>
      </c>
      <c r="BB452" s="224">
        <v>146.80000000000001</v>
      </c>
      <c r="BC452" s="224">
        <v>146.80000000000001</v>
      </c>
      <c r="BD452" s="224">
        <v>0</v>
      </c>
      <c r="BE452" s="224">
        <v>2858</v>
      </c>
      <c r="BF452" s="224">
        <v>0</v>
      </c>
      <c r="BG452" s="225">
        <v>0</v>
      </c>
      <c r="BH452" s="224">
        <v>161</v>
      </c>
      <c r="BI452" s="224">
        <v>129.6</v>
      </c>
      <c r="BJ452" s="224">
        <v>129.6</v>
      </c>
      <c r="BK452" s="224">
        <v>0.75270000000000004</v>
      </c>
      <c r="BL452" s="224">
        <v>4639</v>
      </c>
      <c r="BM452" s="224">
        <v>0</v>
      </c>
      <c r="BN452" s="225">
        <v>6.3918197511217245E-2</v>
      </c>
      <c r="BO452" s="224">
        <v>161</v>
      </c>
      <c r="BP452" s="224">
        <v>82</v>
      </c>
      <c r="BQ452" s="224">
        <v>128.80000000000001</v>
      </c>
      <c r="BR452" s="224">
        <v>0.99050000000000005</v>
      </c>
      <c r="BS452" s="224">
        <v>5003</v>
      </c>
      <c r="BT452" s="311">
        <v>0</v>
      </c>
      <c r="BU452" s="225">
        <v>5.2709297061144515E-2</v>
      </c>
      <c r="BV452" s="224">
        <v>161</v>
      </c>
      <c r="BW452" s="224">
        <v>78.400000000000006</v>
      </c>
      <c r="BX452" s="224">
        <v>128.80000000000001</v>
      </c>
      <c r="BY452" s="224">
        <v>0.98760000000000003</v>
      </c>
      <c r="BZ452" s="224">
        <v>3747</v>
      </c>
      <c r="CA452" s="311">
        <v>0</v>
      </c>
      <c r="CB452" s="225">
        <v>4.3834643186874828E-2</v>
      </c>
      <c r="CC452" s="224">
        <v>161</v>
      </c>
      <c r="CD452" s="486"/>
      <c r="CE452" s="224">
        <v>128.80000000000001</v>
      </c>
      <c r="CF452" s="224">
        <v>0.98939999999999995</v>
      </c>
      <c r="CG452" s="224">
        <v>4688</v>
      </c>
      <c r="CH452" s="224">
        <v>0</v>
      </c>
      <c r="CI452" s="225">
        <v>4.9445514290118141E-2</v>
      </c>
      <c r="CJ452" s="224">
        <v>161</v>
      </c>
      <c r="CK452" s="486"/>
      <c r="CL452" s="224">
        <v>128.80000000000001</v>
      </c>
      <c r="CM452" s="224">
        <v>0.98319999999999996</v>
      </c>
      <c r="CN452" s="224">
        <v>2758</v>
      </c>
      <c r="CO452" s="224">
        <v>0</v>
      </c>
      <c r="CP452" s="225">
        <v>3.024851318577218E-2</v>
      </c>
      <c r="CQ452" s="224">
        <v>161</v>
      </c>
      <c r="CR452" s="486"/>
      <c r="CS452" s="224">
        <v>128.80000000000001</v>
      </c>
      <c r="CT452" s="224">
        <v>0.97509999999999997</v>
      </c>
      <c r="CU452" s="224">
        <v>3293</v>
      </c>
      <c r="CV452" s="311">
        <v>0</v>
      </c>
      <c r="CW452" s="225">
        <v>3.5241450540963823E-2</v>
      </c>
      <c r="CX452" s="224">
        <v>161</v>
      </c>
      <c r="CY452" s="486"/>
      <c r="CZ452" s="224">
        <v>128.80000000000001</v>
      </c>
      <c r="DA452" s="224">
        <v>0.9788</v>
      </c>
      <c r="DB452" s="224">
        <v>3006</v>
      </c>
      <c r="DC452" s="224">
        <v>0</v>
      </c>
      <c r="DD452" s="225">
        <v>3.3116669670302329E-2</v>
      </c>
      <c r="DE452" s="224">
        <v>161</v>
      </c>
      <c r="DF452" s="486"/>
      <c r="DG452" s="224">
        <v>134.4</v>
      </c>
      <c r="DH452" s="224">
        <v>0.92190000000000005</v>
      </c>
      <c r="DI452" s="224">
        <v>4089</v>
      </c>
      <c r="DJ452" s="224">
        <v>0</v>
      </c>
      <c r="DK452" s="225">
        <v>4.4356890256531251E-2</v>
      </c>
      <c r="DL452" s="224">
        <v>161</v>
      </c>
      <c r="DM452" s="486"/>
      <c r="DN452" s="224">
        <v>128.80000000000001</v>
      </c>
      <c r="DO452" s="224">
        <v>0.95169999999999999</v>
      </c>
      <c r="DP452" s="224">
        <v>4007</v>
      </c>
      <c r="DQ452" s="311">
        <v>0</v>
      </c>
      <c r="DR452" s="225">
        <v>4.393700752700172E-2</v>
      </c>
      <c r="DS452" s="486">
        <v>161</v>
      </c>
      <c r="DT452" s="486"/>
      <c r="DU452" s="486">
        <v>128.80000000000001</v>
      </c>
      <c r="DV452" s="486">
        <v>0.89980000000000004</v>
      </c>
      <c r="DW452" s="224">
        <v>872</v>
      </c>
      <c r="DX452" s="224">
        <v>0</v>
      </c>
      <c r="DY452" s="225">
        <v>1.0450140672315648E-2</v>
      </c>
    </row>
    <row r="453" spans="1:129">
      <c r="A453" s="466">
        <v>449</v>
      </c>
      <c r="B453" s="487">
        <v>341000000065</v>
      </c>
      <c r="C453" s="492" t="s">
        <v>310</v>
      </c>
      <c r="D453" s="224">
        <v>110</v>
      </c>
      <c r="E453" s="224">
        <v>14</v>
      </c>
      <c r="F453" s="224">
        <v>14</v>
      </c>
      <c r="G453" s="224">
        <v>0.57430000000000003</v>
      </c>
      <c r="H453" s="224">
        <v>1368</v>
      </c>
      <c r="I453" s="224">
        <v>0</v>
      </c>
      <c r="J453" s="225">
        <v>0.23631252953906617</v>
      </c>
      <c r="K453" s="224">
        <v>110</v>
      </c>
      <c r="L453" s="224">
        <v>20</v>
      </c>
      <c r="M453" s="224">
        <v>20</v>
      </c>
      <c r="N453" s="224">
        <v>0.8266</v>
      </c>
      <c r="O453" s="224">
        <v>4024</v>
      </c>
      <c r="P453" s="224">
        <v>0</v>
      </c>
      <c r="Q453" s="225">
        <v>0.32715957842593962</v>
      </c>
      <c r="R453" s="224">
        <v>110</v>
      </c>
      <c r="S453" s="224">
        <v>34</v>
      </c>
      <c r="T453" s="224">
        <v>88</v>
      </c>
      <c r="U453" s="224">
        <v>0.96130000000000004</v>
      </c>
      <c r="V453" s="224">
        <v>9840</v>
      </c>
      <c r="W453" s="224">
        <v>0</v>
      </c>
      <c r="X453" s="225">
        <v>0.16155521720901933</v>
      </c>
      <c r="Y453" s="224">
        <v>110</v>
      </c>
      <c r="Z453" s="224">
        <v>36.799999999999997</v>
      </c>
      <c r="AA453" s="224">
        <v>88</v>
      </c>
      <c r="AB453" s="224">
        <v>0.95920000000000005</v>
      </c>
      <c r="AC453" s="224">
        <v>10708</v>
      </c>
      <c r="AD453" s="224">
        <v>0</v>
      </c>
      <c r="AE453" s="225">
        <v>0.1705075384586536</v>
      </c>
      <c r="AF453" s="224">
        <v>110</v>
      </c>
      <c r="AG453" s="224">
        <v>50.8</v>
      </c>
      <c r="AH453" s="224">
        <v>88</v>
      </c>
      <c r="AI453" s="224">
        <v>0.95399999999999996</v>
      </c>
      <c r="AJ453" s="224">
        <v>12148</v>
      </c>
      <c r="AK453" s="224">
        <v>0</v>
      </c>
      <c r="AL453" s="225">
        <v>0.19449157839297826</v>
      </c>
      <c r="AM453" s="224">
        <v>110</v>
      </c>
      <c r="AN453" s="224">
        <v>42</v>
      </c>
      <c r="AO453" s="224">
        <v>88</v>
      </c>
      <c r="AP453" s="224">
        <v>0.96479999999999999</v>
      </c>
      <c r="AQ453" s="224">
        <v>13366</v>
      </c>
      <c r="AR453" s="224">
        <v>0</v>
      </c>
      <c r="AS453" s="225">
        <v>0.21864975417525168</v>
      </c>
      <c r="AT453" s="224">
        <v>110</v>
      </c>
      <c r="AU453" s="224">
        <v>34</v>
      </c>
      <c r="AV453" s="224">
        <v>88</v>
      </c>
      <c r="AW453" s="224">
        <v>0.94230000000000003</v>
      </c>
      <c r="AX453" s="224">
        <v>11994</v>
      </c>
      <c r="AY453" s="224">
        <v>0</v>
      </c>
      <c r="AZ453" s="225">
        <v>0.19441028891994785</v>
      </c>
      <c r="BA453" s="224">
        <v>110</v>
      </c>
      <c r="BB453" s="224">
        <v>44</v>
      </c>
      <c r="BC453" s="224">
        <v>88</v>
      </c>
      <c r="BD453" s="224">
        <v>0.92749999999999999</v>
      </c>
      <c r="BE453" s="224">
        <v>9828</v>
      </c>
      <c r="BF453" s="224">
        <v>0</v>
      </c>
      <c r="BG453" s="225">
        <v>0.16723842195540309</v>
      </c>
      <c r="BH453" s="224">
        <v>110</v>
      </c>
      <c r="BI453" s="224">
        <v>66</v>
      </c>
      <c r="BJ453" s="224">
        <v>88</v>
      </c>
      <c r="BK453" s="224">
        <v>0.89259999999999995</v>
      </c>
      <c r="BL453" s="224">
        <v>9342</v>
      </c>
      <c r="BM453" s="224">
        <v>0</v>
      </c>
      <c r="BN453" s="225">
        <v>0.15985542252591034</v>
      </c>
      <c r="BO453" s="224">
        <v>110</v>
      </c>
      <c r="BP453" s="224">
        <v>54</v>
      </c>
      <c r="BQ453" s="224">
        <v>88</v>
      </c>
      <c r="BR453" s="224">
        <v>0.91479999999999995</v>
      </c>
      <c r="BS453" s="224">
        <v>8714</v>
      </c>
      <c r="BT453" s="311">
        <v>0</v>
      </c>
      <c r="BU453" s="225">
        <v>0.14549088712135105</v>
      </c>
      <c r="BV453" s="224">
        <v>110</v>
      </c>
      <c r="BW453" s="224">
        <v>78</v>
      </c>
      <c r="BX453" s="224">
        <v>88</v>
      </c>
      <c r="BY453" s="224">
        <v>0.92230000000000001</v>
      </c>
      <c r="BZ453" s="224">
        <v>11826</v>
      </c>
      <c r="CA453" s="311">
        <v>0</v>
      </c>
      <c r="CB453" s="225">
        <v>0.2168271796510981</v>
      </c>
      <c r="CC453" s="224">
        <v>110</v>
      </c>
      <c r="CD453" s="486"/>
      <c r="CE453" s="224">
        <v>88</v>
      </c>
      <c r="CF453" s="224">
        <v>0.94989999999999997</v>
      </c>
      <c r="CG453" s="224">
        <v>17600</v>
      </c>
      <c r="CH453" s="224">
        <v>0</v>
      </c>
      <c r="CI453" s="225">
        <v>0.28299526718715157</v>
      </c>
      <c r="CJ453" s="224">
        <v>110</v>
      </c>
      <c r="CK453" s="486"/>
      <c r="CL453" s="224">
        <v>88</v>
      </c>
      <c r="CM453" s="224">
        <v>0.95409999999999995</v>
      </c>
      <c r="CN453" s="224">
        <v>16350</v>
      </c>
      <c r="CO453" s="224">
        <v>0</v>
      </c>
      <c r="CP453" s="225">
        <v>0.27046351789565293</v>
      </c>
      <c r="CQ453" s="224">
        <v>110</v>
      </c>
      <c r="CR453" s="486"/>
      <c r="CS453" s="224">
        <v>88</v>
      </c>
      <c r="CT453" s="224">
        <v>0</v>
      </c>
      <c r="CU453" s="224">
        <v>0</v>
      </c>
      <c r="CV453" s="311">
        <v>0</v>
      </c>
      <c r="CW453" s="225">
        <v>0</v>
      </c>
      <c r="CX453" s="224">
        <v>110</v>
      </c>
      <c r="CY453" s="486"/>
      <c r="CZ453" s="224">
        <v>88</v>
      </c>
      <c r="DA453" s="224">
        <v>0.92589999999999995</v>
      </c>
      <c r="DB453" s="224">
        <v>5800</v>
      </c>
      <c r="DC453" s="224">
        <v>0</v>
      </c>
      <c r="DD453" s="225">
        <v>9.8866404622965823E-2</v>
      </c>
      <c r="DE453" s="224">
        <v>110</v>
      </c>
      <c r="DF453" s="486"/>
      <c r="DG453" s="224">
        <v>90.8</v>
      </c>
      <c r="DH453" s="224">
        <v>0.93799999999999994</v>
      </c>
      <c r="DI453" s="224">
        <v>21850</v>
      </c>
      <c r="DJ453" s="224">
        <v>0</v>
      </c>
      <c r="DK453" s="225">
        <v>0.34481791291214409</v>
      </c>
      <c r="DL453" s="224">
        <v>110</v>
      </c>
      <c r="DM453" s="486"/>
      <c r="DN453" s="224">
        <v>88</v>
      </c>
      <c r="DO453" s="224">
        <v>0.93700000000000006</v>
      </c>
      <c r="DP453" s="224">
        <v>23510</v>
      </c>
      <c r="DQ453" s="311">
        <v>0</v>
      </c>
      <c r="DR453" s="225">
        <v>0.38322817460938441</v>
      </c>
      <c r="DS453" s="486">
        <v>110</v>
      </c>
      <c r="DT453" s="486"/>
      <c r="DU453" s="486">
        <v>90</v>
      </c>
      <c r="DV453" s="486">
        <v>0.94410000000000005</v>
      </c>
      <c r="DW453" s="224">
        <v>21788</v>
      </c>
      <c r="DX453" s="224">
        <v>0</v>
      </c>
      <c r="DY453" s="225">
        <v>0.35614295932765017</v>
      </c>
    </row>
    <row r="454" spans="1:129">
      <c r="A454" s="466">
        <v>450</v>
      </c>
      <c r="B454" s="487">
        <v>343000000048</v>
      </c>
      <c r="C454" s="492" t="s">
        <v>353</v>
      </c>
      <c r="D454" s="224">
        <v>300</v>
      </c>
      <c r="E454" s="224">
        <v>64.8</v>
      </c>
      <c r="F454" s="224">
        <v>64.8</v>
      </c>
      <c r="G454" s="224">
        <v>0.69989999999999997</v>
      </c>
      <c r="H454" s="224">
        <v>3933</v>
      </c>
      <c r="I454" s="224">
        <v>0</v>
      </c>
      <c r="J454" s="225">
        <v>0.120442691107548</v>
      </c>
      <c r="K454" s="224">
        <v>300</v>
      </c>
      <c r="L454" s="224">
        <v>66</v>
      </c>
      <c r="M454" s="224">
        <v>66</v>
      </c>
      <c r="N454" s="224">
        <v>0.89990000000000003</v>
      </c>
      <c r="O454" s="224">
        <v>7014</v>
      </c>
      <c r="P454" s="224">
        <v>0</v>
      </c>
      <c r="Q454" s="225">
        <v>0.15872840003836636</v>
      </c>
      <c r="R454" s="224">
        <v>300</v>
      </c>
      <c r="S454" s="224">
        <v>66</v>
      </c>
      <c r="T454" s="224">
        <v>240</v>
      </c>
      <c r="U454" s="224">
        <v>0.96289999999999998</v>
      </c>
      <c r="V454" s="224">
        <v>5682</v>
      </c>
      <c r="W454" s="224">
        <v>0</v>
      </c>
      <c r="X454" s="225">
        <v>3.4148867425947083E-2</v>
      </c>
      <c r="Y454" s="224">
        <v>300</v>
      </c>
      <c r="Z454" s="224">
        <v>65.400000000000006</v>
      </c>
      <c r="AA454" s="224">
        <v>240</v>
      </c>
      <c r="AB454" s="224">
        <v>0.99</v>
      </c>
      <c r="AC454" s="224">
        <v>6534</v>
      </c>
      <c r="AD454" s="224">
        <v>0</v>
      </c>
      <c r="AE454" s="225">
        <v>3.6962365591397851E-2</v>
      </c>
      <c r="AF454" s="224">
        <v>300</v>
      </c>
      <c r="AG454" s="224">
        <v>83.4</v>
      </c>
      <c r="AH454" s="224">
        <v>240</v>
      </c>
      <c r="AI454" s="224">
        <v>0.97650000000000003</v>
      </c>
      <c r="AJ454" s="224">
        <v>6474</v>
      </c>
      <c r="AK454" s="224">
        <v>0</v>
      </c>
      <c r="AL454" s="225">
        <v>3.7129257992941658E-2</v>
      </c>
      <c r="AM454" s="224">
        <v>300</v>
      </c>
      <c r="AN454" s="224">
        <v>78</v>
      </c>
      <c r="AO454" s="224">
        <v>240</v>
      </c>
      <c r="AP454" s="224">
        <v>0.94510000000000005</v>
      </c>
      <c r="AQ454" s="224">
        <v>7275</v>
      </c>
      <c r="AR454" s="224">
        <v>0</v>
      </c>
      <c r="AS454" s="225">
        <v>4.4546285519462964E-2</v>
      </c>
      <c r="AT454" s="224">
        <v>300</v>
      </c>
      <c r="AU454" s="224">
        <v>48</v>
      </c>
      <c r="AV454" s="224">
        <v>240</v>
      </c>
      <c r="AW454" s="224">
        <v>0.97509999999999997</v>
      </c>
      <c r="AX454" s="224">
        <v>3405</v>
      </c>
      <c r="AY454" s="224">
        <v>0</v>
      </c>
      <c r="AZ454" s="225">
        <v>1.955616903918319E-2</v>
      </c>
      <c r="BA454" s="224">
        <v>200</v>
      </c>
      <c r="BB454" s="224">
        <v>69</v>
      </c>
      <c r="BC454" s="224">
        <v>160</v>
      </c>
      <c r="BD454" s="224">
        <v>0.9345</v>
      </c>
      <c r="BE454" s="224">
        <v>5223</v>
      </c>
      <c r="BF454" s="224">
        <v>0</v>
      </c>
      <c r="BG454" s="225">
        <v>4.8516363474228635E-2</v>
      </c>
      <c r="BH454" s="224">
        <v>200</v>
      </c>
      <c r="BI454" s="224">
        <v>45</v>
      </c>
      <c r="BJ454" s="224">
        <v>160</v>
      </c>
      <c r="BK454" s="224">
        <v>0.74670000000000003</v>
      </c>
      <c r="BL454" s="224">
        <v>3750</v>
      </c>
      <c r="BM454" s="224">
        <v>0</v>
      </c>
      <c r="BN454" s="225">
        <v>4.2188316765812577E-2</v>
      </c>
      <c r="BO454" s="224">
        <v>200</v>
      </c>
      <c r="BP454" s="224">
        <v>144</v>
      </c>
      <c r="BQ454" s="224">
        <v>160</v>
      </c>
      <c r="BR454" s="224">
        <v>0.76329999999999998</v>
      </c>
      <c r="BS454" s="224">
        <v>11541</v>
      </c>
      <c r="BT454" s="311">
        <v>0</v>
      </c>
      <c r="BU454" s="225">
        <v>0.12701507249929211</v>
      </c>
      <c r="BV454" s="224">
        <v>200</v>
      </c>
      <c r="BW454" s="224">
        <v>141</v>
      </c>
      <c r="BX454" s="224">
        <v>160</v>
      </c>
      <c r="BY454" s="224">
        <v>0.79420000000000002</v>
      </c>
      <c r="BZ454" s="224">
        <v>11094</v>
      </c>
      <c r="CA454" s="311">
        <v>0</v>
      </c>
      <c r="CB454" s="225">
        <v>0.12991790930675973</v>
      </c>
      <c r="CC454" s="224">
        <v>200</v>
      </c>
      <c r="CD454" s="486"/>
      <c r="CE454" s="224">
        <v>193.8</v>
      </c>
      <c r="CF454" s="224">
        <v>0.9909</v>
      </c>
      <c r="CG454" s="224">
        <v>15111</v>
      </c>
      <c r="CH454" s="224">
        <v>0</v>
      </c>
      <c r="CI454" s="225">
        <v>0.1057637081079086</v>
      </c>
      <c r="CJ454" s="224">
        <v>200</v>
      </c>
      <c r="CK454" s="486"/>
      <c r="CL454" s="224">
        <v>172.2</v>
      </c>
      <c r="CM454" s="224">
        <v>0.99709999999999999</v>
      </c>
      <c r="CN454" s="224">
        <v>13548</v>
      </c>
      <c r="CO454" s="224">
        <v>0</v>
      </c>
      <c r="CP454" s="225">
        <v>0.10958997507793895</v>
      </c>
      <c r="CQ454" s="224">
        <v>200</v>
      </c>
      <c r="CR454" s="486"/>
      <c r="CS454" s="224">
        <v>160</v>
      </c>
      <c r="CT454" s="224">
        <v>0.995</v>
      </c>
      <c r="CU454" s="224">
        <v>13755</v>
      </c>
      <c r="CV454" s="311">
        <v>0</v>
      </c>
      <c r="CW454" s="225">
        <v>0.11613004538823149</v>
      </c>
      <c r="CX454" s="224">
        <v>200</v>
      </c>
      <c r="CY454" s="486"/>
      <c r="CZ454" s="224">
        <v>181.2</v>
      </c>
      <c r="DA454" s="224">
        <v>0.99409999999999998</v>
      </c>
      <c r="DB454" s="224">
        <v>16857</v>
      </c>
      <c r="DC454" s="224">
        <v>0</v>
      </c>
      <c r="DD454" s="225">
        <v>0.12997490936036968</v>
      </c>
      <c r="DE454" s="224">
        <v>200</v>
      </c>
      <c r="DF454" s="486"/>
      <c r="DG454" s="224">
        <v>194.4</v>
      </c>
      <c r="DH454" s="224">
        <v>0.99409999999999998</v>
      </c>
      <c r="DI454" s="224">
        <v>18252</v>
      </c>
      <c r="DJ454" s="224">
        <v>0</v>
      </c>
      <c r="DK454" s="225">
        <v>0.12694371102527613</v>
      </c>
      <c r="DL454" s="224">
        <v>200</v>
      </c>
      <c r="DM454" s="486"/>
      <c r="DN454" s="224">
        <v>198</v>
      </c>
      <c r="DO454" s="224">
        <v>0.96350000000000002</v>
      </c>
      <c r="DP454" s="224">
        <v>15372</v>
      </c>
      <c r="DQ454" s="311">
        <v>0</v>
      </c>
      <c r="DR454" s="225">
        <v>0.10830301102661617</v>
      </c>
      <c r="DS454" s="486">
        <v>200</v>
      </c>
      <c r="DT454" s="486"/>
      <c r="DU454" s="486">
        <v>201.6</v>
      </c>
      <c r="DV454" s="486">
        <v>0.89449999999999996</v>
      </c>
      <c r="DW454" s="224">
        <v>14832</v>
      </c>
      <c r="DX454" s="224">
        <v>0</v>
      </c>
      <c r="DY454" s="225">
        <v>0.11423425341815505</v>
      </c>
    </row>
    <row r="455" spans="1:129">
      <c r="A455" s="466">
        <v>451</v>
      </c>
      <c r="B455" s="487">
        <v>341000000112</v>
      </c>
      <c r="C455" s="492" t="s">
        <v>966</v>
      </c>
      <c r="D455" s="224">
        <v>0</v>
      </c>
      <c r="E455" s="224">
        <v>0</v>
      </c>
      <c r="F455" s="224">
        <v>0</v>
      </c>
      <c r="G455" s="224">
        <v>0</v>
      </c>
      <c r="H455" s="224">
        <v>0</v>
      </c>
      <c r="I455" s="224">
        <v>0</v>
      </c>
      <c r="J455" s="225"/>
      <c r="K455" s="224">
        <v>0</v>
      </c>
      <c r="L455" s="224">
        <v>0</v>
      </c>
      <c r="M455" s="224">
        <v>0</v>
      </c>
      <c r="N455" s="224">
        <v>0</v>
      </c>
      <c r="O455" s="224">
        <v>0</v>
      </c>
      <c r="P455" s="224">
        <v>0</v>
      </c>
      <c r="Q455" s="225">
        <v>0</v>
      </c>
      <c r="R455" s="224">
        <v>0</v>
      </c>
      <c r="S455" s="224">
        <v>0</v>
      </c>
      <c r="T455" s="224">
        <v>0</v>
      </c>
      <c r="U455" s="224">
        <v>0</v>
      </c>
      <c r="V455" s="224">
        <v>0</v>
      </c>
      <c r="W455" s="224">
        <v>0</v>
      </c>
      <c r="X455" s="225">
        <v>0</v>
      </c>
      <c r="Y455" s="224">
        <v>0</v>
      </c>
      <c r="Z455" s="224">
        <v>0</v>
      </c>
      <c r="AA455" s="224">
        <v>0</v>
      </c>
      <c r="AB455" s="224">
        <v>0</v>
      </c>
      <c r="AC455" s="224">
        <v>0</v>
      </c>
      <c r="AD455" s="224">
        <v>0</v>
      </c>
      <c r="AE455" s="225">
        <v>0</v>
      </c>
      <c r="AF455" s="224">
        <v>0</v>
      </c>
      <c r="AG455" s="224">
        <v>0</v>
      </c>
      <c r="AH455" s="224">
        <v>0</v>
      </c>
      <c r="AI455" s="224">
        <v>0</v>
      </c>
      <c r="AJ455" s="224">
        <v>0</v>
      </c>
      <c r="AK455" s="224">
        <v>0</v>
      </c>
      <c r="AL455" s="225">
        <v>0</v>
      </c>
      <c r="AM455" s="224">
        <v>0</v>
      </c>
      <c r="AN455" s="224">
        <v>0</v>
      </c>
      <c r="AO455" s="224">
        <v>0</v>
      </c>
      <c r="AP455" s="224">
        <v>0</v>
      </c>
      <c r="AQ455" s="224">
        <v>0</v>
      </c>
      <c r="AR455" s="224">
        <v>0</v>
      </c>
      <c r="AS455" s="225">
        <v>0</v>
      </c>
      <c r="AT455" s="224">
        <v>0</v>
      </c>
      <c r="AU455" s="224">
        <v>0</v>
      </c>
      <c r="AV455" s="224">
        <v>0</v>
      </c>
      <c r="AW455" s="224">
        <v>0</v>
      </c>
      <c r="AX455" s="224">
        <v>0</v>
      </c>
      <c r="AY455" s="224">
        <v>0</v>
      </c>
      <c r="AZ455" s="225">
        <v>0</v>
      </c>
      <c r="BA455" s="224">
        <v>0</v>
      </c>
      <c r="BB455" s="224">
        <v>0</v>
      </c>
      <c r="BC455" s="224">
        <v>0</v>
      </c>
      <c r="BD455" s="224">
        <v>0</v>
      </c>
      <c r="BE455" s="224">
        <v>0</v>
      </c>
      <c r="BF455" s="224">
        <v>0</v>
      </c>
      <c r="BG455" s="225">
        <v>0</v>
      </c>
      <c r="BH455" s="224">
        <v>0</v>
      </c>
      <c r="BI455" s="224">
        <v>0</v>
      </c>
      <c r="BJ455" s="224">
        <v>0</v>
      </c>
      <c r="BK455" s="224">
        <v>0</v>
      </c>
      <c r="BL455" s="224">
        <v>0</v>
      </c>
      <c r="BM455" s="224">
        <v>0</v>
      </c>
      <c r="BN455" s="225">
        <v>0</v>
      </c>
      <c r="BO455" s="224">
        <v>0</v>
      </c>
      <c r="BP455" s="224">
        <v>0</v>
      </c>
      <c r="BQ455" s="224">
        <v>0</v>
      </c>
      <c r="BR455" s="224">
        <v>0</v>
      </c>
      <c r="BS455" s="224">
        <v>0</v>
      </c>
      <c r="BT455" s="311">
        <v>0</v>
      </c>
      <c r="BU455" s="225">
        <v>0</v>
      </c>
      <c r="BV455" s="224">
        <v>0</v>
      </c>
      <c r="BW455" s="224">
        <v>0</v>
      </c>
      <c r="BX455" s="224">
        <v>0</v>
      </c>
      <c r="BY455" s="224">
        <v>0</v>
      </c>
      <c r="BZ455" s="224">
        <v>0</v>
      </c>
      <c r="CA455" s="311">
        <v>0</v>
      </c>
      <c r="CB455" s="225">
        <v>0</v>
      </c>
      <c r="CC455" s="224">
        <v>145</v>
      </c>
      <c r="CD455" s="486"/>
      <c r="CE455" s="224">
        <v>0</v>
      </c>
      <c r="CF455" s="224">
        <v>0</v>
      </c>
      <c r="CG455" s="224">
        <v>7270</v>
      </c>
      <c r="CH455" s="224">
        <v>0</v>
      </c>
      <c r="CI455" s="225">
        <v>0</v>
      </c>
      <c r="CJ455" s="224">
        <v>145</v>
      </c>
      <c r="CK455" s="486"/>
      <c r="CL455" s="224">
        <v>5.556</v>
      </c>
      <c r="CM455" s="224">
        <v>0.9</v>
      </c>
      <c r="CN455" s="224">
        <v>15240</v>
      </c>
      <c r="CO455" s="311">
        <v>13079.8272</v>
      </c>
      <c r="CP455" s="225">
        <v>4.2329946937578331</v>
      </c>
      <c r="CQ455" s="224">
        <v>145</v>
      </c>
      <c r="CR455" s="486"/>
      <c r="CS455" s="224">
        <v>5.556</v>
      </c>
      <c r="CT455" s="224">
        <v>0.9</v>
      </c>
      <c r="CU455" s="224">
        <v>12600</v>
      </c>
      <c r="CV455" s="311">
        <v>10367.82144</v>
      </c>
      <c r="CW455" s="225">
        <v>3.3868258281272978</v>
      </c>
      <c r="CX455" s="224">
        <v>145</v>
      </c>
      <c r="CY455" s="486"/>
      <c r="CZ455" s="224">
        <v>5.556</v>
      </c>
      <c r="DA455" s="493">
        <v>0.89990000000000003</v>
      </c>
      <c r="DB455" s="493">
        <v>14819.2</v>
      </c>
      <c r="DC455" s="494">
        <v>12659.267219200001</v>
      </c>
      <c r="DD455" s="495">
        <v>4.1165725521822685</v>
      </c>
      <c r="DE455" s="224">
        <v>145</v>
      </c>
      <c r="DF455" s="486"/>
      <c r="DG455" s="224">
        <v>48.5</v>
      </c>
      <c r="DH455" s="224">
        <v>0.96719999999999995</v>
      </c>
      <c r="DI455" s="224">
        <v>10037.4</v>
      </c>
      <c r="DJ455" s="224">
        <v>0</v>
      </c>
      <c r="DK455" s="225">
        <v>0.28760091905762764</v>
      </c>
      <c r="DL455" s="224">
        <v>145</v>
      </c>
      <c r="DM455" s="486"/>
      <c r="DN455" s="224">
        <v>48</v>
      </c>
      <c r="DO455" s="224">
        <v>0.97689999999999999</v>
      </c>
      <c r="DP455" s="224">
        <v>0</v>
      </c>
      <c r="DQ455" s="311">
        <v>0</v>
      </c>
      <c r="DR455" s="225">
        <v>0</v>
      </c>
      <c r="DS455" s="486">
        <v>145</v>
      </c>
      <c r="DT455" s="486"/>
      <c r="DU455" s="486">
        <v>145</v>
      </c>
      <c r="DV455" s="486">
        <v>0.95730000000000004</v>
      </c>
      <c r="DW455" s="224">
        <v>5255</v>
      </c>
      <c r="DX455" s="224">
        <v>0</v>
      </c>
      <c r="DY455" s="225">
        <v>5.2580433554941595E-2</v>
      </c>
    </row>
    <row r="456" spans="1:129">
      <c r="A456" s="466">
        <v>452</v>
      </c>
      <c r="B456" s="487">
        <v>341000000072</v>
      </c>
      <c r="C456" s="492" t="s">
        <v>313</v>
      </c>
      <c r="D456" s="224">
        <v>120</v>
      </c>
      <c r="E456" s="224">
        <v>42</v>
      </c>
      <c r="F456" s="224">
        <v>42</v>
      </c>
      <c r="G456" s="224">
        <v>0</v>
      </c>
      <c r="H456" s="224">
        <v>12110</v>
      </c>
      <c r="I456" s="224">
        <v>0</v>
      </c>
      <c r="J456" s="225"/>
      <c r="K456" s="224">
        <v>120</v>
      </c>
      <c r="L456" s="224">
        <v>53</v>
      </c>
      <c r="M456" s="224">
        <v>53</v>
      </c>
      <c r="N456" s="224">
        <v>0.74309999999999998</v>
      </c>
      <c r="O456" s="224">
        <v>8155</v>
      </c>
      <c r="P456" s="224">
        <v>0</v>
      </c>
      <c r="Q456" s="225">
        <v>0.27830941530956105</v>
      </c>
      <c r="R456" s="224">
        <v>120</v>
      </c>
      <c r="S456" s="224">
        <v>45</v>
      </c>
      <c r="T456" s="224">
        <v>96</v>
      </c>
      <c r="U456" s="224">
        <v>0.84160000000000001</v>
      </c>
      <c r="V456" s="224">
        <v>6110</v>
      </c>
      <c r="W456" s="224">
        <v>0</v>
      </c>
      <c r="X456" s="225">
        <v>0.10503444717293339</v>
      </c>
      <c r="Y456" s="224">
        <v>120</v>
      </c>
      <c r="Z456" s="224">
        <v>46</v>
      </c>
      <c r="AA456" s="224">
        <v>96</v>
      </c>
      <c r="AB456" s="224">
        <v>0.83209999999999995</v>
      </c>
      <c r="AC456" s="224">
        <v>4905</v>
      </c>
      <c r="AD456" s="224">
        <v>0</v>
      </c>
      <c r="AE456" s="225">
        <v>8.2531420696178734E-2</v>
      </c>
      <c r="AF456" s="224">
        <v>120</v>
      </c>
      <c r="AG456" s="224">
        <v>90</v>
      </c>
      <c r="AH456" s="224">
        <v>96</v>
      </c>
      <c r="AI456" s="224">
        <v>0.87419999999999998</v>
      </c>
      <c r="AJ456" s="224">
        <v>8720</v>
      </c>
      <c r="AK456" s="224">
        <v>0</v>
      </c>
      <c r="AL456" s="225">
        <v>0.13965661590033368</v>
      </c>
      <c r="AM456" s="224">
        <v>120</v>
      </c>
      <c r="AN456" s="224">
        <v>55</v>
      </c>
      <c r="AO456" s="224">
        <v>96</v>
      </c>
      <c r="AP456" s="224">
        <v>0.94040000000000001</v>
      </c>
      <c r="AQ456" s="224">
        <v>13400</v>
      </c>
      <c r="AR456" s="224">
        <v>0</v>
      </c>
      <c r="AS456" s="225">
        <v>0.20615242528789957</v>
      </c>
      <c r="AT456" s="224">
        <v>120</v>
      </c>
      <c r="AU456" s="224">
        <v>45</v>
      </c>
      <c r="AV456" s="224">
        <v>96</v>
      </c>
      <c r="AW456" s="224">
        <v>0.90380000000000005</v>
      </c>
      <c r="AX456" s="224">
        <v>12925</v>
      </c>
      <c r="AY456" s="224">
        <v>0</v>
      </c>
      <c r="AZ456" s="225">
        <v>0.20022303777519213</v>
      </c>
      <c r="BA456" s="224">
        <v>120</v>
      </c>
      <c r="BB456" s="224">
        <v>40</v>
      </c>
      <c r="BC456" s="224">
        <v>96</v>
      </c>
      <c r="BD456" s="224">
        <v>0.84409999999999996</v>
      </c>
      <c r="BE456" s="224">
        <v>9665</v>
      </c>
      <c r="BF456" s="224">
        <v>0</v>
      </c>
      <c r="BG456" s="225">
        <v>0.16565487786684921</v>
      </c>
      <c r="BH456" s="224">
        <v>120</v>
      </c>
      <c r="BI456" s="224">
        <v>50</v>
      </c>
      <c r="BJ456" s="224">
        <v>96</v>
      </c>
      <c r="BK456" s="224">
        <v>0.80449999999999999</v>
      </c>
      <c r="BL456" s="224">
        <v>9710</v>
      </c>
      <c r="BM456" s="224">
        <v>0</v>
      </c>
      <c r="BN456" s="225">
        <v>0.16898533339570651</v>
      </c>
      <c r="BO456" s="224">
        <v>120</v>
      </c>
      <c r="BP456" s="224">
        <v>45</v>
      </c>
      <c r="BQ456" s="224">
        <v>96</v>
      </c>
      <c r="BR456" s="224">
        <v>0.8367</v>
      </c>
      <c r="BS456" s="224">
        <v>10655</v>
      </c>
      <c r="BT456" s="311">
        <v>0</v>
      </c>
      <c r="BU456" s="225">
        <v>0.17829514460504295</v>
      </c>
      <c r="BV456" s="224">
        <v>120</v>
      </c>
      <c r="BW456" s="224">
        <v>45</v>
      </c>
      <c r="BX456" s="224">
        <v>96</v>
      </c>
      <c r="BY456" s="224">
        <v>0.85580000000000001</v>
      </c>
      <c r="BZ456" s="224">
        <v>11065</v>
      </c>
      <c r="CA456" s="311">
        <v>0</v>
      </c>
      <c r="CB456" s="225">
        <v>0.20041887962437446</v>
      </c>
      <c r="CC456" s="224">
        <v>120</v>
      </c>
      <c r="CD456" s="486"/>
      <c r="CE456" s="224">
        <v>96</v>
      </c>
      <c r="CF456" s="224">
        <v>0.83289999999999997</v>
      </c>
      <c r="CG456" s="224">
        <v>10477</v>
      </c>
      <c r="CH456" s="224">
        <v>0</v>
      </c>
      <c r="CI456" s="225">
        <v>0.17611644614339242</v>
      </c>
      <c r="CJ456" s="224">
        <v>120</v>
      </c>
      <c r="CK456" s="486"/>
      <c r="CL456" s="224">
        <v>96</v>
      </c>
      <c r="CM456" s="224">
        <v>0.92120000000000002</v>
      </c>
      <c r="CN456" s="224">
        <v>4948</v>
      </c>
      <c r="CO456" s="224">
        <v>0</v>
      </c>
      <c r="CP456" s="225">
        <v>7.770912738617905E-2</v>
      </c>
      <c r="CQ456" s="224">
        <v>120</v>
      </c>
      <c r="CR456" s="486"/>
      <c r="CS456" s="224">
        <v>96</v>
      </c>
      <c r="CT456" s="224">
        <v>0.77370000000000005</v>
      </c>
      <c r="CU456" s="224">
        <v>5746</v>
      </c>
      <c r="CV456" s="311">
        <v>0</v>
      </c>
      <c r="CW456" s="225">
        <v>0.10397977090024518</v>
      </c>
      <c r="CX456" s="224">
        <v>120</v>
      </c>
      <c r="CY456" s="486"/>
      <c r="CZ456" s="224">
        <v>96</v>
      </c>
      <c r="DA456" s="224">
        <v>0.81379999999999997</v>
      </c>
      <c r="DB456" s="224">
        <v>7408</v>
      </c>
      <c r="DC456" s="224">
        <v>0</v>
      </c>
      <c r="DD456" s="225">
        <v>0.13169811492495201</v>
      </c>
      <c r="DE456" s="224">
        <v>120</v>
      </c>
      <c r="DF456" s="486"/>
      <c r="DG456" s="224">
        <v>96</v>
      </c>
      <c r="DH456" s="224">
        <v>0.91200000000000003</v>
      </c>
      <c r="DI456" s="224">
        <v>12604</v>
      </c>
      <c r="DJ456" s="224">
        <v>0</v>
      </c>
      <c r="DK456" s="225">
        <v>0.19349483981009871</v>
      </c>
      <c r="DL456" s="224">
        <v>120</v>
      </c>
      <c r="DM456" s="486"/>
      <c r="DN456" s="224">
        <v>96</v>
      </c>
      <c r="DO456" s="224">
        <v>0.93120000000000003</v>
      </c>
      <c r="DP456" s="224">
        <v>16058</v>
      </c>
      <c r="DQ456" s="311">
        <v>0</v>
      </c>
      <c r="DR456" s="225">
        <v>0.24143727329133258</v>
      </c>
      <c r="DS456" s="486">
        <v>120</v>
      </c>
      <c r="DT456" s="486"/>
      <c r="DU456" s="486">
        <v>96</v>
      </c>
      <c r="DV456" s="486">
        <v>0.92230000000000001</v>
      </c>
      <c r="DW456" s="224">
        <v>16076</v>
      </c>
      <c r="DX456" s="224">
        <v>0</v>
      </c>
      <c r="DY456" s="225">
        <v>0.25217501736801312</v>
      </c>
    </row>
    <row r="457" spans="1:129">
      <c r="A457" s="466">
        <v>453</v>
      </c>
      <c r="B457" s="487">
        <v>341000000094</v>
      </c>
      <c r="C457" s="492" t="s">
        <v>733</v>
      </c>
      <c r="D457" s="224">
        <v>344</v>
      </c>
      <c r="E457" s="224">
        <v>60</v>
      </c>
      <c r="F457" s="224">
        <v>60</v>
      </c>
      <c r="G457" s="224">
        <v>0.97260000000000002</v>
      </c>
      <c r="H457" s="224">
        <v>16155</v>
      </c>
      <c r="I457" s="224">
        <v>0</v>
      </c>
      <c r="J457" s="225">
        <v>0.38449345397217083</v>
      </c>
      <c r="K457" s="224">
        <v>344</v>
      </c>
      <c r="L457" s="224">
        <v>175</v>
      </c>
      <c r="M457" s="224">
        <v>175</v>
      </c>
      <c r="N457" s="224">
        <v>0.96020000000000005</v>
      </c>
      <c r="O457" s="224">
        <v>35825</v>
      </c>
      <c r="P457" s="224">
        <v>0</v>
      </c>
      <c r="Q457" s="225">
        <v>0.28655864385651864</v>
      </c>
      <c r="R457" s="224">
        <v>344</v>
      </c>
      <c r="S457" s="224">
        <v>0</v>
      </c>
      <c r="T457" s="224">
        <v>275.2</v>
      </c>
      <c r="U457" s="224">
        <v>0.96020000000000005</v>
      </c>
      <c r="V457" s="224">
        <v>35825</v>
      </c>
      <c r="W457" s="224">
        <v>0</v>
      </c>
      <c r="X457" s="225">
        <v>0.18829707399728843</v>
      </c>
      <c r="Y457" s="224">
        <v>344</v>
      </c>
      <c r="Z457" s="224">
        <v>0</v>
      </c>
      <c r="AA457" s="224">
        <v>275.2</v>
      </c>
      <c r="AB457" s="224">
        <v>0.96020000000000005</v>
      </c>
      <c r="AC457" s="224">
        <v>35825</v>
      </c>
      <c r="AD457" s="224">
        <v>0</v>
      </c>
      <c r="AE457" s="225">
        <v>0.18222297483608557</v>
      </c>
      <c r="AF457" s="224">
        <v>344</v>
      </c>
      <c r="AG457" s="224">
        <v>0</v>
      </c>
      <c r="AH457" s="224">
        <v>275.2</v>
      </c>
      <c r="AI457" s="224">
        <v>0.96020000000000005</v>
      </c>
      <c r="AJ457" s="224">
        <v>35825</v>
      </c>
      <c r="AK457" s="224">
        <v>0</v>
      </c>
      <c r="AL457" s="225">
        <v>0.18222297483608557</v>
      </c>
      <c r="AM457" s="224">
        <v>344</v>
      </c>
      <c r="AN457" s="224">
        <v>136</v>
      </c>
      <c r="AO457" s="224">
        <v>275.2</v>
      </c>
      <c r="AP457" s="224">
        <v>0.92769999999999997</v>
      </c>
      <c r="AQ457" s="224">
        <v>29816</v>
      </c>
      <c r="AR457" s="224">
        <v>0</v>
      </c>
      <c r="AS457" s="225">
        <v>0.16220375249394256</v>
      </c>
      <c r="AT457" s="224">
        <v>344</v>
      </c>
      <c r="AU457" s="224">
        <v>172</v>
      </c>
      <c r="AV457" s="224">
        <v>275.2</v>
      </c>
      <c r="AW457" s="224">
        <v>0.94299999999999995</v>
      </c>
      <c r="AX457" s="224">
        <v>58104</v>
      </c>
      <c r="AY457" s="224">
        <v>0</v>
      </c>
      <c r="AZ457" s="225">
        <v>0.30093518872825309</v>
      </c>
      <c r="BA457" s="224">
        <v>344</v>
      </c>
      <c r="BB457" s="224">
        <v>204</v>
      </c>
      <c r="BC457" s="224">
        <v>275.2</v>
      </c>
      <c r="BD457" s="224">
        <v>0.95640000000000003</v>
      </c>
      <c r="BE457" s="224">
        <v>71040</v>
      </c>
      <c r="BF457" s="224">
        <v>0</v>
      </c>
      <c r="BG457" s="225">
        <v>0.37487153051332678</v>
      </c>
      <c r="BH457" s="224">
        <v>344</v>
      </c>
      <c r="BI457" s="224">
        <v>264</v>
      </c>
      <c r="BJ457" s="224">
        <v>275.2</v>
      </c>
      <c r="BK457" s="224">
        <v>0.98839999999999995</v>
      </c>
      <c r="BL457" s="224">
        <v>95272</v>
      </c>
      <c r="BM457" s="224">
        <v>0</v>
      </c>
      <c r="BN457" s="225">
        <v>0.4707726026002656</v>
      </c>
      <c r="BO457" s="224">
        <v>344</v>
      </c>
      <c r="BP457" s="224">
        <v>288</v>
      </c>
      <c r="BQ457" s="224">
        <v>288</v>
      </c>
      <c r="BR457" s="224">
        <v>0.97699999999999998</v>
      </c>
      <c r="BS457" s="224">
        <v>91004</v>
      </c>
      <c r="BT457" s="311">
        <v>0</v>
      </c>
      <c r="BU457" s="225">
        <v>0.43471086482527038</v>
      </c>
      <c r="BV457" s="224">
        <v>344</v>
      </c>
      <c r="BW457" s="224">
        <v>196</v>
      </c>
      <c r="BX457" s="224">
        <v>275.2</v>
      </c>
      <c r="BY457" s="224">
        <v>0.98560000000000003</v>
      </c>
      <c r="BZ457" s="224">
        <v>68728</v>
      </c>
      <c r="CA457" s="311">
        <v>0</v>
      </c>
      <c r="CB457" s="225">
        <v>0.37706420686006964</v>
      </c>
      <c r="CC457" s="224">
        <v>344</v>
      </c>
      <c r="CD457" s="486"/>
      <c r="CE457" s="224">
        <v>344</v>
      </c>
      <c r="CF457" s="224">
        <v>0.99139999999999995</v>
      </c>
      <c r="CG457" s="224">
        <v>64384</v>
      </c>
      <c r="CH457" s="224">
        <v>0</v>
      </c>
      <c r="CI457" s="225">
        <v>0.25374509857038607</v>
      </c>
      <c r="CJ457" s="224">
        <v>344</v>
      </c>
      <c r="CK457" s="486"/>
      <c r="CL457" s="224">
        <v>344</v>
      </c>
      <c r="CM457" s="224">
        <v>0.98250000000000004</v>
      </c>
      <c r="CN457" s="224">
        <v>61292</v>
      </c>
      <c r="CO457" s="224">
        <v>0</v>
      </c>
      <c r="CP457" s="225">
        <v>0.2518722343859926</v>
      </c>
      <c r="CQ457" s="224">
        <v>344</v>
      </c>
      <c r="CR457" s="486"/>
      <c r="CS457" s="224">
        <v>344</v>
      </c>
      <c r="CT457" s="224">
        <v>0.96650000000000003</v>
      </c>
      <c r="CU457" s="224">
        <v>34684</v>
      </c>
      <c r="CV457" s="311">
        <v>0</v>
      </c>
      <c r="CW457" s="225">
        <v>0.14021547290599162</v>
      </c>
      <c r="CX457" s="224">
        <v>344</v>
      </c>
      <c r="CY457" s="486"/>
      <c r="CZ457" s="224">
        <v>344</v>
      </c>
      <c r="DA457" s="224">
        <v>0.96599999999999997</v>
      </c>
      <c r="DB457" s="224">
        <v>41894</v>
      </c>
      <c r="DC457" s="224">
        <v>0</v>
      </c>
      <c r="DD457" s="225">
        <v>0.17509903916627881</v>
      </c>
      <c r="DE457" s="224">
        <v>344</v>
      </c>
      <c r="DF457" s="486"/>
      <c r="DG457" s="224">
        <v>344</v>
      </c>
      <c r="DH457" s="224">
        <v>0.96709999999999996</v>
      </c>
      <c r="DI457" s="224">
        <v>43996</v>
      </c>
      <c r="DJ457" s="224">
        <v>0</v>
      </c>
      <c r="DK457" s="225">
        <v>0.17775033666388887</v>
      </c>
      <c r="DL457" s="224">
        <v>344</v>
      </c>
      <c r="DM457" s="486"/>
      <c r="DN457" s="224">
        <v>344</v>
      </c>
      <c r="DO457" s="224">
        <v>0.96619999999999995</v>
      </c>
      <c r="DP457" s="224">
        <v>43112</v>
      </c>
      <c r="DQ457" s="311">
        <v>0</v>
      </c>
      <c r="DR457" s="225">
        <v>0.17434109096514452</v>
      </c>
      <c r="DS457" s="486">
        <v>344</v>
      </c>
      <c r="DT457" s="486"/>
      <c r="DU457" s="486">
        <v>344</v>
      </c>
      <c r="DV457" s="486">
        <v>0.95709999999999995</v>
      </c>
      <c r="DW457" s="224">
        <v>24868</v>
      </c>
      <c r="DX457" s="224">
        <v>0</v>
      </c>
      <c r="DY457" s="225">
        <v>0.104904134123943</v>
      </c>
    </row>
    <row r="458" spans="1:129">
      <c r="A458" s="466">
        <v>454</v>
      </c>
      <c r="B458" s="487">
        <v>311000000035</v>
      </c>
      <c r="C458" s="492" t="s">
        <v>260</v>
      </c>
      <c r="D458" s="224">
        <v>110</v>
      </c>
      <c r="E458" s="224">
        <v>11</v>
      </c>
      <c r="F458" s="224">
        <v>11</v>
      </c>
      <c r="G458" s="224">
        <v>0.63939999999999997</v>
      </c>
      <c r="H458" s="224">
        <v>1674</v>
      </c>
      <c r="I458" s="224">
        <v>0</v>
      </c>
      <c r="J458" s="225">
        <v>0.33056558705604688</v>
      </c>
      <c r="K458" s="224">
        <v>110</v>
      </c>
      <c r="L458" s="224">
        <v>36</v>
      </c>
      <c r="M458" s="224">
        <v>36</v>
      </c>
      <c r="N458" s="224">
        <v>0.67369999999999997</v>
      </c>
      <c r="O458" s="224">
        <v>1350</v>
      </c>
      <c r="P458" s="224">
        <v>0</v>
      </c>
      <c r="Q458" s="225">
        <v>7.4815534817354326E-2</v>
      </c>
      <c r="R458" s="224">
        <v>110</v>
      </c>
      <c r="S458" s="224">
        <v>67</v>
      </c>
      <c r="T458" s="224">
        <v>88</v>
      </c>
      <c r="U458" s="224">
        <v>0.63949999999999996</v>
      </c>
      <c r="V458" s="224">
        <v>2056</v>
      </c>
      <c r="W458" s="224">
        <v>0</v>
      </c>
      <c r="X458" s="225">
        <v>5.0741978028920963E-2</v>
      </c>
      <c r="Y458" s="224">
        <v>110</v>
      </c>
      <c r="Z458" s="224">
        <v>42</v>
      </c>
      <c r="AA458" s="224">
        <v>88</v>
      </c>
      <c r="AB458" s="224">
        <v>0.56200000000000006</v>
      </c>
      <c r="AC458" s="224">
        <v>1087</v>
      </c>
      <c r="AD458" s="224">
        <v>0</v>
      </c>
      <c r="AE458" s="225">
        <v>2.9541845385319159E-2</v>
      </c>
      <c r="AF458" s="224">
        <v>110</v>
      </c>
      <c r="AG458" s="224">
        <v>10</v>
      </c>
      <c r="AH458" s="224">
        <v>88</v>
      </c>
      <c r="AI458" s="224">
        <v>0.54749999999999999</v>
      </c>
      <c r="AJ458" s="224">
        <v>1499</v>
      </c>
      <c r="AK458" s="224">
        <v>0</v>
      </c>
      <c r="AL458" s="225">
        <v>4.1817869369791601E-2</v>
      </c>
      <c r="AM458" s="224">
        <v>110</v>
      </c>
      <c r="AN458" s="224">
        <v>8</v>
      </c>
      <c r="AO458" s="224">
        <v>88</v>
      </c>
      <c r="AP458" s="224">
        <v>0.60909999999999997</v>
      </c>
      <c r="AQ458" s="224">
        <v>1192</v>
      </c>
      <c r="AR458" s="224">
        <v>0</v>
      </c>
      <c r="AS458" s="225">
        <v>3.088676951753622E-2</v>
      </c>
      <c r="AT458" s="224">
        <v>110</v>
      </c>
      <c r="AU458" s="224">
        <v>15</v>
      </c>
      <c r="AV458" s="224">
        <v>88</v>
      </c>
      <c r="AW458" s="224">
        <v>0.69489999999999996</v>
      </c>
      <c r="AX458" s="224">
        <v>1865</v>
      </c>
      <c r="AY458" s="224">
        <v>0</v>
      </c>
      <c r="AZ458" s="225">
        <v>4.0992170719585663E-2</v>
      </c>
      <c r="BA458" s="224">
        <v>110</v>
      </c>
      <c r="BB458" s="224">
        <v>66</v>
      </c>
      <c r="BC458" s="224">
        <v>88</v>
      </c>
      <c r="BD458" s="224">
        <v>0.8196</v>
      </c>
      <c r="BE458" s="224">
        <v>5949</v>
      </c>
      <c r="BF458" s="224">
        <v>0</v>
      </c>
      <c r="BG458" s="225">
        <v>0.11455837659168554</v>
      </c>
      <c r="BH458" s="224">
        <v>110</v>
      </c>
      <c r="BI458" s="224">
        <v>52</v>
      </c>
      <c r="BJ458" s="224">
        <v>88</v>
      </c>
      <c r="BK458" s="224">
        <v>0.81100000000000005</v>
      </c>
      <c r="BL458" s="224">
        <v>5095</v>
      </c>
      <c r="BM458" s="224">
        <v>0</v>
      </c>
      <c r="BN458" s="225">
        <v>9.5955025775836394E-2</v>
      </c>
      <c r="BO458" s="224">
        <v>110</v>
      </c>
      <c r="BP458" s="224">
        <v>48</v>
      </c>
      <c r="BQ458" s="224">
        <v>88</v>
      </c>
      <c r="BR458" s="224">
        <v>0.82769999999999999</v>
      </c>
      <c r="BS458" s="224">
        <v>7097</v>
      </c>
      <c r="BT458" s="311">
        <v>0</v>
      </c>
      <c r="BU458" s="225">
        <v>0.13096228451546532</v>
      </c>
      <c r="BV458" s="224">
        <v>110</v>
      </c>
      <c r="BW458" s="224">
        <v>66</v>
      </c>
      <c r="BX458" s="224">
        <v>88</v>
      </c>
      <c r="BY458" s="224">
        <v>0.82430000000000003</v>
      </c>
      <c r="BZ458" s="224">
        <v>4559</v>
      </c>
      <c r="CA458" s="311">
        <v>0</v>
      </c>
      <c r="CB458" s="225">
        <v>9.3525997133603586E-2</v>
      </c>
      <c r="CC458" s="224">
        <v>110</v>
      </c>
      <c r="CD458" s="486"/>
      <c r="CE458" s="224">
        <v>88</v>
      </c>
      <c r="CF458" s="224">
        <v>0.86260000000000003</v>
      </c>
      <c r="CG458" s="224">
        <v>12488</v>
      </c>
      <c r="CH458" s="224">
        <v>0</v>
      </c>
      <c r="CI458" s="225">
        <v>0.22111989962374767</v>
      </c>
      <c r="CJ458" s="224">
        <v>110</v>
      </c>
      <c r="CK458" s="486"/>
      <c r="CL458" s="224">
        <v>88</v>
      </c>
      <c r="CM458" s="224">
        <v>0.879</v>
      </c>
      <c r="CN458" s="224">
        <v>7514</v>
      </c>
      <c r="CO458" s="224">
        <v>0</v>
      </c>
      <c r="CP458" s="225">
        <v>0.13491714643591776</v>
      </c>
      <c r="CQ458" s="224">
        <v>110</v>
      </c>
      <c r="CR458" s="486"/>
      <c r="CS458" s="224">
        <v>88</v>
      </c>
      <c r="CT458" s="224">
        <v>0.79379999999999995</v>
      </c>
      <c r="CU458" s="224">
        <v>3554</v>
      </c>
      <c r="CV458" s="311">
        <v>0</v>
      </c>
      <c r="CW458" s="225">
        <v>6.8383404916943058E-2</v>
      </c>
      <c r="CX458" s="224">
        <v>110</v>
      </c>
      <c r="CY458" s="486"/>
      <c r="CZ458" s="224">
        <v>88</v>
      </c>
      <c r="DA458" s="224">
        <v>0.86199999999999999</v>
      </c>
      <c r="DB458" s="224">
        <v>6807</v>
      </c>
      <c r="DC458" s="224">
        <v>0</v>
      </c>
      <c r="DD458" s="225">
        <v>0.12463307670674262</v>
      </c>
      <c r="DE458" s="224">
        <v>110</v>
      </c>
      <c r="DF458" s="486"/>
      <c r="DG458" s="224">
        <v>88</v>
      </c>
      <c r="DH458" s="224">
        <v>0.88670000000000004</v>
      </c>
      <c r="DI458" s="224">
        <v>7735</v>
      </c>
      <c r="DJ458" s="224">
        <v>0</v>
      </c>
      <c r="DK458" s="225">
        <v>0.13323796836513432</v>
      </c>
      <c r="DL458" s="224">
        <v>110</v>
      </c>
      <c r="DM458" s="486"/>
      <c r="DN458" s="224">
        <v>88</v>
      </c>
      <c r="DO458" s="224">
        <v>0.88629999999999998</v>
      </c>
      <c r="DP458" s="224">
        <v>12086</v>
      </c>
      <c r="DQ458" s="311">
        <v>0</v>
      </c>
      <c r="DR458" s="225">
        <v>0.20827935923494478</v>
      </c>
      <c r="DS458" s="486">
        <v>110</v>
      </c>
      <c r="DT458" s="486"/>
      <c r="DU458" s="486">
        <v>88</v>
      </c>
      <c r="DV458" s="486">
        <v>0.87060000000000004</v>
      </c>
      <c r="DW458" s="224">
        <v>10210</v>
      </c>
      <c r="DX458" s="224">
        <v>0</v>
      </c>
      <c r="DY458" s="225">
        <v>0.18509381664102545</v>
      </c>
    </row>
    <row r="459" spans="1:129">
      <c r="A459" s="466">
        <v>455</v>
      </c>
      <c r="B459" s="487">
        <v>312000000004</v>
      </c>
      <c r="C459" s="492" t="s">
        <v>272</v>
      </c>
      <c r="D459" s="224">
        <v>155.56</v>
      </c>
      <c r="E459" s="224">
        <v>6</v>
      </c>
      <c r="F459" s="224">
        <v>140</v>
      </c>
      <c r="G459" s="224">
        <v>0</v>
      </c>
      <c r="H459" s="224">
        <v>948</v>
      </c>
      <c r="I459" s="224">
        <v>0</v>
      </c>
      <c r="J459" s="225"/>
      <c r="K459" s="224">
        <v>155.56</v>
      </c>
      <c r="L459" s="224">
        <v>5</v>
      </c>
      <c r="M459" s="224">
        <v>140</v>
      </c>
      <c r="N459" s="224">
        <v>0.46970000000000001</v>
      </c>
      <c r="O459" s="224">
        <v>333</v>
      </c>
      <c r="P459" s="224">
        <v>0</v>
      </c>
      <c r="Q459" s="225">
        <v>6.8064820274535472E-3</v>
      </c>
      <c r="R459" s="224">
        <v>155.56</v>
      </c>
      <c r="S459" s="224">
        <v>18</v>
      </c>
      <c r="T459" s="224">
        <v>140</v>
      </c>
      <c r="U459" s="224">
        <v>0.3054</v>
      </c>
      <c r="V459" s="224">
        <v>874</v>
      </c>
      <c r="W459" s="224">
        <v>0</v>
      </c>
      <c r="X459" s="225">
        <v>2.8391077015831438E-2</v>
      </c>
      <c r="Y459" s="224">
        <v>155.56</v>
      </c>
      <c r="Z459" s="224">
        <v>25</v>
      </c>
      <c r="AA459" s="224">
        <v>140</v>
      </c>
      <c r="AB459" s="224">
        <v>0.28660000000000002</v>
      </c>
      <c r="AC459" s="224">
        <v>955</v>
      </c>
      <c r="AD459" s="224">
        <v>0</v>
      </c>
      <c r="AE459" s="225">
        <v>3.1990882029150486E-2</v>
      </c>
      <c r="AF459" s="224">
        <v>155.56</v>
      </c>
      <c r="AG459" s="224">
        <v>82</v>
      </c>
      <c r="AH459" s="224">
        <v>140</v>
      </c>
      <c r="AI459" s="224">
        <v>0.41870000000000002</v>
      </c>
      <c r="AJ459" s="224">
        <v>3676</v>
      </c>
      <c r="AK459" s="224">
        <v>0</v>
      </c>
      <c r="AL459" s="225">
        <v>8.428912987569967E-2</v>
      </c>
      <c r="AM459" s="224">
        <v>155.56</v>
      </c>
      <c r="AN459" s="224">
        <v>140</v>
      </c>
      <c r="AO459" s="224">
        <v>140</v>
      </c>
      <c r="AP459" s="224">
        <v>0.57909999999999995</v>
      </c>
      <c r="AQ459" s="224">
        <v>18893</v>
      </c>
      <c r="AR459" s="224">
        <v>0</v>
      </c>
      <c r="AS459" s="225">
        <v>0.32365835875592397</v>
      </c>
      <c r="AT459" s="224">
        <v>155.56</v>
      </c>
      <c r="AU459" s="224">
        <v>134</v>
      </c>
      <c r="AV459" s="224">
        <v>140</v>
      </c>
      <c r="AW459" s="224">
        <v>0.51239999999999997</v>
      </c>
      <c r="AX459" s="224">
        <v>8597</v>
      </c>
      <c r="AY459" s="224">
        <v>0</v>
      </c>
      <c r="AZ459" s="225">
        <v>0.16107822469724714</v>
      </c>
      <c r="BA459" s="224">
        <v>155.56</v>
      </c>
      <c r="BB459" s="224">
        <v>134</v>
      </c>
      <c r="BC459" s="224">
        <v>140</v>
      </c>
      <c r="BD459" s="224">
        <v>0.55800000000000005</v>
      </c>
      <c r="BE459" s="224">
        <v>9890</v>
      </c>
      <c r="BF459" s="224">
        <v>0</v>
      </c>
      <c r="BG459" s="225">
        <v>0.17583347556465836</v>
      </c>
      <c r="BH459" s="224">
        <v>140</v>
      </c>
      <c r="BI459" s="224">
        <v>108</v>
      </c>
      <c r="BJ459" s="224">
        <v>112</v>
      </c>
      <c r="BK459" s="224">
        <v>0.52529999999999999</v>
      </c>
      <c r="BL459" s="224">
        <v>10697</v>
      </c>
      <c r="BM459" s="224">
        <v>0</v>
      </c>
      <c r="BN459" s="225">
        <v>0.24437886126368283</v>
      </c>
      <c r="BO459" s="224">
        <v>140</v>
      </c>
      <c r="BP459" s="224">
        <v>0</v>
      </c>
      <c r="BQ459" s="224">
        <v>112</v>
      </c>
      <c r="BR459" s="224">
        <v>0</v>
      </c>
      <c r="BS459" s="224">
        <v>0</v>
      </c>
      <c r="BT459" s="311">
        <v>0</v>
      </c>
      <c r="BU459" s="225">
        <v>0</v>
      </c>
      <c r="BV459" s="224">
        <v>140</v>
      </c>
      <c r="BW459" s="224">
        <v>0</v>
      </c>
      <c r="BX459" s="224">
        <v>112</v>
      </c>
      <c r="BY459" s="224">
        <v>0</v>
      </c>
      <c r="BZ459" s="224">
        <v>0</v>
      </c>
      <c r="CA459" s="311">
        <v>0</v>
      </c>
      <c r="CB459" s="225">
        <v>0</v>
      </c>
      <c r="CC459" s="224">
        <v>140</v>
      </c>
      <c r="CD459" s="486"/>
      <c r="CE459" s="224">
        <v>112</v>
      </c>
      <c r="CF459" s="224">
        <v>0</v>
      </c>
      <c r="CG459" s="224">
        <v>0</v>
      </c>
      <c r="CH459" s="224">
        <v>0</v>
      </c>
      <c r="CI459" s="225">
        <v>0</v>
      </c>
      <c r="CJ459" s="224">
        <v>140</v>
      </c>
      <c r="CK459" s="486"/>
      <c r="CL459" s="224">
        <v>112</v>
      </c>
      <c r="CM459" s="224">
        <v>0</v>
      </c>
      <c r="CN459" s="224">
        <v>0</v>
      </c>
      <c r="CO459" s="224">
        <v>0</v>
      </c>
      <c r="CP459" s="225">
        <v>0</v>
      </c>
      <c r="CQ459" s="224">
        <v>140</v>
      </c>
      <c r="CR459" s="486"/>
      <c r="CS459" s="224">
        <v>112</v>
      </c>
      <c r="CT459" s="224">
        <v>0</v>
      </c>
      <c r="CU459" s="224">
        <v>0</v>
      </c>
      <c r="CV459" s="311">
        <v>0</v>
      </c>
      <c r="CW459" s="225">
        <v>0</v>
      </c>
      <c r="CX459" s="224">
        <v>140</v>
      </c>
      <c r="CY459" s="486"/>
      <c r="CZ459" s="224">
        <v>112</v>
      </c>
      <c r="DA459" s="224">
        <v>0</v>
      </c>
      <c r="DB459" s="224">
        <v>0</v>
      </c>
      <c r="DC459" s="224">
        <v>0</v>
      </c>
      <c r="DD459" s="225">
        <v>0</v>
      </c>
      <c r="DE459" s="224">
        <v>140</v>
      </c>
      <c r="DF459" s="486"/>
      <c r="DG459" s="224">
        <v>112</v>
      </c>
      <c r="DH459" s="224">
        <v>0</v>
      </c>
      <c r="DI459" s="224">
        <v>0</v>
      </c>
      <c r="DJ459" s="224">
        <v>0</v>
      </c>
      <c r="DK459" s="225">
        <v>0</v>
      </c>
      <c r="DL459" s="224">
        <v>140</v>
      </c>
      <c r="DM459" s="486"/>
      <c r="DN459" s="224">
        <v>112</v>
      </c>
      <c r="DO459" s="224">
        <v>0</v>
      </c>
      <c r="DP459" s="224">
        <v>0</v>
      </c>
      <c r="DQ459" s="311">
        <v>0</v>
      </c>
      <c r="DR459" s="225">
        <v>0</v>
      </c>
      <c r="DS459" s="486">
        <v>140</v>
      </c>
      <c r="DT459" s="486"/>
      <c r="DU459" s="486">
        <v>112</v>
      </c>
      <c r="DV459" s="486">
        <v>0</v>
      </c>
      <c r="DW459" s="224">
        <v>0</v>
      </c>
      <c r="DX459" s="224">
        <v>0</v>
      </c>
      <c r="DY459" s="225">
        <v>0</v>
      </c>
    </row>
    <row r="460" spans="1:129">
      <c r="A460" s="466">
        <v>456</v>
      </c>
      <c r="B460" s="487">
        <v>214000000008</v>
      </c>
      <c r="C460" s="492" t="s">
        <v>823</v>
      </c>
      <c r="D460" s="224">
        <v>0</v>
      </c>
      <c r="E460" s="224">
        <v>0</v>
      </c>
      <c r="F460" s="224">
        <v>0</v>
      </c>
      <c r="G460" s="224">
        <v>0</v>
      </c>
      <c r="H460" s="224">
        <v>0</v>
      </c>
      <c r="I460" s="224">
        <v>0</v>
      </c>
      <c r="J460" s="225"/>
      <c r="K460" s="224">
        <v>300</v>
      </c>
      <c r="L460" s="224">
        <v>235</v>
      </c>
      <c r="M460" s="224">
        <v>240</v>
      </c>
      <c r="N460" s="224">
        <v>0.99580000000000002</v>
      </c>
      <c r="O460" s="224">
        <v>99980</v>
      </c>
      <c r="P460" s="224">
        <v>0</v>
      </c>
      <c r="Q460" s="225">
        <v>0.56228543394802966</v>
      </c>
      <c r="R460" s="224">
        <v>300</v>
      </c>
      <c r="S460" s="224">
        <v>271</v>
      </c>
      <c r="T460" s="224">
        <v>271</v>
      </c>
      <c r="U460" s="224">
        <v>0.98740000000000006</v>
      </c>
      <c r="V460" s="224">
        <v>137085</v>
      </c>
      <c r="W460" s="311">
        <v>21488.107199999999</v>
      </c>
      <c r="X460" s="225">
        <v>0.71153296604872063</v>
      </c>
      <c r="Y460" s="224">
        <v>300</v>
      </c>
      <c r="Z460" s="224">
        <v>265</v>
      </c>
      <c r="AA460" s="224">
        <v>265</v>
      </c>
      <c r="AB460" s="224">
        <v>0.99370000000000003</v>
      </c>
      <c r="AC460" s="224">
        <v>151280</v>
      </c>
      <c r="AD460" s="311">
        <v>33729.26479999999</v>
      </c>
      <c r="AE460" s="225">
        <v>0.77216020678703501</v>
      </c>
      <c r="AF460" s="224">
        <v>300</v>
      </c>
      <c r="AG460" s="224">
        <v>270</v>
      </c>
      <c r="AH460" s="224">
        <v>270</v>
      </c>
      <c r="AI460" s="224">
        <v>0.996</v>
      </c>
      <c r="AJ460" s="224">
        <v>125880</v>
      </c>
      <c r="AK460" s="311">
        <v>5834.1119999999937</v>
      </c>
      <c r="AL460" s="225">
        <v>0.62915940944182946</v>
      </c>
      <c r="AM460" s="224">
        <v>300</v>
      </c>
      <c r="AN460" s="224">
        <v>273.60000000000002</v>
      </c>
      <c r="AO460" s="224">
        <v>273.60000000000002</v>
      </c>
      <c r="AP460" s="224">
        <v>0.9849</v>
      </c>
      <c r="AQ460" s="224">
        <v>139506</v>
      </c>
      <c r="AR460" s="311">
        <v>23095.547520000007</v>
      </c>
      <c r="AS460" s="225">
        <v>0.71903852460654916</v>
      </c>
      <c r="AT460" s="224">
        <v>300</v>
      </c>
      <c r="AU460" s="224">
        <v>270</v>
      </c>
      <c r="AV460" s="224">
        <v>270</v>
      </c>
      <c r="AW460" s="224">
        <v>0.98280000000000001</v>
      </c>
      <c r="AX460" s="224">
        <v>123030</v>
      </c>
      <c r="AY460" s="311">
        <v>4575.081600000005</v>
      </c>
      <c r="AZ460" s="225">
        <v>0.62317378625622355</v>
      </c>
      <c r="BA460" s="224">
        <v>300</v>
      </c>
      <c r="BB460" s="224">
        <v>264</v>
      </c>
      <c r="BC460" s="224">
        <v>264</v>
      </c>
      <c r="BD460" s="224">
        <v>0.97919999999999996</v>
      </c>
      <c r="BE460" s="224">
        <v>106122</v>
      </c>
      <c r="BF460" s="224">
        <v>0</v>
      </c>
      <c r="BG460" s="225">
        <v>0.57016111895094745</v>
      </c>
      <c r="BH460" s="224">
        <v>300</v>
      </c>
      <c r="BI460" s="224">
        <v>134.4</v>
      </c>
      <c r="BJ460" s="224">
        <v>240</v>
      </c>
      <c r="BK460" s="224">
        <v>0.97099999999999997</v>
      </c>
      <c r="BL460" s="224">
        <v>80904</v>
      </c>
      <c r="BM460" s="224">
        <v>0</v>
      </c>
      <c r="BN460" s="225">
        <v>0.46662347873271098</v>
      </c>
      <c r="BO460" s="224">
        <v>300</v>
      </c>
      <c r="BP460" s="224">
        <v>253.2</v>
      </c>
      <c r="BQ460" s="224">
        <v>253.2</v>
      </c>
      <c r="BR460" s="224">
        <v>0.98529999999999995</v>
      </c>
      <c r="BS460" s="224">
        <v>80826</v>
      </c>
      <c r="BT460" s="311">
        <v>0</v>
      </c>
      <c r="BU460" s="225">
        <v>0.43545769243180266</v>
      </c>
      <c r="BV460" s="224">
        <v>300</v>
      </c>
      <c r="BW460" s="224">
        <v>255.6</v>
      </c>
      <c r="BX460" s="224">
        <v>255.6</v>
      </c>
      <c r="BY460" s="224">
        <v>0.98499999999999999</v>
      </c>
      <c r="BZ460" s="224">
        <v>82692</v>
      </c>
      <c r="CA460" s="311">
        <v>0</v>
      </c>
      <c r="CB460" s="225">
        <v>0.4887616732544165</v>
      </c>
      <c r="CC460" s="224">
        <v>300</v>
      </c>
      <c r="CD460" s="486"/>
      <c r="CE460" s="224">
        <v>300</v>
      </c>
      <c r="CF460" s="224">
        <v>0.98419999999999996</v>
      </c>
      <c r="CG460" s="224">
        <v>97656</v>
      </c>
      <c r="CH460" s="224">
        <v>0</v>
      </c>
      <c r="CI460" s="225">
        <v>0.44455078410935794</v>
      </c>
      <c r="CJ460" s="224">
        <v>300</v>
      </c>
      <c r="CK460" s="486"/>
      <c r="CL460" s="224">
        <v>300</v>
      </c>
      <c r="CM460" s="224">
        <v>0.98709999999999998</v>
      </c>
      <c r="CN460" s="224">
        <v>80394</v>
      </c>
      <c r="CO460" s="224">
        <v>0</v>
      </c>
      <c r="CP460" s="225">
        <v>0.37705849908261013</v>
      </c>
      <c r="CQ460" s="224">
        <v>300</v>
      </c>
      <c r="CR460" s="486"/>
      <c r="CS460" s="224">
        <v>300</v>
      </c>
      <c r="CT460" s="224">
        <v>0.99109999999999998</v>
      </c>
      <c r="CU460" s="224">
        <v>70098</v>
      </c>
      <c r="CV460" s="311">
        <v>0</v>
      </c>
      <c r="CW460" s="225">
        <v>0.3168793661436245</v>
      </c>
      <c r="CX460" s="224">
        <v>300</v>
      </c>
      <c r="CY460" s="486"/>
      <c r="CZ460" s="224">
        <v>300</v>
      </c>
      <c r="DA460" s="224">
        <v>0.9728</v>
      </c>
      <c r="DB460" s="224">
        <v>86142</v>
      </c>
      <c r="DC460" s="224">
        <v>0</v>
      </c>
      <c r="DD460" s="225">
        <v>0.40995636878654973</v>
      </c>
      <c r="DE460" s="224">
        <v>300</v>
      </c>
      <c r="DF460" s="486"/>
      <c r="DG460" s="224">
        <v>300</v>
      </c>
      <c r="DH460" s="224">
        <v>0.95430000000000004</v>
      </c>
      <c r="DI460" s="224">
        <v>120036</v>
      </c>
      <c r="DJ460" s="224">
        <v>0</v>
      </c>
      <c r="DK460" s="225">
        <v>0.56354993076048521</v>
      </c>
      <c r="DL460" s="224">
        <v>300</v>
      </c>
      <c r="DM460" s="486"/>
      <c r="DN460" s="224">
        <v>304.8</v>
      </c>
      <c r="DO460" s="224">
        <v>0.94089999999999996</v>
      </c>
      <c r="DP460" s="224">
        <v>148734</v>
      </c>
      <c r="DQ460" s="311">
        <v>20712.586752000003</v>
      </c>
      <c r="DR460" s="225">
        <v>0.69707401079166065</v>
      </c>
      <c r="DS460" s="486">
        <v>300</v>
      </c>
      <c r="DT460" s="486"/>
      <c r="DU460" s="486">
        <v>300</v>
      </c>
      <c r="DV460" s="486">
        <v>0.93030000000000002</v>
      </c>
      <c r="DW460" s="224">
        <v>135384</v>
      </c>
      <c r="DX460" s="311">
        <v>14817.119999999995</v>
      </c>
      <c r="DY460" s="225">
        <v>0.67373726515938703</v>
      </c>
    </row>
    <row r="461" spans="1:129">
      <c r="A461" s="466">
        <v>457</v>
      </c>
      <c r="B461" s="487">
        <v>311000000022</v>
      </c>
      <c r="C461" s="492" t="s">
        <v>255</v>
      </c>
      <c r="D461" s="224">
        <v>650</v>
      </c>
      <c r="E461" s="224">
        <v>450</v>
      </c>
      <c r="F461" s="224">
        <v>450</v>
      </c>
      <c r="G461" s="224">
        <v>0.98919999999999997</v>
      </c>
      <c r="H461" s="224">
        <v>54780</v>
      </c>
      <c r="I461" s="224">
        <v>0</v>
      </c>
      <c r="J461" s="225">
        <v>0.17092001018406192</v>
      </c>
      <c r="K461" s="224">
        <v>650</v>
      </c>
      <c r="L461" s="224">
        <v>465</v>
      </c>
      <c r="M461" s="224">
        <v>465</v>
      </c>
      <c r="N461" s="224">
        <v>0.99560000000000004</v>
      </c>
      <c r="O461" s="224">
        <v>199050</v>
      </c>
      <c r="P461" s="224">
        <v>0</v>
      </c>
      <c r="Q461" s="225">
        <v>0.57789828488498896</v>
      </c>
      <c r="R461" s="224">
        <v>650</v>
      </c>
      <c r="S461" s="224">
        <v>450</v>
      </c>
      <c r="T461" s="224">
        <v>520</v>
      </c>
      <c r="U461" s="224">
        <v>0.98860000000000003</v>
      </c>
      <c r="V461" s="224">
        <v>167520</v>
      </c>
      <c r="W461" s="224">
        <v>0</v>
      </c>
      <c r="X461" s="225">
        <v>0.45259548597602417</v>
      </c>
      <c r="Y461" s="224">
        <v>650</v>
      </c>
      <c r="Z461" s="224">
        <v>435</v>
      </c>
      <c r="AA461" s="224">
        <v>520</v>
      </c>
      <c r="AB461" s="224">
        <v>0.9859</v>
      </c>
      <c r="AC461" s="224">
        <v>105135</v>
      </c>
      <c r="AD461" s="224">
        <v>0</v>
      </c>
      <c r="AE461" s="225">
        <v>0.27563741811653497</v>
      </c>
      <c r="AF461" s="224">
        <v>650</v>
      </c>
      <c r="AG461" s="224">
        <v>435</v>
      </c>
      <c r="AH461" s="224">
        <v>520</v>
      </c>
      <c r="AI461" s="224">
        <v>0.97870000000000001</v>
      </c>
      <c r="AJ461" s="224">
        <v>154275</v>
      </c>
      <c r="AK461" s="224">
        <v>0</v>
      </c>
      <c r="AL461" s="225">
        <v>0.40744565193966464</v>
      </c>
      <c r="AM461" s="224">
        <v>650</v>
      </c>
      <c r="AN461" s="224">
        <v>435</v>
      </c>
      <c r="AO461" s="224">
        <v>520</v>
      </c>
      <c r="AP461" s="224">
        <v>0.99</v>
      </c>
      <c r="AQ461" s="224">
        <v>109710</v>
      </c>
      <c r="AR461" s="224">
        <v>0</v>
      </c>
      <c r="AS461" s="225">
        <v>0.29598873348873356</v>
      </c>
      <c r="AT461" s="224">
        <v>650</v>
      </c>
      <c r="AU461" s="224">
        <v>450</v>
      </c>
      <c r="AV461" s="224">
        <v>520</v>
      </c>
      <c r="AW461" s="224">
        <v>0.98140000000000005</v>
      </c>
      <c r="AX461" s="224">
        <v>150675</v>
      </c>
      <c r="AY461" s="224">
        <v>0</v>
      </c>
      <c r="AZ461" s="225">
        <v>0.39684313086940665</v>
      </c>
      <c r="BA461" s="224">
        <v>650</v>
      </c>
      <c r="BB461" s="224">
        <v>465</v>
      </c>
      <c r="BC461" s="224">
        <v>520</v>
      </c>
      <c r="BD461" s="224">
        <v>0.99070000000000003</v>
      </c>
      <c r="BE461" s="224">
        <v>156120</v>
      </c>
      <c r="BF461" s="224">
        <v>0</v>
      </c>
      <c r="BG461" s="225">
        <v>0.42090156403268342</v>
      </c>
      <c r="BH461" s="224">
        <v>650</v>
      </c>
      <c r="BI461" s="224">
        <v>465</v>
      </c>
      <c r="BJ461" s="224">
        <v>520</v>
      </c>
      <c r="BK461" s="224">
        <v>0.98329999999999995</v>
      </c>
      <c r="BL461" s="224">
        <v>192240</v>
      </c>
      <c r="BM461" s="224">
        <v>0</v>
      </c>
      <c r="BN461" s="225">
        <v>0.50533739756665852</v>
      </c>
      <c r="BO461" s="224">
        <v>650</v>
      </c>
      <c r="BP461" s="224">
        <v>480</v>
      </c>
      <c r="BQ461" s="224">
        <v>520</v>
      </c>
      <c r="BR461" s="224">
        <v>0.98709999999999998</v>
      </c>
      <c r="BS461" s="224">
        <v>182820</v>
      </c>
      <c r="BT461" s="311">
        <v>0</v>
      </c>
      <c r="BU461" s="225">
        <v>0.47872518264771879</v>
      </c>
      <c r="BV461" s="224">
        <v>650</v>
      </c>
      <c r="BW461" s="224">
        <v>465</v>
      </c>
      <c r="BX461" s="224">
        <v>520</v>
      </c>
      <c r="BY461" s="224">
        <v>0.99180000000000001</v>
      </c>
      <c r="BZ461" s="224">
        <v>189960</v>
      </c>
      <c r="CA461" s="311">
        <v>0</v>
      </c>
      <c r="CB461" s="225">
        <v>0.54810711571147142</v>
      </c>
      <c r="CC461" s="224">
        <v>650</v>
      </c>
      <c r="CD461" s="486"/>
      <c r="CE461" s="224">
        <v>520</v>
      </c>
      <c r="CF461" s="224">
        <v>0.99280000000000002</v>
      </c>
      <c r="CG461" s="224">
        <v>232200</v>
      </c>
      <c r="CH461" s="311">
        <v>1743.3215999999957</v>
      </c>
      <c r="CI461" s="225">
        <v>0.60453878345926892</v>
      </c>
      <c r="CJ461" s="224">
        <v>650</v>
      </c>
      <c r="CK461" s="486"/>
      <c r="CL461" s="224">
        <v>520</v>
      </c>
      <c r="CM461" s="224">
        <v>0.99329999999999996</v>
      </c>
      <c r="CN461" s="224">
        <v>187320</v>
      </c>
      <c r="CO461" s="224">
        <v>0</v>
      </c>
      <c r="CP461" s="225">
        <v>0.50369527113713164</v>
      </c>
      <c r="CQ461" s="224">
        <v>650</v>
      </c>
      <c r="CR461" s="486"/>
      <c r="CS461" s="224">
        <v>520</v>
      </c>
      <c r="CT461" s="224">
        <v>0.99439999999999995</v>
      </c>
      <c r="CU461" s="224">
        <v>177900</v>
      </c>
      <c r="CV461" s="311">
        <v>0</v>
      </c>
      <c r="CW461" s="225">
        <v>0.46242206979432221</v>
      </c>
      <c r="CX461" s="224">
        <v>650</v>
      </c>
      <c r="CY461" s="486"/>
      <c r="CZ461" s="224">
        <v>520</v>
      </c>
      <c r="DA461" s="224">
        <v>0.99219999999999997</v>
      </c>
      <c r="DB461" s="224">
        <v>146295</v>
      </c>
      <c r="DC461" s="224">
        <v>0</v>
      </c>
      <c r="DD461" s="225">
        <v>0.39381696463182053</v>
      </c>
      <c r="DE461" s="224">
        <v>650</v>
      </c>
      <c r="DF461" s="486"/>
      <c r="DG461" s="224">
        <v>520</v>
      </c>
      <c r="DH461" s="224">
        <v>0.99580000000000002</v>
      </c>
      <c r="DI461" s="224">
        <v>162105</v>
      </c>
      <c r="DJ461" s="224">
        <v>0</v>
      </c>
      <c r="DK461" s="225">
        <v>0.4207731404903074</v>
      </c>
      <c r="DL461" s="224">
        <v>650</v>
      </c>
      <c r="DM461" s="486"/>
      <c r="DN461" s="224">
        <v>870</v>
      </c>
      <c r="DO461" s="224">
        <v>0.99860000000000004</v>
      </c>
      <c r="DP461" s="224">
        <v>177360</v>
      </c>
      <c r="DQ461" s="311">
        <v>0</v>
      </c>
      <c r="DR461" s="225">
        <v>0.27439230644073376</v>
      </c>
      <c r="DS461" s="486">
        <v>650</v>
      </c>
      <c r="DT461" s="486"/>
      <c r="DU461" s="486">
        <v>528.75</v>
      </c>
      <c r="DV461" s="486">
        <v>0.9889</v>
      </c>
      <c r="DW461" s="224">
        <v>188130</v>
      </c>
      <c r="DX461" s="224">
        <v>0</v>
      </c>
      <c r="DY461" s="225">
        <v>0.49971547853355064</v>
      </c>
    </row>
    <row r="462" spans="1:129">
      <c r="A462" s="466">
        <v>458</v>
      </c>
      <c r="B462" s="487">
        <v>293000000005</v>
      </c>
      <c r="C462" s="492" t="s">
        <v>237</v>
      </c>
      <c r="D462" s="224">
        <v>111</v>
      </c>
      <c r="E462" s="224">
        <v>178</v>
      </c>
      <c r="F462" s="224">
        <v>183</v>
      </c>
      <c r="G462" s="224">
        <v>0</v>
      </c>
      <c r="H462" s="224">
        <v>56369</v>
      </c>
      <c r="I462" s="224">
        <v>0</v>
      </c>
      <c r="J462" s="225"/>
      <c r="K462" s="224">
        <v>111</v>
      </c>
      <c r="L462" s="224">
        <v>208</v>
      </c>
      <c r="M462" s="224">
        <v>213</v>
      </c>
      <c r="N462" s="224">
        <v>0.70230000000000004</v>
      </c>
      <c r="O462" s="224">
        <v>36113</v>
      </c>
      <c r="P462" s="224">
        <v>0</v>
      </c>
      <c r="Q462" s="225">
        <v>0.32448031915673226</v>
      </c>
      <c r="R462" s="224">
        <v>204</v>
      </c>
      <c r="S462" s="224">
        <v>202</v>
      </c>
      <c r="T462" s="224">
        <v>207</v>
      </c>
      <c r="U462" s="224">
        <v>0.63090000000000002</v>
      </c>
      <c r="V462" s="224">
        <v>26693</v>
      </c>
      <c r="W462" s="224">
        <v>0</v>
      </c>
      <c r="X462" s="225">
        <v>0.28387949054537615</v>
      </c>
      <c r="Y462" s="224">
        <v>204</v>
      </c>
      <c r="Z462" s="224">
        <v>146</v>
      </c>
      <c r="AA462" s="224">
        <v>163.19999999999999</v>
      </c>
      <c r="AB462" s="224">
        <v>0.78359999999999996</v>
      </c>
      <c r="AC462" s="224">
        <v>30339</v>
      </c>
      <c r="AD462" s="224">
        <v>0</v>
      </c>
      <c r="AE462" s="225">
        <v>0.31887006086829339</v>
      </c>
      <c r="AF462" s="224">
        <v>204</v>
      </c>
      <c r="AG462" s="224">
        <v>198</v>
      </c>
      <c r="AH462" s="224">
        <v>198</v>
      </c>
      <c r="AI462" s="224">
        <v>0.6673</v>
      </c>
      <c r="AJ462" s="224">
        <v>25494</v>
      </c>
      <c r="AK462" s="224">
        <v>0</v>
      </c>
      <c r="AL462" s="225">
        <v>0.25934550837505932</v>
      </c>
      <c r="AM462" s="224">
        <v>204</v>
      </c>
      <c r="AN462" s="224">
        <v>0</v>
      </c>
      <c r="AO462" s="224">
        <v>198</v>
      </c>
      <c r="AP462" s="224">
        <v>0.6673</v>
      </c>
      <c r="AQ462" s="224">
        <v>25494</v>
      </c>
      <c r="AR462" s="224">
        <v>0</v>
      </c>
      <c r="AS462" s="225">
        <v>0.26799035865422793</v>
      </c>
      <c r="AT462" s="224">
        <v>204</v>
      </c>
      <c r="AU462" s="224">
        <v>100</v>
      </c>
      <c r="AV462" s="224">
        <v>163.19999999999999</v>
      </c>
      <c r="AW462" s="224">
        <v>0</v>
      </c>
      <c r="AX462" s="224">
        <v>18636</v>
      </c>
      <c r="AY462" s="224">
        <v>0</v>
      </c>
      <c r="AZ462" s="225">
        <v>0</v>
      </c>
      <c r="BA462" s="224">
        <v>204</v>
      </c>
      <c r="BB462" s="224">
        <v>16</v>
      </c>
      <c r="BC462" s="224">
        <v>163.19999999999999</v>
      </c>
      <c r="BD462" s="224">
        <v>0.56850000000000001</v>
      </c>
      <c r="BE462" s="224">
        <v>1544</v>
      </c>
      <c r="BF462" s="224">
        <v>0</v>
      </c>
      <c r="BG462" s="225">
        <v>2.311341814161412E-2</v>
      </c>
      <c r="BH462" s="224">
        <v>204</v>
      </c>
      <c r="BI462" s="224">
        <v>122</v>
      </c>
      <c r="BJ462" s="224">
        <v>163.19999999999999</v>
      </c>
      <c r="BK462" s="224">
        <v>0.318</v>
      </c>
      <c r="BL462" s="224">
        <v>10260</v>
      </c>
      <c r="BM462" s="224">
        <v>0</v>
      </c>
      <c r="BN462" s="225">
        <v>0.2657217786688626</v>
      </c>
      <c r="BO462" s="224">
        <v>204</v>
      </c>
      <c r="BP462" s="224">
        <v>132</v>
      </c>
      <c r="BQ462" s="224">
        <v>163.19999999999999</v>
      </c>
      <c r="BR462" s="224">
        <v>0.83399999999999996</v>
      </c>
      <c r="BS462" s="224">
        <v>43300</v>
      </c>
      <c r="BT462" s="311">
        <v>0</v>
      </c>
      <c r="BU462" s="225">
        <v>0.42759119712452692</v>
      </c>
      <c r="BV462" s="224">
        <v>204</v>
      </c>
      <c r="BW462" s="224">
        <v>124</v>
      </c>
      <c r="BX462" s="224">
        <v>163.19999999999999</v>
      </c>
      <c r="BY462" s="224">
        <v>0.79710000000000003</v>
      </c>
      <c r="BZ462" s="224">
        <v>31980</v>
      </c>
      <c r="CA462" s="311">
        <v>0</v>
      </c>
      <c r="CB462" s="225">
        <v>0.36582739355935578</v>
      </c>
      <c r="CC462" s="224">
        <v>204</v>
      </c>
      <c r="CD462" s="486"/>
      <c r="CE462" s="224">
        <v>163.19999999999999</v>
      </c>
      <c r="CF462" s="224">
        <v>0.8246</v>
      </c>
      <c r="CG462" s="224">
        <v>35422.5</v>
      </c>
      <c r="CH462" s="224">
        <v>0</v>
      </c>
      <c r="CI462" s="225">
        <v>0.35378774777888594</v>
      </c>
      <c r="CJ462" s="224">
        <v>204</v>
      </c>
      <c r="CK462" s="486"/>
      <c r="CL462" s="224">
        <v>163.19999999999999</v>
      </c>
      <c r="CM462" s="224">
        <v>0.99039999999999995</v>
      </c>
      <c r="CN462" s="224">
        <v>32676</v>
      </c>
      <c r="CO462" s="224">
        <v>0</v>
      </c>
      <c r="CP462" s="225">
        <v>0.28077963482107982</v>
      </c>
      <c r="CQ462" s="224">
        <v>204</v>
      </c>
      <c r="CR462" s="486"/>
      <c r="CS462" s="224">
        <v>163.19999999999999</v>
      </c>
      <c r="CT462" s="224">
        <v>0.97589999999999999</v>
      </c>
      <c r="CU462" s="224">
        <v>30603</v>
      </c>
      <c r="CV462" s="311">
        <v>0</v>
      </c>
      <c r="CW462" s="225">
        <v>0.25826502356377568</v>
      </c>
      <c r="CX462" s="224">
        <v>204</v>
      </c>
      <c r="CY462" s="486"/>
      <c r="CZ462" s="224">
        <v>163.19999999999999</v>
      </c>
      <c r="DA462" s="224">
        <v>0.9748</v>
      </c>
      <c r="DB462" s="224">
        <v>31887</v>
      </c>
      <c r="DC462" s="224">
        <v>0</v>
      </c>
      <c r="DD462" s="225">
        <v>0.27838478179536075</v>
      </c>
      <c r="DE462" s="224">
        <v>204</v>
      </c>
      <c r="DF462" s="486"/>
      <c r="DG462" s="224">
        <v>163.19999999999999</v>
      </c>
      <c r="DH462" s="224">
        <v>0.96779999999999999</v>
      </c>
      <c r="DI462" s="224">
        <v>31324</v>
      </c>
      <c r="DJ462" s="224">
        <v>0</v>
      </c>
      <c r="DK462" s="225">
        <v>0.2665621653114757</v>
      </c>
      <c r="DL462" s="224">
        <v>204</v>
      </c>
      <c r="DM462" s="486"/>
      <c r="DN462" s="224">
        <v>163.19999999999999</v>
      </c>
      <c r="DO462" s="224">
        <v>0.9879</v>
      </c>
      <c r="DP462" s="224">
        <v>26335</v>
      </c>
      <c r="DQ462" s="311">
        <v>0</v>
      </c>
      <c r="DR462" s="225">
        <v>0.21954686868178544</v>
      </c>
      <c r="DS462" s="486">
        <v>204</v>
      </c>
      <c r="DT462" s="486"/>
      <c r="DU462" s="486">
        <v>163.19999999999999</v>
      </c>
      <c r="DV462" s="486">
        <v>0.97609999999999997</v>
      </c>
      <c r="DW462" s="224">
        <v>29849</v>
      </c>
      <c r="DX462" s="224">
        <v>0</v>
      </c>
      <c r="DY462" s="225">
        <v>0.26024525651078201</v>
      </c>
    </row>
    <row r="463" spans="1:129">
      <c r="A463" s="466">
        <v>459</v>
      </c>
      <c r="B463" s="487">
        <v>711000000064</v>
      </c>
      <c r="C463" s="492" t="s">
        <v>638</v>
      </c>
      <c r="D463" s="224">
        <v>166</v>
      </c>
      <c r="E463" s="224">
        <v>0</v>
      </c>
      <c r="F463" s="224">
        <v>137.80000000000001</v>
      </c>
      <c r="G463" s="224">
        <v>0.95240000000000002</v>
      </c>
      <c r="H463" s="224">
        <v>2513</v>
      </c>
      <c r="I463" s="224">
        <v>0</v>
      </c>
      <c r="J463" s="225">
        <v>2.6594472948470397E-2</v>
      </c>
      <c r="K463" s="224">
        <v>166</v>
      </c>
      <c r="L463" s="224">
        <v>0</v>
      </c>
      <c r="M463" s="224">
        <v>137.80000000000001</v>
      </c>
      <c r="N463" s="224">
        <v>1</v>
      </c>
      <c r="O463" s="224">
        <v>2313</v>
      </c>
      <c r="P463" s="224">
        <v>0</v>
      </c>
      <c r="Q463" s="225">
        <v>2.2560747225993723E-2</v>
      </c>
      <c r="R463" s="224">
        <v>166</v>
      </c>
      <c r="S463" s="224">
        <v>0</v>
      </c>
      <c r="T463" s="224">
        <v>137.80000000000001</v>
      </c>
      <c r="U463" s="224">
        <v>0.8226</v>
      </c>
      <c r="V463" s="224">
        <v>11113</v>
      </c>
      <c r="W463" s="224">
        <v>0</v>
      </c>
      <c r="X463" s="225">
        <v>0.13616355926059626</v>
      </c>
      <c r="Y463" s="224">
        <v>166</v>
      </c>
      <c r="Z463" s="224">
        <v>0</v>
      </c>
      <c r="AA463" s="224">
        <v>137.80000000000001</v>
      </c>
      <c r="AB463" s="224">
        <v>0.77010000000000001</v>
      </c>
      <c r="AC463" s="224">
        <v>11233</v>
      </c>
      <c r="AD463" s="224">
        <v>0</v>
      </c>
      <c r="AE463" s="225">
        <v>0.14227430814095066</v>
      </c>
      <c r="AF463" s="224">
        <v>166</v>
      </c>
      <c r="AG463" s="224">
        <v>104.16</v>
      </c>
      <c r="AH463" s="224">
        <v>132.80000000000001</v>
      </c>
      <c r="AI463" s="224">
        <v>0.751</v>
      </c>
      <c r="AJ463" s="224">
        <v>11211</v>
      </c>
      <c r="AK463" s="224">
        <v>0</v>
      </c>
      <c r="AL463" s="225">
        <v>0.1510891941978644</v>
      </c>
      <c r="AM463" s="224">
        <v>166</v>
      </c>
      <c r="AN463" s="224">
        <v>117.36</v>
      </c>
      <c r="AO463" s="224">
        <v>132.80000000000001</v>
      </c>
      <c r="AP463" s="224">
        <v>0.78990000000000005</v>
      </c>
      <c r="AQ463" s="224">
        <v>16466</v>
      </c>
      <c r="AR463" s="224">
        <v>0</v>
      </c>
      <c r="AS463" s="225">
        <v>0.21801452338450311</v>
      </c>
      <c r="AT463" s="224">
        <v>166</v>
      </c>
      <c r="AU463" s="224">
        <v>118.56</v>
      </c>
      <c r="AV463" s="224">
        <v>132.80000000000001</v>
      </c>
      <c r="AW463" s="224">
        <v>0.81569999999999998</v>
      </c>
      <c r="AX463" s="224">
        <v>16072</v>
      </c>
      <c r="AY463" s="224">
        <v>0</v>
      </c>
      <c r="AZ463" s="225">
        <v>0.19941988012397521</v>
      </c>
      <c r="BA463" s="224">
        <v>166</v>
      </c>
      <c r="BB463" s="224">
        <v>88.08</v>
      </c>
      <c r="BC463" s="224">
        <v>132.80000000000001</v>
      </c>
      <c r="BD463" s="224">
        <v>0.97199999999999998</v>
      </c>
      <c r="BE463" s="224">
        <v>9422</v>
      </c>
      <c r="BF463" s="224">
        <v>0</v>
      </c>
      <c r="BG463" s="225">
        <v>0.10137859393678968</v>
      </c>
      <c r="BH463" s="224">
        <v>166</v>
      </c>
      <c r="BI463" s="224">
        <v>97.44</v>
      </c>
      <c r="BJ463" s="224">
        <v>132.80000000000001</v>
      </c>
      <c r="BK463" s="224">
        <v>0.97230000000000005</v>
      </c>
      <c r="BL463" s="224">
        <v>10587</v>
      </c>
      <c r="BM463" s="224">
        <v>0</v>
      </c>
      <c r="BN463" s="225">
        <v>0.11020508065645349</v>
      </c>
      <c r="BO463" s="224">
        <v>166</v>
      </c>
      <c r="BP463" s="224">
        <v>63.84</v>
      </c>
      <c r="BQ463" s="224">
        <v>132.80000000000001</v>
      </c>
      <c r="BR463" s="224">
        <v>0.96519999999999995</v>
      </c>
      <c r="BS463" s="224">
        <v>9134</v>
      </c>
      <c r="BT463" s="311">
        <v>0</v>
      </c>
      <c r="BU463" s="225">
        <v>9.5779526002087306E-2</v>
      </c>
      <c r="BV463" s="224">
        <v>166</v>
      </c>
      <c r="BW463" s="224">
        <v>83.52</v>
      </c>
      <c r="BX463" s="224">
        <v>132.80000000000001</v>
      </c>
      <c r="BY463" s="224">
        <v>0.96479999999999999</v>
      </c>
      <c r="BZ463" s="224">
        <v>10399</v>
      </c>
      <c r="CA463" s="311">
        <v>0</v>
      </c>
      <c r="CB463" s="225">
        <v>0.12077775015603756</v>
      </c>
      <c r="CC463" s="224">
        <v>166</v>
      </c>
      <c r="CD463" s="486"/>
      <c r="CE463" s="224">
        <v>132.80000000000001</v>
      </c>
      <c r="CF463" s="224">
        <v>0.93830000000000002</v>
      </c>
      <c r="CG463" s="224">
        <v>13768</v>
      </c>
      <c r="CH463" s="224">
        <v>0</v>
      </c>
      <c r="CI463" s="225">
        <v>0.14851083175357846</v>
      </c>
      <c r="CJ463" s="224">
        <v>166</v>
      </c>
      <c r="CK463" s="486"/>
      <c r="CL463" s="224">
        <v>132.80000000000001</v>
      </c>
      <c r="CM463" s="224">
        <v>0.81979999999999997</v>
      </c>
      <c r="CN463" s="224">
        <v>12938</v>
      </c>
      <c r="CO463" s="224">
        <v>0</v>
      </c>
      <c r="CP463" s="225">
        <v>0.16505499104656404</v>
      </c>
      <c r="CQ463" s="224">
        <v>166</v>
      </c>
      <c r="CR463" s="486"/>
      <c r="CS463" s="224">
        <v>132.80000000000001</v>
      </c>
      <c r="CT463" s="224">
        <v>0.81510000000000005</v>
      </c>
      <c r="CU463" s="224">
        <v>13406</v>
      </c>
      <c r="CV463" s="311">
        <v>0</v>
      </c>
      <c r="CW463" s="225">
        <v>0.16646284442426562</v>
      </c>
      <c r="CX463" s="224">
        <v>166</v>
      </c>
      <c r="CY463" s="486"/>
      <c r="CZ463" s="224">
        <v>132.80000000000001</v>
      </c>
      <c r="DA463" s="224">
        <v>0.86739999999999995</v>
      </c>
      <c r="DB463" s="224">
        <v>10753</v>
      </c>
      <c r="DC463" s="224">
        <v>0</v>
      </c>
      <c r="DD463" s="225">
        <v>0.12965213015616381</v>
      </c>
      <c r="DE463" s="224">
        <v>166</v>
      </c>
      <c r="DF463" s="486"/>
      <c r="DG463" s="224">
        <v>132.80000000000001</v>
      </c>
      <c r="DH463" s="224">
        <v>0.93010000000000004</v>
      </c>
      <c r="DI463" s="224">
        <v>12411</v>
      </c>
      <c r="DJ463" s="224">
        <v>0</v>
      </c>
      <c r="DK463" s="225">
        <v>0.13505358612902765</v>
      </c>
      <c r="DL463" s="224">
        <v>166</v>
      </c>
      <c r="DM463" s="486"/>
      <c r="DN463" s="224">
        <v>132.80000000000001</v>
      </c>
      <c r="DO463" s="224">
        <v>0.79320000000000002</v>
      </c>
      <c r="DP463" s="224">
        <v>10233</v>
      </c>
      <c r="DQ463" s="311">
        <v>0</v>
      </c>
      <c r="DR463" s="225">
        <v>0.13057175997925621</v>
      </c>
      <c r="DS463" s="486">
        <v>166</v>
      </c>
      <c r="DT463" s="486"/>
      <c r="DU463" s="486">
        <v>132.80000000000001</v>
      </c>
      <c r="DV463" s="486">
        <v>0.8619</v>
      </c>
      <c r="DW463" s="224">
        <v>16024</v>
      </c>
      <c r="DX463" s="224">
        <v>0</v>
      </c>
      <c r="DY463" s="225">
        <v>0.19443904713489837</v>
      </c>
    </row>
    <row r="464" spans="1:129">
      <c r="A464" s="466">
        <v>460</v>
      </c>
      <c r="B464" s="487">
        <v>711000000063</v>
      </c>
      <c r="C464" s="492" t="s">
        <v>637</v>
      </c>
      <c r="D464" s="224">
        <v>110</v>
      </c>
      <c r="E464" s="224">
        <v>110.8</v>
      </c>
      <c r="F464" s="224">
        <v>113.8</v>
      </c>
      <c r="G464" s="224">
        <v>0.92600000000000005</v>
      </c>
      <c r="H464" s="224">
        <v>24558</v>
      </c>
      <c r="I464" s="224">
        <v>0</v>
      </c>
      <c r="J464" s="225">
        <v>0.32367357887291692</v>
      </c>
      <c r="K464" s="224">
        <v>110</v>
      </c>
      <c r="L464" s="224">
        <v>111.6</v>
      </c>
      <c r="M464" s="224">
        <v>114.6</v>
      </c>
      <c r="N464" s="224">
        <v>0.89539999999999997</v>
      </c>
      <c r="O464" s="224">
        <v>19349</v>
      </c>
      <c r="P464" s="224">
        <v>0</v>
      </c>
      <c r="Q464" s="225">
        <v>0.25344508962141121</v>
      </c>
      <c r="R464" s="224">
        <v>110</v>
      </c>
      <c r="S464" s="224">
        <v>117.6</v>
      </c>
      <c r="T464" s="224">
        <v>117.6</v>
      </c>
      <c r="U464" s="224">
        <v>0.79420000000000002</v>
      </c>
      <c r="V464" s="224">
        <v>7496</v>
      </c>
      <c r="W464" s="224">
        <v>0</v>
      </c>
      <c r="X464" s="225">
        <v>0.11147048147443873</v>
      </c>
      <c r="Y464" s="224">
        <v>110</v>
      </c>
      <c r="Z464" s="224">
        <v>108.6</v>
      </c>
      <c r="AA464" s="224">
        <v>108.6</v>
      </c>
      <c r="AB464" s="224">
        <v>0.72950000000000004</v>
      </c>
      <c r="AC464" s="224">
        <v>3535</v>
      </c>
      <c r="AD464" s="224">
        <v>0</v>
      </c>
      <c r="AE464" s="225">
        <v>5.9973771561054406E-2</v>
      </c>
      <c r="AF464" s="224">
        <v>110</v>
      </c>
      <c r="AG464" s="224">
        <v>6</v>
      </c>
      <c r="AH464" s="224">
        <v>88</v>
      </c>
      <c r="AI464" s="224">
        <v>0.2545</v>
      </c>
      <c r="AJ464" s="224">
        <v>509</v>
      </c>
      <c r="AK464" s="224">
        <v>0</v>
      </c>
      <c r="AL464" s="225">
        <v>3.0547409579667645E-2</v>
      </c>
      <c r="AM464" s="224">
        <v>110</v>
      </c>
      <c r="AN464" s="224">
        <v>9</v>
      </c>
      <c r="AO464" s="224">
        <v>88</v>
      </c>
      <c r="AP464" s="224">
        <v>0.27560000000000001</v>
      </c>
      <c r="AQ464" s="224">
        <v>441</v>
      </c>
      <c r="AR464" s="224">
        <v>0</v>
      </c>
      <c r="AS464" s="225">
        <v>2.5254815938778204E-2</v>
      </c>
      <c r="AT464" s="224">
        <v>110</v>
      </c>
      <c r="AU464" s="224">
        <v>12</v>
      </c>
      <c r="AV464" s="224">
        <v>88</v>
      </c>
      <c r="AW464" s="224">
        <v>0.4985</v>
      </c>
      <c r="AX464" s="224">
        <v>488</v>
      </c>
      <c r="AY464" s="224">
        <v>0</v>
      </c>
      <c r="AZ464" s="225">
        <v>1.4951991850429095E-2</v>
      </c>
      <c r="BA464" s="224">
        <v>110</v>
      </c>
      <c r="BB464" s="224">
        <v>8.4</v>
      </c>
      <c r="BC464" s="224">
        <v>88</v>
      </c>
      <c r="BD464" s="224">
        <v>0.86399999999999999</v>
      </c>
      <c r="BE464" s="224">
        <v>585</v>
      </c>
      <c r="BF464" s="224">
        <v>0</v>
      </c>
      <c r="BG464" s="225">
        <v>1.0686289983164983E-2</v>
      </c>
      <c r="BH464" s="224">
        <v>110</v>
      </c>
      <c r="BI464" s="224">
        <v>115.8</v>
      </c>
      <c r="BJ464" s="224">
        <v>115.8</v>
      </c>
      <c r="BK464" s="224">
        <v>0.80120000000000002</v>
      </c>
      <c r="BL464" s="224">
        <v>4528</v>
      </c>
      <c r="BM464" s="224">
        <v>0</v>
      </c>
      <c r="BN464" s="225">
        <v>6.5597000714131146E-2</v>
      </c>
      <c r="BO464" s="224">
        <v>110</v>
      </c>
      <c r="BP464" s="224">
        <v>103.2</v>
      </c>
      <c r="BQ464" s="224">
        <v>103.2</v>
      </c>
      <c r="BR464" s="224">
        <v>0.93479999999999996</v>
      </c>
      <c r="BS464" s="224">
        <v>9621</v>
      </c>
      <c r="BT464" s="311">
        <v>0</v>
      </c>
      <c r="BU464" s="225">
        <v>0.13404446265610048</v>
      </c>
      <c r="BV464" s="224">
        <v>110</v>
      </c>
      <c r="BW464" s="224">
        <v>106.2</v>
      </c>
      <c r="BX464" s="224">
        <v>106.2</v>
      </c>
      <c r="BY464" s="224">
        <v>0.94810000000000005</v>
      </c>
      <c r="BZ464" s="224">
        <v>12630</v>
      </c>
      <c r="CA464" s="311">
        <v>0</v>
      </c>
      <c r="CB464" s="225">
        <v>0.18666178483583137</v>
      </c>
      <c r="CC464" s="224">
        <v>110</v>
      </c>
      <c r="CD464" s="486"/>
      <c r="CE464" s="224">
        <v>100.2</v>
      </c>
      <c r="CF464" s="224">
        <v>0.94620000000000004</v>
      </c>
      <c r="CG464" s="224">
        <v>11500</v>
      </c>
      <c r="CH464" s="224">
        <v>0</v>
      </c>
      <c r="CI464" s="225">
        <v>0.16303251927039838</v>
      </c>
      <c r="CJ464" s="224">
        <v>110</v>
      </c>
      <c r="CK464" s="486"/>
      <c r="CL464" s="224">
        <v>106.8</v>
      </c>
      <c r="CM464" s="224">
        <v>0.93889999999999996</v>
      </c>
      <c r="CN464" s="224">
        <v>13380</v>
      </c>
      <c r="CO464" s="224">
        <v>0</v>
      </c>
      <c r="CP464" s="225">
        <v>0.18532458029550611</v>
      </c>
      <c r="CQ464" s="224">
        <v>110</v>
      </c>
      <c r="CR464" s="486"/>
      <c r="CS464" s="224">
        <v>100.2</v>
      </c>
      <c r="CT464" s="224">
        <v>0.92600000000000005</v>
      </c>
      <c r="CU464" s="224">
        <v>16158</v>
      </c>
      <c r="CV464" s="311">
        <v>0</v>
      </c>
      <c r="CW464" s="225">
        <v>0.23406472083353674</v>
      </c>
      <c r="CX464" s="224">
        <v>110</v>
      </c>
      <c r="CY464" s="486"/>
      <c r="CZ464" s="224">
        <v>100.2</v>
      </c>
      <c r="DA464" s="224">
        <v>0.93310000000000004</v>
      </c>
      <c r="DB464" s="224">
        <v>12245</v>
      </c>
      <c r="DC464" s="224">
        <v>0</v>
      </c>
      <c r="DD464" s="225">
        <v>0.18189902955255968</v>
      </c>
      <c r="DE464" s="224">
        <v>110</v>
      </c>
      <c r="DF464" s="486"/>
      <c r="DG464" s="224">
        <v>101.4</v>
      </c>
      <c r="DH464" s="224">
        <v>0.93769999999999998</v>
      </c>
      <c r="DI464" s="224">
        <v>11307</v>
      </c>
      <c r="DJ464" s="224">
        <v>0</v>
      </c>
      <c r="DK464" s="225">
        <v>0.15983525771082094</v>
      </c>
      <c r="DL464" s="224">
        <v>110</v>
      </c>
      <c r="DM464" s="486"/>
      <c r="DN464" s="224">
        <v>99</v>
      </c>
      <c r="DO464" s="224">
        <v>0.9294</v>
      </c>
      <c r="DP464" s="224">
        <v>14697</v>
      </c>
      <c r="DQ464" s="311">
        <v>0</v>
      </c>
      <c r="DR464" s="225">
        <v>0.21469300556745113</v>
      </c>
      <c r="DS464" s="486">
        <v>110</v>
      </c>
      <c r="DT464" s="486"/>
      <c r="DU464" s="486">
        <v>88</v>
      </c>
      <c r="DV464" s="486">
        <v>0.93230000000000002</v>
      </c>
      <c r="DW464" s="224">
        <v>3406</v>
      </c>
      <c r="DX464" s="224">
        <v>0</v>
      </c>
      <c r="DY464" s="225">
        <v>5.7659887516156957E-2</v>
      </c>
    </row>
    <row r="465" spans="1:129">
      <c r="A465" s="466">
        <v>461</v>
      </c>
      <c r="B465" s="487">
        <v>341000000109</v>
      </c>
      <c r="C465" s="492" t="s">
        <v>967</v>
      </c>
      <c r="D465" s="224">
        <v>0</v>
      </c>
      <c r="E465" s="224">
        <v>0</v>
      </c>
      <c r="F465" s="224">
        <v>0</v>
      </c>
      <c r="G465" s="224">
        <v>0</v>
      </c>
      <c r="H465" s="224">
        <v>0</v>
      </c>
      <c r="I465" s="224">
        <v>0</v>
      </c>
      <c r="J465" s="225"/>
      <c r="K465" s="224">
        <v>0</v>
      </c>
      <c r="L465" s="224">
        <v>0</v>
      </c>
      <c r="M465" s="224">
        <v>0</v>
      </c>
      <c r="N465" s="224">
        <v>0</v>
      </c>
      <c r="O465" s="224">
        <v>0</v>
      </c>
      <c r="P465" s="224">
        <v>0</v>
      </c>
      <c r="Q465" s="225">
        <v>0</v>
      </c>
      <c r="R465" s="224">
        <v>0</v>
      </c>
      <c r="S465" s="224">
        <v>0</v>
      </c>
      <c r="T465" s="224">
        <v>0</v>
      </c>
      <c r="U465" s="224">
        <v>0</v>
      </c>
      <c r="V465" s="224">
        <v>0</v>
      </c>
      <c r="W465" s="224">
        <v>0</v>
      </c>
      <c r="X465" s="225">
        <v>0</v>
      </c>
      <c r="Y465" s="224">
        <v>0</v>
      </c>
      <c r="Z465" s="224">
        <v>0</v>
      </c>
      <c r="AA465" s="224">
        <v>0</v>
      </c>
      <c r="AB465" s="224">
        <v>0</v>
      </c>
      <c r="AC465" s="224">
        <v>0</v>
      </c>
      <c r="AD465" s="224">
        <v>0</v>
      </c>
      <c r="AE465" s="225">
        <v>0</v>
      </c>
      <c r="AF465" s="224">
        <v>0</v>
      </c>
      <c r="AG465" s="224">
        <v>0</v>
      </c>
      <c r="AH465" s="224">
        <v>0</v>
      </c>
      <c r="AI465" s="224">
        <v>0</v>
      </c>
      <c r="AJ465" s="224">
        <v>0</v>
      </c>
      <c r="AK465" s="224">
        <v>0</v>
      </c>
      <c r="AL465" s="225">
        <v>0</v>
      </c>
      <c r="AM465" s="224">
        <v>0</v>
      </c>
      <c r="AN465" s="224">
        <v>0</v>
      </c>
      <c r="AO465" s="224">
        <v>0</v>
      </c>
      <c r="AP465" s="224">
        <v>0</v>
      </c>
      <c r="AQ465" s="224">
        <v>0</v>
      </c>
      <c r="AR465" s="224">
        <v>0</v>
      </c>
      <c r="AS465" s="225">
        <v>0</v>
      </c>
      <c r="AT465" s="224">
        <v>0</v>
      </c>
      <c r="AU465" s="224">
        <v>0</v>
      </c>
      <c r="AV465" s="224">
        <v>0</v>
      </c>
      <c r="AW465" s="224">
        <v>0</v>
      </c>
      <c r="AX465" s="224">
        <v>0</v>
      </c>
      <c r="AY465" s="224">
        <v>0</v>
      </c>
      <c r="AZ465" s="225">
        <v>0</v>
      </c>
      <c r="BA465" s="224">
        <v>0</v>
      </c>
      <c r="BB465" s="224">
        <v>0</v>
      </c>
      <c r="BC465" s="224">
        <v>0</v>
      </c>
      <c r="BD465" s="224">
        <v>0</v>
      </c>
      <c r="BE465" s="224">
        <v>0</v>
      </c>
      <c r="BF465" s="224">
        <v>0</v>
      </c>
      <c r="BG465" s="225">
        <v>0</v>
      </c>
      <c r="BH465" s="224">
        <v>0</v>
      </c>
      <c r="BI465" s="224">
        <v>0</v>
      </c>
      <c r="BJ465" s="224">
        <v>0</v>
      </c>
      <c r="BK465" s="224">
        <v>0</v>
      </c>
      <c r="BL465" s="224">
        <v>0</v>
      </c>
      <c r="BM465" s="224">
        <v>0</v>
      </c>
      <c r="BN465" s="225">
        <v>0</v>
      </c>
      <c r="BO465" s="224">
        <v>0</v>
      </c>
      <c r="BP465" s="224">
        <v>0</v>
      </c>
      <c r="BQ465" s="224">
        <v>0</v>
      </c>
      <c r="BR465" s="224">
        <v>0</v>
      </c>
      <c r="BS465" s="224">
        <v>0</v>
      </c>
      <c r="BT465" s="311">
        <v>0</v>
      </c>
      <c r="BU465" s="225">
        <v>0</v>
      </c>
      <c r="BV465" s="224">
        <v>0</v>
      </c>
      <c r="BW465" s="224">
        <v>0</v>
      </c>
      <c r="BX465" s="224">
        <v>0</v>
      </c>
      <c r="BY465" s="224">
        <v>0</v>
      </c>
      <c r="BZ465" s="224">
        <v>0</v>
      </c>
      <c r="CA465" s="311">
        <v>0</v>
      </c>
      <c r="CB465" s="225">
        <v>0</v>
      </c>
      <c r="CC465" s="224">
        <v>178</v>
      </c>
      <c r="CD465" s="486"/>
      <c r="CE465" s="224">
        <v>0</v>
      </c>
      <c r="CF465" s="224">
        <v>0</v>
      </c>
      <c r="CG465" s="224">
        <v>0</v>
      </c>
      <c r="CH465" s="224">
        <v>0</v>
      </c>
      <c r="CI465" s="225">
        <v>0</v>
      </c>
      <c r="CJ465" s="224">
        <v>0</v>
      </c>
      <c r="CK465" s="486"/>
      <c r="CL465" s="224">
        <v>0</v>
      </c>
      <c r="CM465" s="224">
        <v>0</v>
      </c>
      <c r="CN465" s="224">
        <v>0</v>
      </c>
      <c r="CO465" s="224">
        <v>0</v>
      </c>
      <c r="CP465" s="225">
        <v>0</v>
      </c>
      <c r="CQ465" s="224">
        <v>0</v>
      </c>
      <c r="CR465" s="486"/>
      <c r="CS465" s="224">
        <v>0</v>
      </c>
      <c r="CT465" s="224">
        <v>0</v>
      </c>
      <c r="CU465" s="224">
        <v>0</v>
      </c>
      <c r="CV465" s="311">
        <v>0</v>
      </c>
      <c r="CW465" s="225">
        <v>0</v>
      </c>
      <c r="CX465" s="224">
        <v>178</v>
      </c>
      <c r="CY465" s="486"/>
      <c r="CZ465" s="224">
        <v>0</v>
      </c>
      <c r="DA465" s="224">
        <v>0</v>
      </c>
      <c r="DB465" s="224">
        <v>0</v>
      </c>
      <c r="DC465" s="224">
        <v>0</v>
      </c>
      <c r="DD465" s="225">
        <v>0</v>
      </c>
      <c r="DE465" s="224">
        <v>178</v>
      </c>
      <c r="DF465" s="486"/>
      <c r="DG465" s="224">
        <v>178</v>
      </c>
      <c r="DH465" s="224">
        <v>0.26750000000000002</v>
      </c>
      <c r="DI465" s="224">
        <v>107</v>
      </c>
      <c r="DJ465" s="224">
        <v>0</v>
      </c>
      <c r="DK465" s="225">
        <v>3.0204180258547784E-3</v>
      </c>
      <c r="DL465" s="224">
        <v>178</v>
      </c>
      <c r="DM465" s="486"/>
      <c r="DN465" s="224">
        <v>178</v>
      </c>
      <c r="DO465" s="224">
        <v>0.34089999999999998</v>
      </c>
      <c r="DP465" s="224">
        <v>416</v>
      </c>
      <c r="DQ465" s="311">
        <v>0</v>
      </c>
      <c r="DR465" s="225">
        <v>9.2145343117892922E-3</v>
      </c>
      <c r="DS465" s="486">
        <v>178</v>
      </c>
      <c r="DT465" s="486"/>
      <c r="DU465" s="486">
        <v>178</v>
      </c>
      <c r="DV465" s="486">
        <v>0.78610000000000002</v>
      </c>
      <c r="DW465" s="224">
        <v>1978</v>
      </c>
      <c r="DX465" s="224">
        <v>0</v>
      </c>
      <c r="DY465" s="225">
        <v>1.9633421586456694E-2</v>
      </c>
    </row>
    <row r="466" spans="1:129">
      <c r="A466" s="466">
        <v>462</v>
      </c>
      <c r="B466" s="487">
        <v>712000000021</v>
      </c>
      <c r="C466" s="492" t="s">
        <v>403</v>
      </c>
      <c r="D466" s="224">
        <v>133</v>
      </c>
      <c r="E466" s="224">
        <v>90</v>
      </c>
      <c r="F466" s="224">
        <v>90</v>
      </c>
      <c r="G466" s="224">
        <v>0.85850000000000004</v>
      </c>
      <c r="H466" s="224">
        <v>7400</v>
      </c>
      <c r="I466" s="224">
        <v>0</v>
      </c>
      <c r="J466" s="225">
        <v>0.13301983793150557</v>
      </c>
      <c r="K466" s="224">
        <v>133</v>
      </c>
      <c r="L466" s="224">
        <v>88</v>
      </c>
      <c r="M466" s="224">
        <v>88</v>
      </c>
      <c r="N466" s="224">
        <v>0.86209999999999998</v>
      </c>
      <c r="O466" s="224">
        <v>8000</v>
      </c>
      <c r="P466" s="224">
        <v>0</v>
      </c>
      <c r="Q466" s="225">
        <v>0.14173487799405007</v>
      </c>
      <c r="R466" s="224">
        <v>133</v>
      </c>
      <c r="S466" s="224">
        <v>88</v>
      </c>
      <c r="T466" s="224">
        <v>106.4</v>
      </c>
      <c r="U466" s="224">
        <v>0.95850000000000002</v>
      </c>
      <c r="V466" s="224">
        <v>9700</v>
      </c>
      <c r="W466" s="224">
        <v>0</v>
      </c>
      <c r="X466" s="225">
        <v>0.13210081367564275</v>
      </c>
      <c r="Y466" s="224">
        <v>133</v>
      </c>
      <c r="Z466" s="224">
        <v>104</v>
      </c>
      <c r="AA466" s="224">
        <v>106.4</v>
      </c>
      <c r="AB466" s="224">
        <v>0.84740000000000004</v>
      </c>
      <c r="AC466" s="224">
        <v>10440</v>
      </c>
      <c r="AD466" s="224">
        <v>0</v>
      </c>
      <c r="AE466" s="225">
        <v>0.15563149004779908</v>
      </c>
      <c r="AF466" s="224">
        <v>133</v>
      </c>
      <c r="AG466" s="224">
        <v>116</v>
      </c>
      <c r="AH466" s="224">
        <v>116</v>
      </c>
      <c r="AI466" s="224">
        <v>0.95199999999999996</v>
      </c>
      <c r="AJ466" s="224">
        <v>9520</v>
      </c>
      <c r="AK466" s="224">
        <v>0</v>
      </c>
      <c r="AL466" s="225">
        <v>0.11586948461253246</v>
      </c>
      <c r="AM466" s="224">
        <v>133</v>
      </c>
      <c r="AN466" s="224">
        <v>116</v>
      </c>
      <c r="AO466" s="224">
        <v>116</v>
      </c>
      <c r="AP466" s="224">
        <v>0.87180000000000002</v>
      </c>
      <c r="AQ466" s="224">
        <v>11700</v>
      </c>
      <c r="AR466" s="224">
        <v>0</v>
      </c>
      <c r="AS466" s="225">
        <v>0.16068617446266545</v>
      </c>
      <c r="AT466" s="224">
        <v>133</v>
      </c>
      <c r="AU466" s="224">
        <v>114</v>
      </c>
      <c r="AV466" s="224">
        <v>114</v>
      </c>
      <c r="AW466" s="224">
        <v>0.98760000000000003</v>
      </c>
      <c r="AX466" s="224">
        <v>14300</v>
      </c>
      <c r="AY466" s="224">
        <v>0</v>
      </c>
      <c r="AZ466" s="225">
        <v>0.17071715684600347</v>
      </c>
      <c r="BA466" s="224">
        <v>133</v>
      </c>
      <c r="BB466" s="224">
        <v>118</v>
      </c>
      <c r="BC466" s="224">
        <v>118</v>
      </c>
      <c r="BD466" s="224">
        <v>0.95269999999999999</v>
      </c>
      <c r="BE466" s="224">
        <v>12880</v>
      </c>
      <c r="BF466" s="224">
        <v>0</v>
      </c>
      <c r="BG466" s="225">
        <v>0.15912748325356202</v>
      </c>
      <c r="BH466" s="224">
        <v>133</v>
      </c>
      <c r="BI466" s="224">
        <v>108</v>
      </c>
      <c r="BJ466" s="224">
        <v>108</v>
      </c>
      <c r="BK466" s="224">
        <v>0.93730000000000002</v>
      </c>
      <c r="BL466" s="224">
        <v>14960</v>
      </c>
      <c r="BM466" s="224">
        <v>0</v>
      </c>
      <c r="BN466" s="225">
        <v>0.19863523360756891</v>
      </c>
      <c r="BO466" s="224">
        <v>133</v>
      </c>
      <c r="BP466" s="224">
        <v>78</v>
      </c>
      <c r="BQ466" s="224">
        <v>106.4</v>
      </c>
      <c r="BR466" s="224">
        <v>0.94320000000000004</v>
      </c>
      <c r="BS466" s="224">
        <v>15940</v>
      </c>
      <c r="BT466" s="311">
        <v>0</v>
      </c>
      <c r="BU466" s="225">
        <v>0.21348627595144526</v>
      </c>
      <c r="BV466" s="224">
        <v>133</v>
      </c>
      <c r="BW466" s="224">
        <v>60</v>
      </c>
      <c r="BX466" s="224">
        <v>106.4</v>
      </c>
      <c r="BY466" s="224">
        <v>0.90469999999999995</v>
      </c>
      <c r="BZ466" s="224">
        <v>13516</v>
      </c>
      <c r="CA466" s="311">
        <v>0</v>
      </c>
      <c r="CB466" s="225">
        <v>0.20894534097722794</v>
      </c>
      <c r="CC466" s="224">
        <v>133</v>
      </c>
      <c r="CD466" s="486"/>
      <c r="CE466" s="224">
        <v>106.4</v>
      </c>
      <c r="CF466" s="224">
        <v>0.9042</v>
      </c>
      <c r="CG466" s="224">
        <v>13392</v>
      </c>
      <c r="CH466" s="224">
        <v>0</v>
      </c>
      <c r="CI466" s="225">
        <v>0.18709680638224621</v>
      </c>
      <c r="CJ466" s="224">
        <v>133</v>
      </c>
      <c r="CK466" s="486"/>
      <c r="CL466" s="224">
        <v>106.4</v>
      </c>
      <c r="CM466" s="224">
        <v>0.95</v>
      </c>
      <c r="CN466" s="224">
        <v>11596</v>
      </c>
      <c r="CO466" s="224">
        <v>0</v>
      </c>
      <c r="CP466" s="225">
        <v>0.1593347403596711</v>
      </c>
      <c r="CQ466" s="224">
        <v>133</v>
      </c>
      <c r="CR466" s="486"/>
      <c r="CS466" s="224">
        <v>106.4</v>
      </c>
      <c r="CT466" s="224">
        <v>0.90900000000000003</v>
      </c>
      <c r="CU466" s="224">
        <v>9998</v>
      </c>
      <c r="CV466" s="311">
        <v>0</v>
      </c>
      <c r="CW466" s="225">
        <v>0.13894236460593265</v>
      </c>
      <c r="CX466" s="224">
        <v>133</v>
      </c>
      <c r="CY466" s="486"/>
      <c r="CZ466" s="224">
        <v>106.4</v>
      </c>
      <c r="DA466" s="224">
        <v>0.85870000000000002</v>
      </c>
      <c r="DB466" s="224">
        <v>12010</v>
      </c>
      <c r="DC466" s="224">
        <v>0</v>
      </c>
      <c r="DD466" s="225">
        <v>0.18256916115061531</v>
      </c>
      <c r="DE466" s="224">
        <v>133</v>
      </c>
      <c r="DF466" s="486"/>
      <c r="DG466" s="224">
        <v>128.47999999999999</v>
      </c>
      <c r="DH466" s="224">
        <v>0.87139999999999995</v>
      </c>
      <c r="DI466" s="224">
        <v>11335</v>
      </c>
      <c r="DJ466" s="224">
        <v>0</v>
      </c>
      <c r="DK466" s="225">
        <v>0.13608037750051594</v>
      </c>
      <c r="DL466" s="224">
        <v>133</v>
      </c>
      <c r="DM466" s="486"/>
      <c r="DN466" s="224">
        <v>106.4</v>
      </c>
      <c r="DO466" s="224">
        <v>0.88239999999999996</v>
      </c>
      <c r="DP466" s="224">
        <v>10008</v>
      </c>
      <c r="DQ466" s="311">
        <v>0</v>
      </c>
      <c r="DR466" s="225">
        <v>0.14327394979713784</v>
      </c>
      <c r="DS466" s="486">
        <v>133</v>
      </c>
      <c r="DT466" s="486"/>
      <c r="DU466" s="486">
        <v>106.4</v>
      </c>
      <c r="DV466" s="486">
        <v>0.85650000000000004</v>
      </c>
      <c r="DW466" s="224">
        <v>8920</v>
      </c>
      <c r="DX466" s="224">
        <v>0</v>
      </c>
      <c r="DY466" s="225">
        <v>0.13594503870105307</v>
      </c>
    </row>
    <row r="467" spans="1:129">
      <c r="A467" s="466">
        <v>463</v>
      </c>
      <c r="B467" s="487">
        <v>712000000026</v>
      </c>
      <c r="C467" s="492" t="s">
        <v>797</v>
      </c>
      <c r="D467" s="224">
        <v>250</v>
      </c>
      <c r="E467" s="224">
        <v>147</v>
      </c>
      <c r="F467" s="224">
        <v>153.30000000000001</v>
      </c>
      <c r="G467" s="224">
        <v>0.98370000000000002</v>
      </c>
      <c r="H467" s="224">
        <v>28250</v>
      </c>
      <c r="I467" s="224">
        <v>0</v>
      </c>
      <c r="J467" s="225">
        <v>0.2601843255177535</v>
      </c>
      <c r="K467" s="224">
        <v>250</v>
      </c>
      <c r="L467" s="224">
        <v>121</v>
      </c>
      <c r="M467" s="224">
        <v>127.3</v>
      </c>
      <c r="N467" s="224">
        <v>0.99019999999999997</v>
      </c>
      <c r="O467" s="224">
        <v>19270</v>
      </c>
      <c r="P467" s="224">
        <v>0</v>
      </c>
      <c r="Q467" s="225">
        <v>0.20547427344463254</v>
      </c>
      <c r="R467" s="224">
        <v>250</v>
      </c>
      <c r="S467" s="224">
        <v>139</v>
      </c>
      <c r="T467" s="224">
        <v>200</v>
      </c>
      <c r="U467" s="224">
        <v>0.93410000000000004</v>
      </c>
      <c r="V467" s="224">
        <v>13190</v>
      </c>
      <c r="W467" s="224">
        <v>0</v>
      </c>
      <c r="X467" s="225">
        <v>9.8059332215204159E-2</v>
      </c>
      <c r="Y467" s="224">
        <v>250</v>
      </c>
      <c r="Z467" s="224">
        <v>140</v>
      </c>
      <c r="AA467" s="224">
        <v>200</v>
      </c>
      <c r="AB467" s="224">
        <v>0.90839999999999999</v>
      </c>
      <c r="AC467" s="224">
        <v>13640</v>
      </c>
      <c r="AD467" s="224">
        <v>0</v>
      </c>
      <c r="AE467" s="225">
        <v>0.10091002495229709</v>
      </c>
      <c r="AF467" s="224">
        <v>250</v>
      </c>
      <c r="AG467" s="224">
        <v>200</v>
      </c>
      <c r="AH467" s="224">
        <v>206.3</v>
      </c>
      <c r="AI467" s="224">
        <v>0.93459999999999999</v>
      </c>
      <c r="AJ467" s="224">
        <v>12290</v>
      </c>
      <c r="AK467" s="224">
        <v>0</v>
      </c>
      <c r="AL467" s="225">
        <v>8.567496638002782E-2</v>
      </c>
      <c r="AM467" s="224">
        <v>250</v>
      </c>
      <c r="AN467" s="224">
        <v>143</v>
      </c>
      <c r="AO467" s="224">
        <v>200</v>
      </c>
      <c r="AP467" s="224">
        <v>0.90880000000000005</v>
      </c>
      <c r="AQ467" s="224">
        <v>13500</v>
      </c>
      <c r="AR467" s="224">
        <v>0</v>
      </c>
      <c r="AS467" s="225">
        <v>0.10315801056338027</v>
      </c>
      <c r="AT467" s="224">
        <v>250</v>
      </c>
      <c r="AU467" s="224">
        <v>139</v>
      </c>
      <c r="AV467" s="224">
        <v>200</v>
      </c>
      <c r="AW467" s="224">
        <v>0.96089999999999998</v>
      </c>
      <c r="AX467" s="224">
        <v>12450</v>
      </c>
      <c r="AY467" s="224">
        <v>0</v>
      </c>
      <c r="AZ467" s="225">
        <v>8.7073946132490046E-2</v>
      </c>
      <c r="BA467" s="224">
        <v>250</v>
      </c>
      <c r="BB467" s="224">
        <v>122</v>
      </c>
      <c r="BC467" s="224">
        <v>200</v>
      </c>
      <c r="BD467" s="224">
        <v>0.99880000000000002</v>
      </c>
      <c r="BE467" s="224">
        <v>9240</v>
      </c>
      <c r="BF467" s="224">
        <v>0</v>
      </c>
      <c r="BG467" s="225">
        <v>6.4243759177679896E-2</v>
      </c>
      <c r="BH467" s="224">
        <v>250</v>
      </c>
      <c r="BI467" s="224">
        <v>125</v>
      </c>
      <c r="BJ467" s="224">
        <v>200</v>
      </c>
      <c r="BK467" s="224">
        <v>0.99729999999999996</v>
      </c>
      <c r="BL467" s="224">
        <v>8590</v>
      </c>
      <c r="BM467" s="224">
        <v>0</v>
      </c>
      <c r="BN467" s="225">
        <v>5.7884783539211802E-2</v>
      </c>
      <c r="BO467" s="224">
        <v>250</v>
      </c>
      <c r="BP467" s="224">
        <v>118</v>
      </c>
      <c r="BQ467" s="224">
        <v>200</v>
      </c>
      <c r="BR467" s="224">
        <v>1</v>
      </c>
      <c r="BS467" s="224">
        <v>7120</v>
      </c>
      <c r="BT467" s="311">
        <v>0</v>
      </c>
      <c r="BU467" s="225">
        <v>4.78494623655914E-2</v>
      </c>
      <c r="BV467" s="224">
        <v>250</v>
      </c>
      <c r="BW467" s="224">
        <v>76</v>
      </c>
      <c r="BX467" s="224">
        <v>200</v>
      </c>
      <c r="BY467" s="224">
        <v>1</v>
      </c>
      <c r="BZ467" s="224">
        <v>4090</v>
      </c>
      <c r="CA467" s="311">
        <v>0</v>
      </c>
      <c r="CB467" s="225">
        <v>3.0431547619047618E-2</v>
      </c>
      <c r="CC467" s="224">
        <v>250</v>
      </c>
      <c r="CD467" s="486"/>
      <c r="CE467" s="224">
        <v>250</v>
      </c>
      <c r="CF467" s="224">
        <v>0.999</v>
      </c>
      <c r="CG467" s="224">
        <v>11440</v>
      </c>
      <c r="CH467" s="224">
        <v>0</v>
      </c>
      <c r="CI467" s="225">
        <v>6.1566943287373395E-2</v>
      </c>
      <c r="CJ467" s="224">
        <v>250</v>
      </c>
      <c r="CK467" s="486"/>
      <c r="CL467" s="224">
        <v>250</v>
      </c>
      <c r="CM467" s="224">
        <v>0.999</v>
      </c>
      <c r="CN467" s="224">
        <v>21330</v>
      </c>
      <c r="CO467" s="224">
        <v>0</v>
      </c>
      <c r="CP467" s="225">
        <v>0.11861861861861862</v>
      </c>
      <c r="CQ467" s="224">
        <v>250</v>
      </c>
      <c r="CR467" s="486"/>
      <c r="CS467" s="224">
        <v>250</v>
      </c>
      <c r="CT467" s="224">
        <v>0.99339999999999995</v>
      </c>
      <c r="CU467" s="224">
        <v>19660</v>
      </c>
      <c r="CV467" s="311">
        <v>0</v>
      </c>
      <c r="CW467" s="225">
        <v>0.10640117246948137</v>
      </c>
      <c r="CX467" s="224">
        <v>250</v>
      </c>
      <c r="CY467" s="486"/>
      <c r="CZ467" s="224">
        <v>250</v>
      </c>
      <c r="DA467" s="224">
        <v>1</v>
      </c>
      <c r="DB467" s="224">
        <v>13280</v>
      </c>
      <c r="DC467" s="224">
        <v>0</v>
      </c>
      <c r="DD467" s="225">
        <v>7.3777777777777775E-2</v>
      </c>
      <c r="DE467" s="224">
        <v>250</v>
      </c>
      <c r="DF467" s="486"/>
      <c r="DG467" s="224">
        <v>250</v>
      </c>
      <c r="DH467" s="224">
        <v>0.99909999999999999</v>
      </c>
      <c r="DI467" s="224">
        <v>12430</v>
      </c>
      <c r="DJ467" s="224">
        <v>0</v>
      </c>
      <c r="DK467" s="225">
        <v>6.6888156329944257E-2</v>
      </c>
      <c r="DL467" s="224">
        <v>250</v>
      </c>
      <c r="DM467" s="486"/>
      <c r="DN467" s="224">
        <v>250</v>
      </c>
      <c r="DO467" s="224">
        <v>1</v>
      </c>
      <c r="DP467" s="224">
        <v>12510</v>
      </c>
      <c r="DQ467" s="311">
        <v>0</v>
      </c>
      <c r="DR467" s="225">
        <v>6.7258064516129035E-2</v>
      </c>
      <c r="DS467" s="486">
        <v>250</v>
      </c>
      <c r="DT467" s="486"/>
      <c r="DU467" s="486">
        <v>250</v>
      </c>
      <c r="DV467" s="486">
        <v>0.99909999999999999</v>
      </c>
      <c r="DW467" s="224">
        <v>12440</v>
      </c>
      <c r="DX467" s="224">
        <v>0</v>
      </c>
      <c r="DY467" s="225">
        <v>6.9173367141538503E-2</v>
      </c>
    </row>
    <row r="468" spans="1:129">
      <c r="A468" s="466">
        <v>464</v>
      </c>
      <c r="B468" s="487">
        <v>343000000016</v>
      </c>
      <c r="C468" s="492" t="s">
        <v>968</v>
      </c>
      <c r="D468" s="224">
        <v>190</v>
      </c>
      <c r="E468" s="224">
        <v>0</v>
      </c>
      <c r="F468" s="224">
        <v>0</v>
      </c>
      <c r="G468" s="224">
        <v>0</v>
      </c>
      <c r="H468" s="224">
        <v>0</v>
      </c>
      <c r="I468" s="224">
        <v>0</v>
      </c>
      <c r="J468" s="225"/>
      <c r="K468" s="224">
        <v>190</v>
      </c>
      <c r="L468" s="224">
        <v>0</v>
      </c>
      <c r="M468" s="224">
        <v>0</v>
      </c>
      <c r="N468" s="224">
        <v>0</v>
      </c>
      <c r="O468" s="224">
        <v>0</v>
      </c>
      <c r="P468" s="224">
        <v>0</v>
      </c>
      <c r="Q468" s="225">
        <v>0</v>
      </c>
      <c r="R468" s="224">
        <v>190</v>
      </c>
      <c r="S468" s="224">
        <v>0</v>
      </c>
      <c r="T468" s="224">
        <v>152</v>
      </c>
      <c r="U468" s="224">
        <v>0</v>
      </c>
      <c r="V468" s="224">
        <v>0</v>
      </c>
      <c r="W468" s="224">
        <v>0</v>
      </c>
      <c r="X468" s="225">
        <v>0</v>
      </c>
      <c r="Y468" s="224">
        <v>190</v>
      </c>
      <c r="Z468" s="224">
        <v>0</v>
      </c>
      <c r="AA468" s="224">
        <v>152</v>
      </c>
      <c r="AB468" s="224">
        <v>0</v>
      </c>
      <c r="AC468" s="224">
        <v>0</v>
      </c>
      <c r="AD468" s="224">
        <v>0</v>
      </c>
      <c r="AE468" s="225">
        <v>0</v>
      </c>
      <c r="AF468" s="224">
        <v>190</v>
      </c>
      <c r="AG468" s="224">
        <v>0</v>
      </c>
      <c r="AH468" s="224">
        <v>0</v>
      </c>
      <c r="AI468" s="224">
        <v>0</v>
      </c>
      <c r="AJ468" s="224">
        <v>0</v>
      </c>
      <c r="AK468" s="224">
        <v>0</v>
      </c>
      <c r="AL468" s="225">
        <v>0</v>
      </c>
      <c r="AM468" s="224">
        <v>190</v>
      </c>
      <c r="AN468" s="224">
        <v>0</v>
      </c>
      <c r="AO468" s="224">
        <v>0</v>
      </c>
      <c r="AP468" s="224">
        <v>0</v>
      </c>
      <c r="AQ468" s="224">
        <v>0</v>
      </c>
      <c r="AR468" s="224">
        <v>0</v>
      </c>
      <c r="AS468" s="225">
        <v>0</v>
      </c>
      <c r="AT468" s="224">
        <v>190</v>
      </c>
      <c r="AU468" s="224">
        <v>0</v>
      </c>
      <c r="AV468" s="224">
        <v>0</v>
      </c>
      <c r="AW468" s="224">
        <v>0</v>
      </c>
      <c r="AX468" s="224">
        <v>0</v>
      </c>
      <c r="AY468" s="224">
        <v>0</v>
      </c>
      <c r="AZ468" s="225">
        <v>0</v>
      </c>
      <c r="BA468" s="224">
        <v>190</v>
      </c>
      <c r="BB468" s="224">
        <v>0</v>
      </c>
      <c r="BC468" s="224">
        <v>0</v>
      </c>
      <c r="BD468" s="224">
        <v>0</v>
      </c>
      <c r="BE468" s="224">
        <v>0</v>
      </c>
      <c r="BF468" s="224">
        <v>0</v>
      </c>
      <c r="BG468" s="225">
        <v>0</v>
      </c>
      <c r="BH468" s="224">
        <v>190</v>
      </c>
      <c r="BI468" s="224">
        <v>0</v>
      </c>
      <c r="BJ468" s="224">
        <v>0</v>
      </c>
      <c r="BK468" s="224">
        <v>0</v>
      </c>
      <c r="BL468" s="224">
        <v>0</v>
      </c>
      <c r="BM468" s="224">
        <v>0</v>
      </c>
      <c r="BN468" s="225">
        <v>0</v>
      </c>
      <c r="BO468" s="224">
        <v>190</v>
      </c>
      <c r="BP468" s="224">
        <v>20</v>
      </c>
      <c r="BQ468" s="224">
        <v>152</v>
      </c>
      <c r="BR468" s="224">
        <v>0</v>
      </c>
      <c r="BS468" s="224">
        <v>246</v>
      </c>
      <c r="BT468" s="311">
        <v>0</v>
      </c>
      <c r="BU468" s="225">
        <v>0</v>
      </c>
      <c r="BV468" s="224">
        <v>190</v>
      </c>
      <c r="BW468" s="224">
        <v>12</v>
      </c>
      <c r="BX468" s="224">
        <v>152</v>
      </c>
      <c r="BY468" s="224">
        <v>0.25309999999999999</v>
      </c>
      <c r="BZ468" s="224">
        <v>812</v>
      </c>
      <c r="CA468" s="311">
        <v>0</v>
      </c>
      <c r="CB468" s="225">
        <v>3.1408776781939048E-2</v>
      </c>
      <c r="CC468" s="224">
        <v>190</v>
      </c>
      <c r="CD468" s="486"/>
      <c r="CE468" s="224">
        <v>152</v>
      </c>
      <c r="CF468" s="224">
        <v>0.38279999999999997</v>
      </c>
      <c r="CG468" s="224">
        <v>1000</v>
      </c>
      <c r="CH468" s="224">
        <v>0</v>
      </c>
      <c r="CI468" s="225">
        <v>2.3099976996118911E-2</v>
      </c>
      <c r="CJ468" s="224">
        <v>190</v>
      </c>
      <c r="CK468" s="486"/>
      <c r="CL468" s="224">
        <v>152</v>
      </c>
      <c r="CM468" s="224">
        <v>0.40460000000000002</v>
      </c>
      <c r="CN468" s="224">
        <v>802</v>
      </c>
      <c r="CO468" s="224">
        <v>0</v>
      </c>
      <c r="CP468" s="225">
        <v>1.8112250059982713E-2</v>
      </c>
      <c r="CQ468" s="224">
        <v>190</v>
      </c>
      <c r="CR468" s="486"/>
      <c r="CS468" s="224">
        <v>152</v>
      </c>
      <c r="CT468" s="224">
        <v>0.3871</v>
      </c>
      <c r="CU468" s="224">
        <v>813</v>
      </c>
      <c r="CV468" s="311">
        <v>0</v>
      </c>
      <c r="CW468" s="225">
        <v>1.8571665411560169E-2</v>
      </c>
      <c r="CX468" s="224">
        <v>190</v>
      </c>
      <c r="CY468" s="486"/>
      <c r="CZ468" s="224">
        <v>152</v>
      </c>
      <c r="DA468" s="224">
        <v>0.46879999999999999</v>
      </c>
      <c r="DB468" s="224">
        <v>587</v>
      </c>
      <c r="DC468" s="224">
        <v>0</v>
      </c>
      <c r="DD468" s="225">
        <v>1.1441274724068421E-2</v>
      </c>
      <c r="DE468" s="224">
        <v>190</v>
      </c>
      <c r="DF468" s="486"/>
      <c r="DG468" s="224">
        <v>152</v>
      </c>
      <c r="DH468" s="224">
        <v>0.35089999999999999</v>
      </c>
      <c r="DI468" s="224">
        <v>775</v>
      </c>
      <c r="DJ468" s="224">
        <v>0</v>
      </c>
      <c r="DK468" s="225">
        <v>1.9529980551264169E-2</v>
      </c>
      <c r="DL468" s="224">
        <v>190</v>
      </c>
      <c r="DM468" s="486"/>
      <c r="DN468" s="224">
        <v>152</v>
      </c>
      <c r="DO468" s="224">
        <v>0.33539999999999998</v>
      </c>
      <c r="DP468" s="224">
        <v>779</v>
      </c>
      <c r="DQ468" s="311">
        <v>0</v>
      </c>
      <c r="DR468" s="225">
        <v>2.053798706086778E-2</v>
      </c>
      <c r="DS468" s="486">
        <v>190</v>
      </c>
      <c r="DT468" s="486"/>
      <c r="DU468" s="486">
        <v>152</v>
      </c>
      <c r="DV468" s="486">
        <v>0.32979999999999998</v>
      </c>
      <c r="DW468" s="224">
        <v>774</v>
      </c>
      <c r="DX468" s="224">
        <v>0</v>
      </c>
      <c r="DY468" s="225">
        <v>2.1444416073537392E-2</v>
      </c>
    </row>
    <row r="469" spans="1:129">
      <c r="A469" s="466">
        <v>465</v>
      </c>
      <c r="B469" s="487">
        <v>711000000053</v>
      </c>
      <c r="C469" s="492" t="s">
        <v>393</v>
      </c>
      <c r="D469" s="224">
        <v>120</v>
      </c>
      <c r="E469" s="224">
        <v>54</v>
      </c>
      <c r="F469" s="224">
        <v>54</v>
      </c>
      <c r="G469" s="224">
        <v>0.59150000000000003</v>
      </c>
      <c r="H469" s="224">
        <v>840</v>
      </c>
      <c r="I469" s="224">
        <v>0</v>
      </c>
      <c r="J469" s="225">
        <v>3.6525677551318574E-2</v>
      </c>
      <c r="K469" s="224">
        <v>120</v>
      </c>
      <c r="L469" s="224">
        <v>52</v>
      </c>
      <c r="M469" s="224">
        <v>52</v>
      </c>
      <c r="N469" s="224">
        <v>0.56110000000000004</v>
      </c>
      <c r="O469" s="224">
        <v>2480</v>
      </c>
      <c r="P469" s="224">
        <v>0</v>
      </c>
      <c r="Q469" s="225">
        <v>0.11424445571656405</v>
      </c>
      <c r="R469" s="224">
        <v>120</v>
      </c>
      <c r="S469" s="224">
        <v>94</v>
      </c>
      <c r="T469" s="224">
        <v>96</v>
      </c>
      <c r="U469" s="224">
        <v>0.66369999999999996</v>
      </c>
      <c r="V469" s="224">
        <v>7420</v>
      </c>
      <c r="W469" s="224">
        <v>0</v>
      </c>
      <c r="X469" s="225">
        <v>0.16174406665215765</v>
      </c>
      <c r="Y469" s="224">
        <v>120</v>
      </c>
      <c r="Z469" s="224">
        <v>94</v>
      </c>
      <c r="AA469" s="224">
        <v>96</v>
      </c>
      <c r="AB469" s="224">
        <v>0.66169999999999995</v>
      </c>
      <c r="AC469" s="224">
        <v>8960</v>
      </c>
      <c r="AD469" s="224">
        <v>0</v>
      </c>
      <c r="AE469" s="225">
        <v>0.18958444714196029</v>
      </c>
      <c r="AF469" s="224">
        <v>120</v>
      </c>
      <c r="AG469" s="224">
        <v>88</v>
      </c>
      <c r="AH469" s="224">
        <v>96</v>
      </c>
      <c r="AI469" s="224">
        <v>0.60850000000000004</v>
      </c>
      <c r="AJ469" s="224">
        <v>6560</v>
      </c>
      <c r="AK469" s="224">
        <v>0</v>
      </c>
      <c r="AL469" s="225">
        <v>0.1509381727792945</v>
      </c>
      <c r="AM469" s="224">
        <v>120</v>
      </c>
      <c r="AN469" s="224">
        <v>84</v>
      </c>
      <c r="AO469" s="224">
        <v>96</v>
      </c>
      <c r="AP469" s="224">
        <v>0.62029999999999996</v>
      </c>
      <c r="AQ469" s="224">
        <v>9540</v>
      </c>
      <c r="AR469" s="224">
        <v>0</v>
      </c>
      <c r="AS469" s="225">
        <v>0.22250658283626204</v>
      </c>
      <c r="AT469" s="224">
        <v>120</v>
      </c>
      <c r="AU469" s="224">
        <v>76</v>
      </c>
      <c r="AV469" s="224">
        <v>96</v>
      </c>
      <c r="AW469" s="224">
        <v>0.5645</v>
      </c>
      <c r="AX469" s="224">
        <v>7960</v>
      </c>
      <c r="AY469" s="224">
        <v>0</v>
      </c>
      <c r="AZ469" s="225">
        <v>0.19742627567136839</v>
      </c>
      <c r="BA469" s="224">
        <v>120</v>
      </c>
      <c r="BB469" s="224">
        <v>80</v>
      </c>
      <c r="BC469" s="224">
        <v>96</v>
      </c>
      <c r="BD469" s="224">
        <v>0.52939999999999998</v>
      </c>
      <c r="BE469" s="224">
        <v>7380</v>
      </c>
      <c r="BF469" s="224">
        <v>0</v>
      </c>
      <c r="BG469" s="225">
        <v>0.20168272257902028</v>
      </c>
      <c r="BH469" s="224">
        <v>120</v>
      </c>
      <c r="BI469" s="224">
        <v>86</v>
      </c>
      <c r="BJ469" s="224">
        <v>96</v>
      </c>
      <c r="BK469" s="224">
        <v>0.58599999999999997</v>
      </c>
      <c r="BL469" s="224">
        <v>7360</v>
      </c>
      <c r="BM469" s="224">
        <v>0</v>
      </c>
      <c r="BN469" s="225">
        <v>0.17584743171003217</v>
      </c>
      <c r="BO469" s="224">
        <v>120</v>
      </c>
      <c r="BP469" s="224">
        <v>86</v>
      </c>
      <c r="BQ469" s="224">
        <v>96</v>
      </c>
      <c r="BR469" s="224">
        <v>0.64029999999999998</v>
      </c>
      <c r="BS469" s="224">
        <v>8080</v>
      </c>
      <c r="BT469" s="311">
        <v>0</v>
      </c>
      <c r="BU469" s="225">
        <v>0.17667849467963323</v>
      </c>
      <c r="BV469" s="224">
        <v>120</v>
      </c>
      <c r="BW469" s="224">
        <v>82</v>
      </c>
      <c r="BX469" s="224">
        <v>96</v>
      </c>
      <c r="BY469" s="224">
        <v>0.61199999999999999</v>
      </c>
      <c r="BZ469" s="224">
        <v>7160</v>
      </c>
      <c r="CA469" s="311">
        <v>0</v>
      </c>
      <c r="CB469" s="225">
        <v>0.1813514757754954</v>
      </c>
      <c r="CC469" s="224">
        <v>120</v>
      </c>
      <c r="CD469" s="486"/>
      <c r="CE469" s="224">
        <v>96</v>
      </c>
      <c r="CF469" s="224">
        <v>0.62080000000000002</v>
      </c>
      <c r="CG469" s="224">
        <v>8446</v>
      </c>
      <c r="CH469" s="224">
        <v>0</v>
      </c>
      <c r="CI469" s="225">
        <v>0.19048255170805156</v>
      </c>
      <c r="CJ469" s="224">
        <v>120</v>
      </c>
      <c r="CK469" s="486"/>
      <c r="CL469" s="224">
        <v>96</v>
      </c>
      <c r="CM469" s="224">
        <v>0.71989999999999998</v>
      </c>
      <c r="CN469" s="224">
        <v>5657</v>
      </c>
      <c r="CO469" s="224">
        <v>0</v>
      </c>
      <c r="CP469" s="225">
        <v>0.11368686108667357</v>
      </c>
      <c r="CQ469" s="224">
        <v>120</v>
      </c>
      <c r="CR469" s="486"/>
      <c r="CS469" s="224">
        <v>99.84</v>
      </c>
      <c r="CT469" s="224">
        <v>0.70050000000000001</v>
      </c>
      <c r="CU469" s="224">
        <v>6306</v>
      </c>
      <c r="CV469" s="311">
        <v>0</v>
      </c>
      <c r="CW469" s="225">
        <v>0.12119042790538957</v>
      </c>
      <c r="CX469" s="224">
        <v>120</v>
      </c>
      <c r="CY469" s="486"/>
      <c r="CZ469" s="224">
        <v>96</v>
      </c>
      <c r="DA469" s="224">
        <v>0.58330000000000004</v>
      </c>
      <c r="DB469" s="224">
        <v>6100</v>
      </c>
      <c r="DC469" s="224">
        <v>0</v>
      </c>
      <c r="DD469" s="225">
        <v>0.15129832815843444</v>
      </c>
      <c r="DE469" s="224">
        <v>120</v>
      </c>
      <c r="DF469" s="486"/>
      <c r="DG469" s="224">
        <v>96</v>
      </c>
      <c r="DH469" s="224">
        <v>0.5827</v>
      </c>
      <c r="DI469" s="224">
        <v>8704</v>
      </c>
      <c r="DJ469" s="224">
        <v>0</v>
      </c>
      <c r="DK469" s="225">
        <v>0.20913643261224324</v>
      </c>
      <c r="DL469" s="224">
        <v>120</v>
      </c>
      <c r="DM469" s="486"/>
      <c r="DN469" s="224">
        <v>96</v>
      </c>
      <c r="DO469" s="224">
        <v>0.62439999999999996</v>
      </c>
      <c r="DP469" s="224">
        <v>8944</v>
      </c>
      <c r="DQ469" s="311">
        <v>0</v>
      </c>
      <c r="DR469" s="225">
        <v>0.20055095185284685</v>
      </c>
      <c r="DS469" s="486">
        <v>120</v>
      </c>
      <c r="DT469" s="486"/>
      <c r="DU469" s="486">
        <v>96</v>
      </c>
      <c r="DV469" s="486">
        <v>0.60399999999999998</v>
      </c>
      <c r="DW469" s="224">
        <v>6519</v>
      </c>
      <c r="DX469" s="224">
        <v>0</v>
      </c>
      <c r="DY469" s="225">
        <v>0.15614939753495219</v>
      </c>
    </row>
    <row r="470" spans="1:129">
      <c r="A470" s="466">
        <v>466</v>
      </c>
      <c r="B470" s="487">
        <v>711000000087</v>
      </c>
      <c r="C470" s="492" t="s">
        <v>969</v>
      </c>
      <c r="D470" s="224">
        <v>0</v>
      </c>
      <c r="E470" s="224">
        <v>0</v>
      </c>
      <c r="F470" s="224">
        <v>0</v>
      </c>
      <c r="G470" s="224">
        <v>0</v>
      </c>
      <c r="H470" s="224">
        <v>0</v>
      </c>
      <c r="I470" s="224">
        <v>0</v>
      </c>
      <c r="J470" s="225"/>
      <c r="K470" s="224">
        <v>0</v>
      </c>
      <c r="L470" s="224">
        <v>0</v>
      </c>
      <c r="M470" s="224">
        <v>0</v>
      </c>
      <c r="N470" s="224">
        <v>0</v>
      </c>
      <c r="O470" s="224">
        <v>0</v>
      </c>
      <c r="P470" s="224">
        <v>0</v>
      </c>
      <c r="Q470" s="225">
        <v>0</v>
      </c>
      <c r="R470" s="224">
        <v>0</v>
      </c>
      <c r="S470" s="224">
        <v>0</v>
      </c>
      <c r="T470" s="224">
        <v>0</v>
      </c>
      <c r="U470" s="224">
        <v>0</v>
      </c>
      <c r="V470" s="224">
        <v>0</v>
      </c>
      <c r="W470" s="224">
        <v>0</v>
      </c>
      <c r="X470" s="225">
        <v>0</v>
      </c>
      <c r="Y470" s="224">
        <v>0</v>
      </c>
      <c r="Z470" s="224">
        <v>0</v>
      </c>
      <c r="AA470" s="224">
        <v>0</v>
      </c>
      <c r="AB470" s="224">
        <v>0</v>
      </c>
      <c r="AC470" s="224">
        <v>0</v>
      </c>
      <c r="AD470" s="224">
        <v>0</v>
      </c>
      <c r="AE470" s="225">
        <v>0</v>
      </c>
      <c r="AF470" s="224">
        <v>0</v>
      </c>
      <c r="AG470" s="224">
        <v>0</v>
      </c>
      <c r="AH470" s="224">
        <v>0</v>
      </c>
      <c r="AI470" s="224">
        <v>0</v>
      </c>
      <c r="AJ470" s="224">
        <v>0</v>
      </c>
      <c r="AK470" s="224">
        <v>0</v>
      </c>
      <c r="AL470" s="225">
        <v>0</v>
      </c>
      <c r="AM470" s="224">
        <v>0</v>
      </c>
      <c r="AN470" s="224">
        <v>0</v>
      </c>
      <c r="AO470" s="224">
        <v>0</v>
      </c>
      <c r="AP470" s="224">
        <v>0</v>
      </c>
      <c r="AQ470" s="224">
        <v>0</v>
      </c>
      <c r="AR470" s="224">
        <v>0</v>
      </c>
      <c r="AS470" s="225">
        <v>0</v>
      </c>
      <c r="AT470" s="224">
        <v>0</v>
      </c>
      <c r="AU470" s="224">
        <v>0</v>
      </c>
      <c r="AV470" s="224">
        <v>0</v>
      </c>
      <c r="AW470" s="224">
        <v>0</v>
      </c>
      <c r="AX470" s="224">
        <v>0</v>
      </c>
      <c r="AY470" s="224">
        <v>0</v>
      </c>
      <c r="AZ470" s="225">
        <v>0</v>
      </c>
      <c r="BA470" s="224">
        <v>0</v>
      </c>
      <c r="BB470" s="224">
        <v>0</v>
      </c>
      <c r="BC470" s="224">
        <v>0</v>
      </c>
      <c r="BD470" s="224">
        <v>0</v>
      </c>
      <c r="BE470" s="224">
        <v>0</v>
      </c>
      <c r="BF470" s="224">
        <v>0</v>
      </c>
      <c r="BG470" s="225">
        <v>0</v>
      </c>
      <c r="BH470" s="224">
        <v>0</v>
      </c>
      <c r="BI470" s="224">
        <v>0</v>
      </c>
      <c r="BJ470" s="224">
        <v>0</v>
      </c>
      <c r="BK470" s="224">
        <v>0</v>
      </c>
      <c r="BL470" s="224">
        <v>0</v>
      </c>
      <c r="BM470" s="224">
        <v>0</v>
      </c>
      <c r="BN470" s="225">
        <v>0</v>
      </c>
      <c r="BO470" s="224">
        <v>0</v>
      </c>
      <c r="BP470" s="224">
        <v>0</v>
      </c>
      <c r="BQ470" s="224">
        <v>0</v>
      </c>
      <c r="BR470" s="224">
        <v>0</v>
      </c>
      <c r="BS470" s="224">
        <v>0</v>
      </c>
      <c r="BT470" s="311">
        <v>0</v>
      </c>
      <c r="BU470" s="225">
        <v>0</v>
      </c>
      <c r="BV470" s="224">
        <v>0</v>
      </c>
      <c r="BW470" s="224">
        <v>0</v>
      </c>
      <c r="BX470" s="224">
        <v>0</v>
      </c>
      <c r="BY470" s="224">
        <v>0</v>
      </c>
      <c r="BZ470" s="224">
        <v>0</v>
      </c>
      <c r="CA470" s="311">
        <v>0</v>
      </c>
      <c r="CB470" s="225">
        <v>0</v>
      </c>
      <c r="CC470" s="224">
        <v>200</v>
      </c>
      <c r="CD470" s="486"/>
      <c r="CE470" s="224">
        <v>0</v>
      </c>
      <c r="CF470" s="224">
        <v>0</v>
      </c>
      <c r="CG470" s="224">
        <v>0</v>
      </c>
      <c r="CH470" s="224">
        <v>0</v>
      </c>
      <c r="CI470" s="225">
        <v>0</v>
      </c>
      <c r="CJ470" s="224">
        <v>0</v>
      </c>
      <c r="CK470" s="486"/>
      <c r="CL470" s="224">
        <v>0</v>
      </c>
      <c r="CM470" s="224">
        <v>0</v>
      </c>
      <c r="CN470" s="224">
        <v>0</v>
      </c>
      <c r="CO470" s="224">
        <v>0</v>
      </c>
      <c r="CP470" s="225">
        <v>0</v>
      </c>
      <c r="CQ470" s="224">
        <v>0</v>
      </c>
      <c r="CR470" s="486"/>
      <c r="CS470" s="224">
        <v>0</v>
      </c>
      <c r="CT470" s="224">
        <v>0</v>
      </c>
      <c r="CU470" s="224">
        <v>0</v>
      </c>
      <c r="CV470" s="311">
        <v>0</v>
      </c>
      <c r="CW470" s="225">
        <v>0</v>
      </c>
      <c r="CX470" s="224">
        <v>200</v>
      </c>
      <c r="CY470" s="486"/>
      <c r="CZ470" s="224">
        <v>0</v>
      </c>
      <c r="DA470" s="224">
        <v>0</v>
      </c>
      <c r="DB470" s="224">
        <v>0</v>
      </c>
      <c r="DC470" s="224">
        <v>0</v>
      </c>
      <c r="DD470" s="225">
        <v>0</v>
      </c>
      <c r="DE470" s="224">
        <v>200</v>
      </c>
      <c r="DF470" s="486"/>
      <c r="DG470" s="224">
        <v>0</v>
      </c>
      <c r="DH470" s="224">
        <v>0</v>
      </c>
      <c r="DI470" s="224">
        <v>0</v>
      </c>
      <c r="DJ470" s="224">
        <v>0</v>
      </c>
      <c r="DK470" s="225">
        <v>0</v>
      </c>
      <c r="DL470" s="224">
        <v>200</v>
      </c>
      <c r="DM470" s="486"/>
      <c r="DN470" s="224">
        <v>177.77799999999999</v>
      </c>
      <c r="DO470" s="224">
        <v>0.48709999999999998</v>
      </c>
      <c r="DP470" s="224">
        <v>190</v>
      </c>
      <c r="DQ470" s="311">
        <v>0</v>
      </c>
      <c r="DR470" s="225">
        <v>2.949066187376712E-3</v>
      </c>
      <c r="DS470" s="486">
        <v>200</v>
      </c>
      <c r="DT470" s="486"/>
      <c r="DU470" s="486">
        <v>177.77799999999999</v>
      </c>
      <c r="DV470" s="486">
        <v>0.46660000000000001</v>
      </c>
      <c r="DW470" s="224">
        <v>3348</v>
      </c>
      <c r="DX470" s="224">
        <v>0</v>
      </c>
      <c r="DY470" s="225">
        <v>5.6057045230879489E-2</v>
      </c>
    </row>
    <row r="471" spans="1:129">
      <c r="A471" s="466">
        <v>467</v>
      </c>
      <c r="B471" s="487">
        <v>211000000055</v>
      </c>
      <c r="C471" s="492" t="s">
        <v>970</v>
      </c>
      <c r="D471" s="224">
        <v>0</v>
      </c>
      <c r="E471" s="224">
        <v>0</v>
      </c>
      <c r="F471" s="224">
        <v>0</v>
      </c>
      <c r="G471" s="224">
        <v>0</v>
      </c>
      <c r="H471" s="224">
        <v>0</v>
      </c>
      <c r="I471" s="224">
        <v>0</v>
      </c>
      <c r="J471" s="225"/>
      <c r="K471" s="224">
        <v>0</v>
      </c>
      <c r="L471" s="224">
        <v>0</v>
      </c>
      <c r="M471" s="224">
        <v>0</v>
      </c>
      <c r="N471" s="224">
        <v>0</v>
      </c>
      <c r="O471" s="224">
        <v>0</v>
      </c>
      <c r="P471" s="224">
        <v>0</v>
      </c>
      <c r="Q471" s="225">
        <v>0</v>
      </c>
      <c r="R471" s="224">
        <v>0</v>
      </c>
      <c r="S471" s="224">
        <v>0</v>
      </c>
      <c r="T471" s="224">
        <v>0</v>
      </c>
      <c r="U471" s="224">
        <v>0</v>
      </c>
      <c r="V471" s="224">
        <v>0</v>
      </c>
      <c r="W471" s="224">
        <v>0</v>
      </c>
      <c r="X471" s="225">
        <v>0</v>
      </c>
      <c r="Y471" s="224">
        <v>0</v>
      </c>
      <c r="Z471" s="224">
        <v>0</v>
      </c>
      <c r="AA471" s="224">
        <v>0</v>
      </c>
      <c r="AB471" s="224">
        <v>0</v>
      </c>
      <c r="AC471" s="224">
        <v>0</v>
      </c>
      <c r="AD471" s="224">
        <v>0</v>
      </c>
      <c r="AE471" s="225">
        <v>0</v>
      </c>
      <c r="AF471" s="224">
        <v>0</v>
      </c>
      <c r="AG471" s="224">
        <v>0</v>
      </c>
      <c r="AH471" s="224">
        <v>0</v>
      </c>
      <c r="AI471" s="224">
        <v>0</v>
      </c>
      <c r="AJ471" s="224">
        <v>0</v>
      </c>
      <c r="AK471" s="224">
        <v>0</v>
      </c>
      <c r="AL471" s="225">
        <v>0</v>
      </c>
      <c r="AM471" s="224">
        <v>0</v>
      </c>
      <c r="AN471" s="224">
        <v>0</v>
      </c>
      <c r="AO471" s="224">
        <v>0</v>
      </c>
      <c r="AP471" s="224">
        <v>0</v>
      </c>
      <c r="AQ471" s="224">
        <v>0</v>
      </c>
      <c r="AR471" s="224">
        <v>0</v>
      </c>
      <c r="AS471" s="225">
        <v>0</v>
      </c>
      <c r="AT471" s="224">
        <v>0</v>
      </c>
      <c r="AU471" s="224">
        <v>0</v>
      </c>
      <c r="AV471" s="224">
        <v>0</v>
      </c>
      <c r="AW471" s="224">
        <v>0</v>
      </c>
      <c r="AX471" s="224">
        <v>0</v>
      </c>
      <c r="AY471" s="224">
        <v>0</v>
      </c>
      <c r="AZ471" s="225">
        <v>0</v>
      </c>
      <c r="BA471" s="224">
        <v>0</v>
      </c>
      <c r="BB471" s="224">
        <v>0</v>
      </c>
      <c r="BC471" s="224">
        <v>0</v>
      </c>
      <c r="BD471" s="224">
        <v>0</v>
      </c>
      <c r="BE471" s="224">
        <v>0</v>
      </c>
      <c r="BF471" s="224">
        <v>0</v>
      </c>
      <c r="BG471" s="225">
        <v>0</v>
      </c>
      <c r="BH471" s="224">
        <v>0</v>
      </c>
      <c r="BI471" s="224">
        <v>0</v>
      </c>
      <c r="BJ471" s="224">
        <v>0</v>
      </c>
      <c r="BK471" s="224">
        <v>0</v>
      </c>
      <c r="BL471" s="224">
        <v>0</v>
      </c>
      <c r="BM471" s="224">
        <v>0</v>
      </c>
      <c r="BN471" s="225">
        <v>0</v>
      </c>
      <c r="BO471" s="224">
        <v>0</v>
      </c>
      <c r="BP471" s="224">
        <v>0</v>
      </c>
      <c r="BQ471" s="224">
        <v>0</v>
      </c>
      <c r="BR471" s="224">
        <v>0</v>
      </c>
      <c r="BS471" s="224">
        <v>0</v>
      </c>
      <c r="BT471" s="311">
        <v>0</v>
      </c>
      <c r="BU471" s="225">
        <v>0</v>
      </c>
      <c r="BV471" s="224">
        <v>0</v>
      </c>
      <c r="BW471" s="224">
        <v>0</v>
      </c>
      <c r="BX471" s="224">
        <v>0</v>
      </c>
      <c r="BY471" s="224">
        <v>0</v>
      </c>
      <c r="BZ471" s="224">
        <v>0</v>
      </c>
      <c r="CA471" s="311">
        <v>0</v>
      </c>
      <c r="CB471" s="225">
        <v>0</v>
      </c>
      <c r="CC471" s="224">
        <v>156</v>
      </c>
      <c r="CD471" s="486"/>
      <c r="CE471" s="224">
        <v>0</v>
      </c>
      <c r="CF471" s="224">
        <v>0</v>
      </c>
      <c r="CG471" s="224">
        <v>0</v>
      </c>
      <c r="CH471" s="224">
        <v>0</v>
      </c>
      <c r="CI471" s="225">
        <v>0</v>
      </c>
      <c r="CJ471" s="224">
        <v>0</v>
      </c>
      <c r="CK471" s="486"/>
      <c r="CL471" s="224">
        <v>0</v>
      </c>
      <c r="CM471" s="224">
        <v>0</v>
      </c>
      <c r="CN471" s="224">
        <v>0</v>
      </c>
      <c r="CO471" s="224">
        <v>0</v>
      </c>
      <c r="CP471" s="225">
        <v>0</v>
      </c>
      <c r="CQ471" s="224">
        <v>0</v>
      </c>
      <c r="CR471" s="486"/>
      <c r="CS471" s="224">
        <v>0</v>
      </c>
      <c r="CT471" s="224">
        <v>0</v>
      </c>
      <c r="CU471" s="224">
        <v>0</v>
      </c>
      <c r="CV471" s="311">
        <v>0</v>
      </c>
      <c r="CW471" s="225">
        <v>0</v>
      </c>
      <c r="CX471" s="224">
        <v>156</v>
      </c>
      <c r="CY471" s="486"/>
      <c r="CZ471" s="224">
        <v>0</v>
      </c>
      <c r="DA471" s="224">
        <v>0</v>
      </c>
      <c r="DB471" s="224">
        <v>0</v>
      </c>
      <c r="DC471" s="224">
        <v>0</v>
      </c>
      <c r="DD471" s="225">
        <v>0</v>
      </c>
      <c r="DE471" s="224">
        <v>156</v>
      </c>
      <c r="DF471" s="486"/>
      <c r="DG471" s="224">
        <v>0</v>
      </c>
      <c r="DH471" s="224">
        <v>0</v>
      </c>
      <c r="DI471" s="224">
        <v>0</v>
      </c>
      <c r="DJ471" s="224">
        <v>0</v>
      </c>
      <c r="DK471" s="225">
        <v>0</v>
      </c>
      <c r="DL471" s="224">
        <v>156</v>
      </c>
      <c r="DM471" s="486"/>
      <c r="DN471" s="224">
        <v>156</v>
      </c>
      <c r="DO471" s="224">
        <v>0.8367</v>
      </c>
      <c r="DP471" s="224">
        <v>5536</v>
      </c>
      <c r="DQ471" s="311">
        <v>0</v>
      </c>
      <c r="DR471" s="225">
        <v>5.7007077675833961E-2</v>
      </c>
      <c r="DS471" s="486">
        <v>156</v>
      </c>
      <c r="DT471" s="486"/>
      <c r="DU471" s="486">
        <v>156</v>
      </c>
      <c r="DV471" s="486">
        <v>0.84179999999999999</v>
      </c>
      <c r="DW471" s="224">
        <v>5797</v>
      </c>
      <c r="DX471" s="224">
        <v>0</v>
      </c>
      <c r="DY471" s="225">
        <v>6.1310842523719697E-2</v>
      </c>
    </row>
    <row r="472" spans="1:129">
      <c r="A472" s="466">
        <v>468</v>
      </c>
      <c r="B472" s="487">
        <v>343000000025</v>
      </c>
      <c r="C472" s="492" t="s">
        <v>340</v>
      </c>
      <c r="D472" s="224">
        <v>153</v>
      </c>
      <c r="E472" s="224">
        <v>62</v>
      </c>
      <c r="F472" s="224">
        <v>62</v>
      </c>
      <c r="G472" s="224">
        <v>0.1709</v>
      </c>
      <c r="H472" s="224">
        <v>2512</v>
      </c>
      <c r="I472" s="224">
        <v>0</v>
      </c>
      <c r="J472" s="225">
        <v>0.32927092705495464</v>
      </c>
      <c r="K472" s="224">
        <v>153</v>
      </c>
      <c r="L472" s="224">
        <v>74</v>
      </c>
      <c r="M472" s="224">
        <v>74</v>
      </c>
      <c r="N472" s="224">
        <v>0.62419999999999998</v>
      </c>
      <c r="O472" s="224">
        <v>11368</v>
      </c>
      <c r="P472" s="224">
        <v>0</v>
      </c>
      <c r="Q472" s="225">
        <v>0.33079249314740422</v>
      </c>
      <c r="R472" s="224">
        <v>153</v>
      </c>
      <c r="S472" s="224">
        <v>56</v>
      </c>
      <c r="T472" s="224">
        <v>122.4</v>
      </c>
      <c r="U472" s="224">
        <v>0.43719999999999998</v>
      </c>
      <c r="V472" s="224">
        <v>8456</v>
      </c>
      <c r="W472" s="224">
        <v>0</v>
      </c>
      <c r="X472" s="225">
        <v>0.21946784881144352</v>
      </c>
      <c r="Y472" s="224">
        <v>153</v>
      </c>
      <c r="Z472" s="224">
        <v>66</v>
      </c>
      <c r="AA472" s="224">
        <v>122.4</v>
      </c>
      <c r="AB472" s="224">
        <v>0.47839999999999999</v>
      </c>
      <c r="AC472" s="224">
        <v>9946</v>
      </c>
      <c r="AD472" s="224">
        <v>0</v>
      </c>
      <c r="AE472" s="225">
        <v>0.22829843298967137</v>
      </c>
      <c r="AF472" s="224">
        <v>153</v>
      </c>
      <c r="AG472" s="224">
        <v>46</v>
      </c>
      <c r="AH472" s="224">
        <v>122.4</v>
      </c>
      <c r="AI472" s="224">
        <v>0.2402</v>
      </c>
      <c r="AJ472" s="224">
        <v>4220</v>
      </c>
      <c r="AK472" s="224">
        <v>0</v>
      </c>
      <c r="AL472" s="225">
        <v>0.19292348324764383</v>
      </c>
      <c r="AM472" s="224">
        <v>153</v>
      </c>
      <c r="AN472" s="224">
        <v>60</v>
      </c>
      <c r="AO472" s="224">
        <v>122.4</v>
      </c>
      <c r="AP472" s="224">
        <v>0.25059999999999999</v>
      </c>
      <c r="AQ472" s="224">
        <v>4288</v>
      </c>
      <c r="AR472" s="224">
        <v>0</v>
      </c>
      <c r="AS472" s="225">
        <v>0.19416001451273662</v>
      </c>
      <c r="AT472" s="224">
        <v>153</v>
      </c>
      <c r="AU472" s="224">
        <v>58</v>
      </c>
      <c r="AV472" s="224">
        <v>122.4</v>
      </c>
      <c r="AW472" s="224">
        <v>0.31390000000000001</v>
      </c>
      <c r="AX472" s="224">
        <v>5360</v>
      </c>
      <c r="AY472" s="224">
        <v>0</v>
      </c>
      <c r="AZ472" s="225">
        <v>0.18750770600699238</v>
      </c>
      <c r="BA472" s="224">
        <v>153</v>
      </c>
      <c r="BB472" s="224">
        <v>72</v>
      </c>
      <c r="BC472" s="224">
        <v>122.4</v>
      </c>
      <c r="BD472" s="224">
        <v>0.46110000000000001</v>
      </c>
      <c r="BE472" s="224">
        <v>5938</v>
      </c>
      <c r="BF472" s="224">
        <v>0</v>
      </c>
      <c r="BG472" s="225">
        <v>0.14612723166650049</v>
      </c>
      <c r="BH472" s="224">
        <v>153</v>
      </c>
      <c r="BI472" s="224">
        <v>76</v>
      </c>
      <c r="BJ472" s="224">
        <v>122.4</v>
      </c>
      <c r="BK472" s="224">
        <v>0.47589999999999999</v>
      </c>
      <c r="BL472" s="224">
        <v>6122</v>
      </c>
      <c r="BM472" s="224">
        <v>0</v>
      </c>
      <c r="BN472" s="225">
        <v>0.14126132226342233</v>
      </c>
      <c r="BO472" s="224">
        <v>153</v>
      </c>
      <c r="BP472" s="224">
        <v>72</v>
      </c>
      <c r="BQ472" s="224">
        <v>122.4</v>
      </c>
      <c r="BR472" s="224">
        <v>0.54139999999999999</v>
      </c>
      <c r="BS472" s="224">
        <v>7854</v>
      </c>
      <c r="BT472" s="311">
        <v>0</v>
      </c>
      <c r="BU472" s="225">
        <v>0.15930092300196094</v>
      </c>
      <c r="BV472" s="224">
        <v>153</v>
      </c>
      <c r="BW472" s="224">
        <v>72</v>
      </c>
      <c r="BX472" s="224">
        <v>122.4</v>
      </c>
      <c r="BY472" s="224">
        <v>0.44529999999999997</v>
      </c>
      <c r="BZ472" s="224">
        <v>5058</v>
      </c>
      <c r="CA472" s="311">
        <v>0</v>
      </c>
      <c r="CB472" s="225">
        <v>0.13809420017726379</v>
      </c>
      <c r="CC472" s="224">
        <v>153</v>
      </c>
      <c r="CD472" s="486"/>
      <c r="CE472" s="224">
        <v>122.4</v>
      </c>
      <c r="CF472" s="224">
        <v>0.48670000000000002</v>
      </c>
      <c r="CG472" s="224">
        <v>7464</v>
      </c>
      <c r="CH472" s="224">
        <v>0</v>
      </c>
      <c r="CI472" s="225">
        <v>0.168405368160993</v>
      </c>
      <c r="CJ472" s="224">
        <v>153</v>
      </c>
      <c r="CK472" s="486"/>
      <c r="CL472" s="224">
        <v>122.4</v>
      </c>
      <c r="CM472" s="224">
        <v>0.51019999999999999</v>
      </c>
      <c r="CN472" s="224">
        <v>6801</v>
      </c>
      <c r="CO472" s="224">
        <v>0</v>
      </c>
      <c r="CP472" s="225">
        <v>0.15125801834301386</v>
      </c>
      <c r="CQ472" s="224">
        <v>153</v>
      </c>
      <c r="CR472" s="486"/>
      <c r="CS472" s="224">
        <v>122.4</v>
      </c>
      <c r="CT472" s="224">
        <v>0.48730000000000001</v>
      </c>
      <c r="CU472" s="224">
        <v>5747</v>
      </c>
      <c r="CV472" s="311">
        <v>0</v>
      </c>
      <c r="CW472" s="225">
        <v>0.12950616183061858</v>
      </c>
      <c r="CX472" s="224">
        <v>153</v>
      </c>
      <c r="CY472" s="486"/>
      <c r="CZ472" s="224">
        <v>122.4</v>
      </c>
      <c r="DA472" s="224">
        <v>0.41</v>
      </c>
      <c r="DB472" s="224">
        <v>4288</v>
      </c>
      <c r="DC472" s="224">
        <v>0</v>
      </c>
      <c r="DD472" s="225">
        <v>0.11867438935827268</v>
      </c>
      <c r="DE472" s="224">
        <v>153</v>
      </c>
      <c r="DF472" s="486"/>
      <c r="DG472" s="224">
        <v>122.4</v>
      </c>
      <c r="DH472" s="224">
        <v>0.65680000000000005</v>
      </c>
      <c r="DI472" s="224">
        <v>10087</v>
      </c>
      <c r="DJ472" s="224">
        <v>0</v>
      </c>
      <c r="DK472" s="225">
        <v>0.16864540915008708</v>
      </c>
      <c r="DL472" s="224">
        <v>153</v>
      </c>
      <c r="DM472" s="486"/>
      <c r="DN472" s="224">
        <v>122.4</v>
      </c>
      <c r="DO472" s="224">
        <v>0.751</v>
      </c>
      <c r="DP472" s="224">
        <v>13479</v>
      </c>
      <c r="DQ472" s="311">
        <v>0</v>
      </c>
      <c r="DR472" s="225">
        <v>0.19708945244979426</v>
      </c>
      <c r="DS472" s="486">
        <v>153</v>
      </c>
      <c r="DT472" s="486"/>
      <c r="DU472" s="486">
        <v>122.4</v>
      </c>
      <c r="DV472" s="486">
        <v>0.77380000000000004</v>
      </c>
      <c r="DW472" s="224">
        <v>14735</v>
      </c>
      <c r="DX472" s="224">
        <v>0</v>
      </c>
      <c r="DY472" s="225">
        <v>0.21607648209432628</v>
      </c>
    </row>
    <row r="473" spans="1:129">
      <c r="A473" s="466">
        <v>469</v>
      </c>
      <c r="B473" s="487">
        <v>711000000059</v>
      </c>
      <c r="C473" s="492" t="s">
        <v>397</v>
      </c>
      <c r="D473" s="224">
        <v>110</v>
      </c>
      <c r="E473" s="224">
        <v>92.8</v>
      </c>
      <c r="F473" s="224">
        <v>92.8</v>
      </c>
      <c r="G473" s="224">
        <v>0.97030000000000005</v>
      </c>
      <c r="H473" s="224">
        <v>17757</v>
      </c>
      <c r="I473" s="224">
        <v>0</v>
      </c>
      <c r="J473" s="225">
        <v>0.27389436079136559</v>
      </c>
      <c r="K473" s="224">
        <v>110</v>
      </c>
      <c r="L473" s="224">
        <v>117.1</v>
      </c>
      <c r="M473" s="224">
        <v>117.1</v>
      </c>
      <c r="N473" s="224">
        <v>0.67290000000000005</v>
      </c>
      <c r="O473" s="224">
        <v>6065</v>
      </c>
      <c r="P473" s="224">
        <v>0</v>
      </c>
      <c r="Q473" s="225">
        <v>0.10345475255249124</v>
      </c>
      <c r="R473" s="224">
        <v>110</v>
      </c>
      <c r="S473" s="224">
        <v>94.8</v>
      </c>
      <c r="T473" s="224">
        <v>94.8</v>
      </c>
      <c r="U473" s="224">
        <v>0.71650000000000003</v>
      </c>
      <c r="V473" s="224">
        <v>6192</v>
      </c>
      <c r="W473" s="224">
        <v>0</v>
      </c>
      <c r="X473" s="225">
        <v>0.1266117230677726</v>
      </c>
      <c r="Y473" s="224">
        <v>110</v>
      </c>
      <c r="Z473" s="224">
        <v>95</v>
      </c>
      <c r="AA473" s="224">
        <v>95</v>
      </c>
      <c r="AB473" s="224">
        <v>0.84699999999999998</v>
      </c>
      <c r="AC473" s="224">
        <v>4735</v>
      </c>
      <c r="AD473" s="224">
        <v>0</v>
      </c>
      <c r="AE473" s="225">
        <v>7.9093361235667153E-2</v>
      </c>
      <c r="AF473" s="224">
        <v>110</v>
      </c>
      <c r="AG473" s="224">
        <v>83.8</v>
      </c>
      <c r="AH473" s="224">
        <v>88</v>
      </c>
      <c r="AI473" s="224">
        <v>0.94</v>
      </c>
      <c r="AJ473" s="224">
        <v>1739</v>
      </c>
      <c r="AK473" s="224">
        <v>0</v>
      </c>
      <c r="AL473" s="225">
        <v>2.825635386119257E-2</v>
      </c>
      <c r="AM473" s="224">
        <v>110</v>
      </c>
      <c r="AN473" s="224">
        <v>89.2</v>
      </c>
      <c r="AO473" s="224">
        <v>89.2</v>
      </c>
      <c r="AP473" s="224">
        <v>0.48259999999999997</v>
      </c>
      <c r="AQ473" s="224">
        <v>1180</v>
      </c>
      <c r="AR473" s="224">
        <v>0</v>
      </c>
      <c r="AS473" s="225">
        <v>3.8071267761343383E-2</v>
      </c>
      <c r="AT473" s="224">
        <v>110</v>
      </c>
      <c r="AU473" s="224">
        <v>63.4</v>
      </c>
      <c r="AV473" s="224">
        <v>88</v>
      </c>
      <c r="AW473" s="224">
        <v>0.94750000000000001</v>
      </c>
      <c r="AX473" s="224">
        <v>812</v>
      </c>
      <c r="AY473" s="224">
        <v>0</v>
      </c>
      <c r="AZ473" s="225">
        <v>1.3089444104849673E-2</v>
      </c>
      <c r="BA473" s="224">
        <v>110</v>
      </c>
      <c r="BB473" s="224">
        <v>11.6</v>
      </c>
      <c r="BC473" s="224">
        <v>88</v>
      </c>
      <c r="BD473" s="224">
        <v>0.96030000000000004</v>
      </c>
      <c r="BE473" s="224">
        <v>920</v>
      </c>
      <c r="BF473" s="224">
        <v>0</v>
      </c>
      <c r="BG473" s="225">
        <v>1.5120485286058544E-2</v>
      </c>
      <c r="BH473" s="224">
        <v>110</v>
      </c>
      <c r="BI473" s="224">
        <v>150</v>
      </c>
      <c r="BJ473" s="224">
        <v>150</v>
      </c>
      <c r="BK473" s="224">
        <v>0.91910000000000003</v>
      </c>
      <c r="BL473" s="224">
        <v>3112</v>
      </c>
      <c r="BM473" s="224">
        <v>0</v>
      </c>
      <c r="BN473" s="225">
        <v>3.0339793993578723E-2</v>
      </c>
      <c r="BO473" s="224">
        <v>110</v>
      </c>
      <c r="BP473" s="224">
        <v>130</v>
      </c>
      <c r="BQ473" s="224">
        <v>130</v>
      </c>
      <c r="BR473" s="224">
        <v>0.99519999999999997</v>
      </c>
      <c r="BS473" s="224">
        <v>18573</v>
      </c>
      <c r="BT473" s="311">
        <v>0</v>
      </c>
      <c r="BU473" s="225">
        <v>0.19295471862957081</v>
      </c>
      <c r="BV473" s="224">
        <v>110</v>
      </c>
      <c r="BW473" s="224">
        <v>128.80000000000001</v>
      </c>
      <c r="BX473" s="224">
        <v>128.80000000000001</v>
      </c>
      <c r="BY473" s="224">
        <v>0.99550000000000005</v>
      </c>
      <c r="BZ473" s="224">
        <v>18315</v>
      </c>
      <c r="CA473" s="311">
        <v>0</v>
      </c>
      <c r="CB473" s="225">
        <v>0.2125595013407717</v>
      </c>
      <c r="CC473" s="224">
        <v>110</v>
      </c>
      <c r="CD473" s="486"/>
      <c r="CE473" s="224">
        <v>124.6</v>
      </c>
      <c r="CF473" s="224">
        <v>0.99480000000000002</v>
      </c>
      <c r="CG473" s="224">
        <v>16454</v>
      </c>
      <c r="CH473" s="224">
        <v>0</v>
      </c>
      <c r="CI473" s="225">
        <v>0.17842049441888724</v>
      </c>
      <c r="CJ473" s="224">
        <v>110</v>
      </c>
      <c r="CK473" s="486"/>
      <c r="CL473" s="224">
        <v>116</v>
      </c>
      <c r="CM473" s="224">
        <v>0.99480000000000002</v>
      </c>
      <c r="CN473" s="224">
        <v>6602</v>
      </c>
      <c r="CO473" s="224">
        <v>0</v>
      </c>
      <c r="CP473" s="225">
        <v>7.9460127529051461E-2</v>
      </c>
      <c r="CQ473" s="224">
        <v>110</v>
      </c>
      <c r="CR473" s="486"/>
      <c r="CS473" s="224">
        <v>119</v>
      </c>
      <c r="CT473" s="224">
        <v>0.99299999999999999</v>
      </c>
      <c r="CU473" s="224">
        <v>9585</v>
      </c>
      <c r="CV473" s="311">
        <v>0</v>
      </c>
      <c r="CW473" s="225">
        <v>0.10902421586508106</v>
      </c>
      <c r="CX473" s="224">
        <v>110</v>
      </c>
      <c r="CY473" s="486"/>
      <c r="CZ473" s="224">
        <v>115.8</v>
      </c>
      <c r="DA473" s="224">
        <v>0.9929</v>
      </c>
      <c r="DB473" s="224">
        <v>7007</v>
      </c>
      <c r="DC473" s="224">
        <v>0</v>
      </c>
      <c r="DD473" s="225">
        <v>8.4641928716725073E-2</v>
      </c>
      <c r="DE473" s="224">
        <v>110</v>
      </c>
      <c r="DF473" s="486"/>
      <c r="DG473" s="224">
        <v>115.6</v>
      </c>
      <c r="DH473" s="224">
        <v>0.99299999999999999</v>
      </c>
      <c r="DI473" s="224">
        <v>7843</v>
      </c>
      <c r="DJ473" s="224">
        <v>0</v>
      </c>
      <c r="DK473" s="225">
        <v>9.183372418927882E-2</v>
      </c>
      <c r="DL473" s="224">
        <v>110</v>
      </c>
      <c r="DM473" s="486"/>
      <c r="DN473" s="224">
        <v>140.80000000000001</v>
      </c>
      <c r="DO473" s="224">
        <v>0.99150000000000005</v>
      </c>
      <c r="DP473" s="224">
        <v>16306</v>
      </c>
      <c r="DQ473" s="311">
        <v>0</v>
      </c>
      <c r="DR473" s="225">
        <v>0.15699258087684712</v>
      </c>
      <c r="DS473" s="486">
        <v>110</v>
      </c>
      <c r="DT473" s="486"/>
      <c r="DU473" s="486">
        <v>109.8</v>
      </c>
      <c r="DV473" s="486">
        <v>0.99260000000000004</v>
      </c>
      <c r="DW473" s="224">
        <v>15006</v>
      </c>
      <c r="DX473" s="224">
        <v>0</v>
      </c>
      <c r="DY473" s="225">
        <v>0.19122991619465526</v>
      </c>
    </row>
    <row r="474" spans="1:129">
      <c r="A474" s="466">
        <v>470</v>
      </c>
      <c r="B474" s="487">
        <v>712000000029</v>
      </c>
      <c r="C474" s="492" t="s">
        <v>799</v>
      </c>
      <c r="D474" s="224">
        <v>190</v>
      </c>
      <c r="E474" s="224">
        <v>138.6</v>
      </c>
      <c r="F474" s="224">
        <v>138.6</v>
      </c>
      <c r="G474" s="224">
        <v>0.97330000000000005</v>
      </c>
      <c r="H474" s="224">
        <v>36018</v>
      </c>
      <c r="I474" s="224">
        <v>0</v>
      </c>
      <c r="J474" s="225">
        <v>0.3708319489681865</v>
      </c>
      <c r="K474" s="224">
        <v>190</v>
      </c>
      <c r="L474" s="224">
        <v>93.8</v>
      </c>
      <c r="M474" s="224">
        <v>93.8</v>
      </c>
      <c r="N474" s="224">
        <v>0.97140000000000004</v>
      </c>
      <c r="O474" s="224">
        <v>36088</v>
      </c>
      <c r="P474" s="224">
        <v>0</v>
      </c>
      <c r="Q474" s="225">
        <v>0.53233980481522081</v>
      </c>
      <c r="R474" s="224">
        <v>190</v>
      </c>
      <c r="S474" s="224">
        <v>130.6</v>
      </c>
      <c r="T474" s="224">
        <v>152</v>
      </c>
      <c r="U474" s="224">
        <v>0.97760000000000002</v>
      </c>
      <c r="V474" s="224">
        <v>37690</v>
      </c>
      <c r="W474" s="224">
        <v>0</v>
      </c>
      <c r="X474" s="225">
        <v>0.3522807077363348</v>
      </c>
      <c r="Y474" s="224">
        <v>190</v>
      </c>
      <c r="Z474" s="224">
        <v>120.6</v>
      </c>
      <c r="AA474" s="224">
        <v>152</v>
      </c>
      <c r="AB474" s="224">
        <v>0.97619999999999996</v>
      </c>
      <c r="AC474" s="224">
        <v>35142</v>
      </c>
      <c r="AD474" s="224">
        <v>0</v>
      </c>
      <c r="AE474" s="225">
        <v>0.31832529307884178</v>
      </c>
      <c r="AF474" s="224">
        <v>190</v>
      </c>
      <c r="AG474" s="224">
        <v>135.80000000000001</v>
      </c>
      <c r="AH474" s="224">
        <v>152</v>
      </c>
      <c r="AI474" s="224">
        <v>0.97</v>
      </c>
      <c r="AJ474" s="224">
        <v>45150</v>
      </c>
      <c r="AK474" s="224">
        <v>0</v>
      </c>
      <c r="AL474" s="225">
        <v>0.41159443754047575</v>
      </c>
      <c r="AM474" s="224">
        <v>190</v>
      </c>
      <c r="AN474" s="224">
        <v>125.2</v>
      </c>
      <c r="AO474" s="224">
        <v>152</v>
      </c>
      <c r="AP474" s="224">
        <v>0.96519999999999995</v>
      </c>
      <c r="AQ474" s="224">
        <v>23288</v>
      </c>
      <c r="AR474" s="224">
        <v>0</v>
      </c>
      <c r="AS474" s="225">
        <v>0.22046456450561408</v>
      </c>
      <c r="AT474" s="224">
        <v>190</v>
      </c>
      <c r="AU474" s="224">
        <v>113</v>
      </c>
      <c r="AV474" s="224">
        <v>152</v>
      </c>
      <c r="AW474" s="224">
        <v>0.96860000000000002</v>
      </c>
      <c r="AX474" s="224">
        <v>19398</v>
      </c>
      <c r="AY474" s="224">
        <v>0</v>
      </c>
      <c r="AZ474" s="225">
        <v>0.17709078652016264</v>
      </c>
      <c r="BA474" s="224">
        <v>190</v>
      </c>
      <c r="BB474" s="224">
        <v>69</v>
      </c>
      <c r="BC474" s="224">
        <v>152</v>
      </c>
      <c r="BD474" s="224">
        <v>0.96099999999999997</v>
      </c>
      <c r="BE474" s="224">
        <v>7544</v>
      </c>
      <c r="BF474" s="224">
        <v>0</v>
      </c>
      <c r="BG474" s="225">
        <v>7.1730227406880023E-2</v>
      </c>
      <c r="BH474" s="224">
        <v>190</v>
      </c>
      <c r="BI474" s="224">
        <v>112.8</v>
      </c>
      <c r="BJ474" s="224">
        <v>152</v>
      </c>
      <c r="BK474" s="224">
        <v>0.97160000000000002</v>
      </c>
      <c r="BL474" s="224">
        <v>15240</v>
      </c>
      <c r="BM474" s="224">
        <v>0</v>
      </c>
      <c r="BN474" s="225">
        <v>0.1387014295989113</v>
      </c>
      <c r="BO474" s="224">
        <v>190</v>
      </c>
      <c r="BP474" s="224">
        <v>115.6</v>
      </c>
      <c r="BQ474" s="224">
        <v>152</v>
      </c>
      <c r="BR474" s="224">
        <v>0.97189999999999999</v>
      </c>
      <c r="BS474" s="224">
        <v>19628</v>
      </c>
      <c r="BT474" s="311">
        <v>0</v>
      </c>
      <c r="BU474" s="225">
        <v>0.17858210741647887</v>
      </c>
      <c r="BV474" s="224">
        <v>190</v>
      </c>
      <c r="BW474" s="224">
        <v>95.8</v>
      </c>
      <c r="BX474" s="224">
        <v>152</v>
      </c>
      <c r="BY474" s="224">
        <v>0.96650000000000003</v>
      </c>
      <c r="BZ474" s="224">
        <v>12918</v>
      </c>
      <c r="CA474" s="311">
        <v>0</v>
      </c>
      <c r="CB474" s="225">
        <v>0.13085205901458249</v>
      </c>
      <c r="CC474" s="224">
        <v>190</v>
      </c>
      <c r="CD474" s="486"/>
      <c r="CE474" s="224">
        <v>152</v>
      </c>
      <c r="CF474" s="224">
        <v>0.95789999999999997</v>
      </c>
      <c r="CG474" s="224">
        <v>17270</v>
      </c>
      <c r="CH474" s="224">
        <v>0</v>
      </c>
      <c r="CI474" s="225">
        <v>0.15942471189305177</v>
      </c>
      <c r="CJ474" s="224">
        <v>190</v>
      </c>
      <c r="CK474" s="486"/>
      <c r="CL474" s="224">
        <v>152</v>
      </c>
      <c r="CM474" s="224">
        <v>0.96499999999999997</v>
      </c>
      <c r="CN474" s="224">
        <v>14968</v>
      </c>
      <c r="CO474" s="224">
        <v>0</v>
      </c>
      <c r="CP474" s="225">
        <v>0.14172953973881161</v>
      </c>
      <c r="CQ474" s="224">
        <v>190</v>
      </c>
      <c r="CR474" s="486"/>
      <c r="CS474" s="224">
        <v>152</v>
      </c>
      <c r="CT474" s="224">
        <v>0.96499999999999997</v>
      </c>
      <c r="CU474" s="224">
        <v>17516</v>
      </c>
      <c r="CV474" s="311">
        <v>0</v>
      </c>
      <c r="CW474" s="225">
        <v>0.16050593641047295</v>
      </c>
      <c r="CX474" s="224">
        <v>190</v>
      </c>
      <c r="CY474" s="486"/>
      <c r="CZ474" s="224">
        <v>152</v>
      </c>
      <c r="DA474" s="224">
        <v>0.97319999999999995</v>
      </c>
      <c r="DB474" s="224">
        <v>24678</v>
      </c>
      <c r="DC474" s="224">
        <v>0</v>
      </c>
      <c r="DD474" s="225">
        <v>0.23170306314491532</v>
      </c>
      <c r="DE474" s="224">
        <v>190</v>
      </c>
      <c r="DF474" s="486"/>
      <c r="DG474" s="224">
        <v>152</v>
      </c>
      <c r="DH474" s="224">
        <v>0.97529999999999994</v>
      </c>
      <c r="DI474" s="224">
        <v>33312</v>
      </c>
      <c r="DJ474" s="224">
        <v>0</v>
      </c>
      <c r="DK474" s="225">
        <v>0.30202713300352318</v>
      </c>
      <c r="DL474" s="224">
        <v>190</v>
      </c>
      <c r="DM474" s="486"/>
      <c r="DN474" s="224">
        <v>152</v>
      </c>
      <c r="DO474" s="224">
        <v>0.96250000000000002</v>
      </c>
      <c r="DP474" s="224">
        <v>28014</v>
      </c>
      <c r="DQ474" s="311">
        <v>0</v>
      </c>
      <c r="DR474" s="225">
        <v>0.25736996450069455</v>
      </c>
      <c r="DS474" s="486">
        <v>190</v>
      </c>
      <c r="DT474" s="486"/>
      <c r="DU474" s="486">
        <v>152</v>
      </c>
      <c r="DV474" s="486">
        <v>0.97719999999999996</v>
      </c>
      <c r="DW474" s="224">
        <v>30488</v>
      </c>
      <c r="DX474" s="224">
        <v>0</v>
      </c>
      <c r="DY474" s="225">
        <v>0.28508173490076671</v>
      </c>
    </row>
    <row r="475" spans="1:129">
      <c r="A475" s="466">
        <v>471</v>
      </c>
      <c r="B475" s="487">
        <v>341000000093</v>
      </c>
      <c r="C475" s="492" t="s">
        <v>732</v>
      </c>
      <c r="D475" s="224">
        <v>212</v>
      </c>
      <c r="E475" s="224">
        <v>0.8</v>
      </c>
      <c r="F475" s="224">
        <v>5.8</v>
      </c>
      <c r="G475" s="224">
        <v>0.94120000000000004</v>
      </c>
      <c r="H475" s="224">
        <v>1073</v>
      </c>
      <c r="I475" s="224">
        <v>0</v>
      </c>
      <c r="J475" s="225">
        <v>0.27299664730603956</v>
      </c>
      <c r="K475" s="224">
        <v>212</v>
      </c>
      <c r="L475" s="224">
        <v>2</v>
      </c>
      <c r="M475" s="224">
        <v>7</v>
      </c>
      <c r="N475" s="224">
        <v>0.9</v>
      </c>
      <c r="O475" s="224">
        <v>1093</v>
      </c>
      <c r="P475" s="224">
        <v>0</v>
      </c>
      <c r="Q475" s="225">
        <v>0.23318825738180579</v>
      </c>
      <c r="R475" s="224">
        <v>212</v>
      </c>
      <c r="S475" s="224">
        <v>18</v>
      </c>
      <c r="T475" s="224">
        <v>169.6</v>
      </c>
      <c r="U475" s="224">
        <v>0.8286</v>
      </c>
      <c r="V475" s="224">
        <v>1493</v>
      </c>
      <c r="W475" s="224">
        <v>0</v>
      </c>
      <c r="X475" s="225">
        <v>1.4755588472081169E-2</v>
      </c>
      <c r="Y475" s="224">
        <v>212</v>
      </c>
      <c r="Z475" s="224">
        <v>20</v>
      </c>
      <c r="AA475" s="224">
        <v>169.6</v>
      </c>
      <c r="AB475" s="224">
        <v>0.74950000000000006</v>
      </c>
      <c r="AC475" s="224">
        <v>4833</v>
      </c>
      <c r="AD475" s="224">
        <v>0</v>
      </c>
      <c r="AE475" s="225">
        <v>5.1102997453770158E-2</v>
      </c>
      <c r="AF475" s="224">
        <v>212</v>
      </c>
      <c r="AG475" s="224">
        <v>140</v>
      </c>
      <c r="AH475" s="224">
        <v>169.6</v>
      </c>
      <c r="AI475" s="224">
        <v>0.74680000000000002</v>
      </c>
      <c r="AJ475" s="224">
        <v>14183</v>
      </c>
      <c r="AK475" s="224">
        <v>0</v>
      </c>
      <c r="AL475" s="225">
        <v>0.15050988022963033</v>
      </c>
      <c r="AM475" s="224">
        <v>212</v>
      </c>
      <c r="AN475" s="224">
        <v>140</v>
      </c>
      <c r="AO475" s="224">
        <v>169.6</v>
      </c>
      <c r="AP475" s="224">
        <v>0.77480000000000004</v>
      </c>
      <c r="AQ475" s="224">
        <v>31883</v>
      </c>
      <c r="AR475" s="224">
        <v>0</v>
      </c>
      <c r="AS475" s="225">
        <v>0.33698550664051802</v>
      </c>
      <c r="AT475" s="224">
        <v>212</v>
      </c>
      <c r="AU475" s="224">
        <v>185</v>
      </c>
      <c r="AV475" s="224">
        <v>190</v>
      </c>
      <c r="AW475" s="224">
        <v>0.78100000000000003</v>
      </c>
      <c r="AX475" s="224">
        <v>55443</v>
      </c>
      <c r="AY475" s="224">
        <v>0</v>
      </c>
      <c r="AZ475" s="225">
        <v>0.5021912614753189</v>
      </c>
      <c r="BA475" s="224">
        <v>212</v>
      </c>
      <c r="BB475" s="224">
        <v>170</v>
      </c>
      <c r="BC475" s="224">
        <v>175</v>
      </c>
      <c r="BD475" s="224">
        <v>0.76319999999999999</v>
      </c>
      <c r="BE475" s="224">
        <v>31143</v>
      </c>
      <c r="BF475" s="224">
        <v>0</v>
      </c>
      <c r="BG475" s="225">
        <v>0.32385569531795949</v>
      </c>
      <c r="BH475" s="224">
        <v>212</v>
      </c>
      <c r="BI475" s="224">
        <v>50</v>
      </c>
      <c r="BJ475" s="224">
        <v>169.6</v>
      </c>
      <c r="BK475" s="224">
        <v>0.74380000000000002</v>
      </c>
      <c r="BL475" s="224">
        <v>4513</v>
      </c>
      <c r="BM475" s="224">
        <v>0</v>
      </c>
      <c r="BN475" s="225">
        <v>4.8085083665326475E-2</v>
      </c>
      <c r="BO475" s="224">
        <v>212</v>
      </c>
      <c r="BP475" s="224">
        <v>50</v>
      </c>
      <c r="BQ475" s="224">
        <v>169.6</v>
      </c>
      <c r="BR475" s="224">
        <v>0.77559999999999996</v>
      </c>
      <c r="BS475" s="224">
        <v>4783</v>
      </c>
      <c r="BT475" s="311">
        <v>0</v>
      </c>
      <c r="BU475" s="225">
        <v>4.8872414667860728E-2</v>
      </c>
      <c r="BV475" s="224">
        <v>212</v>
      </c>
      <c r="BW475" s="224">
        <v>60</v>
      </c>
      <c r="BX475" s="224">
        <v>169.6</v>
      </c>
      <c r="BY475" s="224">
        <v>0.76719999999999999</v>
      </c>
      <c r="BZ475" s="224">
        <v>12943</v>
      </c>
      <c r="CA475" s="311">
        <v>0</v>
      </c>
      <c r="CB475" s="225">
        <v>0.1480236933208072</v>
      </c>
      <c r="CC475" s="224">
        <v>212</v>
      </c>
      <c r="CD475" s="486"/>
      <c r="CE475" s="224">
        <v>212</v>
      </c>
      <c r="CF475" s="224">
        <v>0.82569999999999999</v>
      </c>
      <c r="CG475" s="224">
        <v>26833</v>
      </c>
      <c r="CH475" s="224">
        <v>0</v>
      </c>
      <c r="CI475" s="225">
        <v>0.20603364678028344</v>
      </c>
      <c r="CJ475" s="224">
        <v>212</v>
      </c>
      <c r="CK475" s="486"/>
      <c r="CL475" s="224">
        <v>212</v>
      </c>
      <c r="CM475" s="224">
        <v>0.82079999999999997</v>
      </c>
      <c r="CN475" s="224">
        <v>19890</v>
      </c>
      <c r="CO475" s="224">
        <v>0</v>
      </c>
      <c r="CP475" s="225">
        <v>0.1587556088859465</v>
      </c>
      <c r="CQ475" s="224">
        <v>212</v>
      </c>
      <c r="CR475" s="486"/>
      <c r="CS475" s="224">
        <v>212</v>
      </c>
      <c r="CT475" s="224">
        <v>0.76580000000000004</v>
      </c>
      <c r="CU475" s="224">
        <v>15730</v>
      </c>
      <c r="CV475" s="311">
        <v>0</v>
      </c>
      <c r="CW475" s="225">
        <v>0.13022805795813214</v>
      </c>
      <c r="CX475" s="224">
        <v>212</v>
      </c>
      <c r="CY475" s="486"/>
      <c r="CZ475" s="224">
        <v>212</v>
      </c>
      <c r="DA475" s="224">
        <v>0.77790000000000004</v>
      </c>
      <c r="DB475" s="224">
        <v>26560</v>
      </c>
      <c r="DC475" s="224">
        <v>0</v>
      </c>
      <c r="DD475" s="225">
        <v>0.22368452612433137</v>
      </c>
      <c r="DE475" s="224">
        <v>212</v>
      </c>
      <c r="DF475" s="486"/>
      <c r="DG475" s="224">
        <v>212</v>
      </c>
      <c r="DH475" s="224">
        <v>0.72140000000000004</v>
      </c>
      <c r="DI475" s="224">
        <v>6370</v>
      </c>
      <c r="DJ475" s="224">
        <v>0</v>
      </c>
      <c r="DK475" s="225">
        <v>5.5982784764616801E-2</v>
      </c>
      <c r="DL475" s="224">
        <v>212</v>
      </c>
      <c r="DM475" s="486"/>
      <c r="DN475" s="224">
        <v>212</v>
      </c>
      <c r="DO475" s="224">
        <v>0.71240000000000003</v>
      </c>
      <c r="DP475" s="224">
        <v>1090</v>
      </c>
      <c r="DQ475" s="311">
        <v>0</v>
      </c>
      <c r="DR475" s="225">
        <v>9.7004926440576907E-3</v>
      </c>
      <c r="DS475" s="486">
        <v>212</v>
      </c>
      <c r="DT475" s="486"/>
      <c r="DU475" s="486">
        <v>212</v>
      </c>
      <c r="DV475" s="486">
        <v>0.72560000000000002</v>
      </c>
      <c r="DW475" s="224">
        <v>3280</v>
      </c>
      <c r="DX475" s="224">
        <v>0</v>
      </c>
      <c r="DY475" s="225">
        <v>2.961475964949993E-2</v>
      </c>
    </row>
    <row r="476" spans="1:129">
      <c r="A476" s="466">
        <v>472</v>
      </c>
      <c r="B476" s="487">
        <v>714000000007</v>
      </c>
      <c r="C476" s="492" t="s">
        <v>414</v>
      </c>
      <c r="D476" s="224">
        <v>124</v>
      </c>
      <c r="E476" s="224">
        <v>78.8</v>
      </c>
      <c r="F476" s="224">
        <v>78.8</v>
      </c>
      <c r="G476" s="224">
        <v>0.97250000000000003</v>
      </c>
      <c r="H476" s="224">
        <v>28398</v>
      </c>
      <c r="I476" s="224">
        <v>0</v>
      </c>
      <c r="J476" s="225">
        <v>0.51468253450428225</v>
      </c>
      <c r="K476" s="224">
        <v>124</v>
      </c>
      <c r="L476" s="224">
        <v>81.2</v>
      </c>
      <c r="M476" s="224">
        <v>81.2</v>
      </c>
      <c r="N476" s="224">
        <v>0.97699999999999998</v>
      </c>
      <c r="O476" s="224">
        <v>27422</v>
      </c>
      <c r="P476" s="224">
        <v>0</v>
      </c>
      <c r="Q476" s="225">
        <v>0.46459614081662004</v>
      </c>
      <c r="R476" s="224">
        <v>124</v>
      </c>
      <c r="S476" s="224">
        <v>66.8</v>
      </c>
      <c r="T476" s="224">
        <v>99.2</v>
      </c>
      <c r="U476" s="224">
        <v>0.97650000000000003</v>
      </c>
      <c r="V476" s="224">
        <v>26288</v>
      </c>
      <c r="W476" s="224">
        <v>0</v>
      </c>
      <c r="X476" s="225">
        <v>0.37691301132161342</v>
      </c>
      <c r="Y476" s="224">
        <v>124</v>
      </c>
      <c r="Z476" s="224">
        <v>97.2</v>
      </c>
      <c r="AA476" s="224">
        <v>99.2</v>
      </c>
      <c r="AB476" s="224">
        <v>0.97560000000000002</v>
      </c>
      <c r="AC476" s="224">
        <v>28566</v>
      </c>
      <c r="AD476" s="224">
        <v>0</v>
      </c>
      <c r="AE476" s="225">
        <v>0.39672816408184891</v>
      </c>
      <c r="AF476" s="224">
        <v>124</v>
      </c>
      <c r="AG476" s="224">
        <v>74.400000000000006</v>
      </c>
      <c r="AH476" s="224">
        <v>99.2</v>
      </c>
      <c r="AI476" s="224">
        <v>0.96609999999999996</v>
      </c>
      <c r="AJ476" s="224">
        <v>27444</v>
      </c>
      <c r="AK476" s="224">
        <v>0</v>
      </c>
      <c r="AL476" s="225">
        <v>0.38489362758598711</v>
      </c>
      <c r="AM476" s="224">
        <v>124</v>
      </c>
      <c r="AN476" s="224">
        <v>74.400000000000006</v>
      </c>
      <c r="AO476" s="224">
        <v>99.2</v>
      </c>
      <c r="AP476" s="224">
        <v>0.96689999999999998</v>
      </c>
      <c r="AQ476" s="224">
        <v>24902</v>
      </c>
      <c r="AR476" s="224">
        <v>0</v>
      </c>
      <c r="AS476" s="225">
        <v>0.36058570030000164</v>
      </c>
      <c r="AT476" s="224">
        <v>124</v>
      </c>
      <c r="AU476" s="224">
        <v>67.599999999999994</v>
      </c>
      <c r="AV476" s="224">
        <v>99.2</v>
      </c>
      <c r="AW476" s="224">
        <v>0.96679999999999999</v>
      </c>
      <c r="AX476" s="224">
        <v>27164</v>
      </c>
      <c r="AY476" s="224">
        <v>0</v>
      </c>
      <c r="AZ476" s="225">
        <v>0.38069087962462678</v>
      </c>
      <c r="BA476" s="224">
        <v>124</v>
      </c>
      <c r="BB476" s="224">
        <v>72.400000000000006</v>
      </c>
      <c r="BC476" s="224">
        <v>99.2</v>
      </c>
      <c r="BD476" s="224">
        <v>0.96599999999999997</v>
      </c>
      <c r="BE476" s="224">
        <v>26308</v>
      </c>
      <c r="BF476" s="224">
        <v>0</v>
      </c>
      <c r="BG476" s="225">
        <v>0.38129976550383282</v>
      </c>
      <c r="BH476" s="224">
        <v>124</v>
      </c>
      <c r="BI476" s="224">
        <v>80.8</v>
      </c>
      <c r="BJ476" s="224">
        <v>99.2</v>
      </c>
      <c r="BK476" s="224">
        <v>0.9748</v>
      </c>
      <c r="BL476" s="224">
        <v>32698</v>
      </c>
      <c r="BM476" s="224">
        <v>0</v>
      </c>
      <c r="BN476" s="225">
        <v>0.45448657718025276</v>
      </c>
      <c r="BO476" s="224">
        <v>124</v>
      </c>
      <c r="BP476" s="224">
        <v>76.8</v>
      </c>
      <c r="BQ476" s="224">
        <v>99.2</v>
      </c>
      <c r="BR476" s="224">
        <v>0.9929</v>
      </c>
      <c r="BS476" s="224">
        <v>32354</v>
      </c>
      <c r="BT476" s="311">
        <v>0</v>
      </c>
      <c r="BU476" s="225">
        <v>0.44150727361631437</v>
      </c>
      <c r="BV476" s="224">
        <v>124</v>
      </c>
      <c r="BW476" s="224">
        <v>79.599999999999994</v>
      </c>
      <c r="BX476" s="224">
        <v>99.2</v>
      </c>
      <c r="BY476" s="224">
        <v>0.97260000000000002</v>
      </c>
      <c r="BZ476" s="224">
        <v>30562</v>
      </c>
      <c r="CA476" s="311">
        <v>0</v>
      </c>
      <c r="CB476" s="225">
        <v>0.4713750168598082</v>
      </c>
      <c r="CC476" s="224">
        <v>124</v>
      </c>
      <c r="CD476" s="486"/>
      <c r="CE476" s="224">
        <v>99.2</v>
      </c>
      <c r="CF476" s="224">
        <v>0.97060000000000002</v>
      </c>
      <c r="CG476" s="224">
        <v>29540</v>
      </c>
      <c r="CH476" s="224">
        <v>0</v>
      </c>
      <c r="CI476" s="225">
        <v>0.41236860757966487</v>
      </c>
      <c r="CJ476" s="224">
        <v>124</v>
      </c>
      <c r="CK476" s="486"/>
      <c r="CL476" s="224">
        <v>99.2</v>
      </c>
      <c r="CM476" s="224">
        <v>0.97170000000000001</v>
      </c>
      <c r="CN476" s="224">
        <v>26460</v>
      </c>
      <c r="CO476" s="224">
        <v>0</v>
      </c>
      <c r="CP476" s="225">
        <v>0.3812531745162287</v>
      </c>
      <c r="CQ476" s="224">
        <v>124</v>
      </c>
      <c r="CR476" s="486"/>
      <c r="CS476" s="224">
        <v>99.2</v>
      </c>
      <c r="CT476" s="224">
        <v>0.96719999999999995</v>
      </c>
      <c r="CU476" s="224">
        <v>24012</v>
      </c>
      <c r="CV476" s="311">
        <v>0</v>
      </c>
      <c r="CW476" s="225">
        <v>0.33637788774617006</v>
      </c>
      <c r="CX476" s="224">
        <v>124</v>
      </c>
      <c r="CY476" s="486"/>
      <c r="CZ476" s="224">
        <v>99.2</v>
      </c>
      <c r="DA476" s="224">
        <v>0.96550000000000002</v>
      </c>
      <c r="DB476" s="224">
        <v>23842</v>
      </c>
      <c r="DC476" s="224">
        <v>0</v>
      </c>
      <c r="DD476" s="225">
        <v>0.34573730067248382</v>
      </c>
      <c r="DE476" s="224">
        <v>124</v>
      </c>
      <c r="DF476" s="486"/>
      <c r="DG476" s="224">
        <v>99.2</v>
      </c>
      <c r="DH476" s="224">
        <v>0.96750000000000003</v>
      </c>
      <c r="DI476" s="224">
        <v>27986</v>
      </c>
      <c r="DJ476" s="224">
        <v>0</v>
      </c>
      <c r="DK476" s="225">
        <v>0.39192705882563833</v>
      </c>
      <c r="DL476" s="224">
        <v>124</v>
      </c>
      <c r="DM476" s="486"/>
      <c r="DN476" s="224">
        <v>99.2</v>
      </c>
      <c r="DO476" s="224">
        <v>0.997</v>
      </c>
      <c r="DP476" s="224">
        <v>31912</v>
      </c>
      <c r="DQ476" s="311">
        <v>0</v>
      </c>
      <c r="DR476" s="225">
        <v>0.43368485616405239</v>
      </c>
      <c r="DS476" s="486">
        <v>124</v>
      </c>
      <c r="DT476" s="486"/>
      <c r="DU476" s="486">
        <v>99.2</v>
      </c>
      <c r="DV476" s="486">
        <v>0.99990000000000001</v>
      </c>
      <c r="DW476" s="224">
        <v>28432</v>
      </c>
      <c r="DX476" s="224">
        <v>0</v>
      </c>
      <c r="DY476" s="225">
        <v>0.39811328803131207</v>
      </c>
    </row>
    <row r="477" spans="1:129">
      <c r="A477" s="466">
        <v>473</v>
      </c>
      <c r="B477" s="487">
        <v>293000000011</v>
      </c>
      <c r="C477" s="492" t="s">
        <v>242</v>
      </c>
      <c r="D477" s="224">
        <v>117</v>
      </c>
      <c r="E477" s="224">
        <v>170</v>
      </c>
      <c r="F477" s="224">
        <v>175</v>
      </c>
      <c r="G477" s="224">
        <v>0.79390000000000005</v>
      </c>
      <c r="H477" s="224">
        <v>33623</v>
      </c>
      <c r="I477" s="224">
        <v>0</v>
      </c>
      <c r="J477" s="225">
        <v>0.33612445692052695</v>
      </c>
      <c r="K477" s="224">
        <v>117</v>
      </c>
      <c r="L477" s="224">
        <v>182</v>
      </c>
      <c r="M477" s="224">
        <v>187</v>
      </c>
      <c r="N477" s="224">
        <v>0.78259999999999996</v>
      </c>
      <c r="O477" s="224">
        <v>42423</v>
      </c>
      <c r="P477" s="224">
        <v>0</v>
      </c>
      <c r="Q477" s="225">
        <v>0.38962515794959202</v>
      </c>
      <c r="R477" s="224">
        <v>181</v>
      </c>
      <c r="S477" s="224">
        <v>188</v>
      </c>
      <c r="T477" s="224">
        <v>193</v>
      </c>
      <c r="U477" s="224">
        <v>0.72430000000000005</v>
      </c>
      <c r="V477" s="224">
        <v>19513</v>
      </c>
      <c r="W477" s="224">
        <v>0</v>
      </c>
      <c r="X477" s="225">
        <v>0.19387229613075682</v>
      </c>
      <c r="Y477" s="224">
        <v>181</v>
      </c>
      <c r="Z477" s="224">
        <v>157</v>
      </c>
      <c r="AA477" s="224">
        <v>162</v>
      </c>
      <c r="AB477" s="224">
        <v>0.76449999999999996</v>
      </c>
      <c r="AC477" s="224">
        <v>30623</v>
      </c>
      <c r="AD477" s="224">
        <v>0</v>
      </c>
      <c r="AE477" s="225">
        <v>0.33233975435053287</v>
      </c>
      <c r="AF477" s="224">
        <v>181</v>
      </c>
      <c r="AG477" s="224">
        <v>172</v>
      </c>
      <c r="AH477" s="224">
        <v>172</v>
      </c>
      <c r="AI477" s="224">
        <v>0.75190000000000001</v>
      </c>
      <c r="AJ477" s="224">
        <v>29820</v>
      </c>
      <c r="AK477" s="224">
        <v>0</v>
      </c>
      <c r="AL477" s="225">
        <v>0.3099175512058624</v>
      </c>
      <c r="AM477" s="224">
        <v>181</v>
      </c>
      <c r="AN477" s="224">
        <v>0</v>
      </c>
      <c r="AO477" s="224">
        <v>172</v>
      </c>
      <c r="AP477" s="224">
        <v>0.75190000000000001</v>
      </c>
      <c r="AQ477" s="224">
        <v>29820</v>
      </c>
      <c r="AR477" s="224">
        <v>0</v>
      </c>
      <c r="AS477" s="225">
        <v>0.32024813624605786</v>
      </c>
      <c r="AT477" s="224">
        <v>181</v>
      </c>
      <c r="AU477" s="224">
        <v>173</v>
      </c>
      <c r="AV477" s="224">
        <v>173</v>
      </c>
      <c r="AW477" s="224">
        <v>0</v>
      </c>
      <c r="AX477" s="224">
        <v>68810</v>
      </c>
      <c r="AY477" s="224">
        <v>0</v>
      </c>
      <c r="AZ477" s="225">
        <v>0</v>
      </c>
      <c r="BA477" s="224">
        <v>181</v>
      </c>
      <c r="BB477" s="224">
        <v>73</v>
      </c>
      <c r="BC477" s="224">
        <v>144.80000000000001</v>
      </c>
      <c r="BD477" s="224">
        <v>0.78759999999999997</v>
      </c>
      <c r="BE477" s="224">
        <v>890</v>
      </c>
      <c r="BF477" s="224">
        <v>0</v>
      </c>
      <c r="BG477" s="225">
        <v>1.0838850868635737E-2</v>
      </c>
      <c r="BH477" s="224">
        <v>181</v>
      </c>
      <c r="BI477" s="224">
        <v>115</v>
      </c>
      <c r="BJ477" s="224">
        <v>144.80000000000001</v>
      </c>
      <c r="BK477" s="224">
        <v>0.70050000000000001</v>
      </c>
      <c r="BL477" s="224">
        <v>4280</v>
      </c>
      <c r="BM477" s="224">
        <v>0</v>
      </c>
      <c r="BN477" s="225">
        <v>5.671450317692385E-2</v>
      </c>
      <c r="BO477" s="224">
        <v>181</v>
      </c>
      <c r="BP477" s="224">
        <v>194</v>
      </c>
      <c r="BQ477" s="224">
        <v>194</v>
      </c>
      <c r="BR477" s="224">
        <v>0.70509999999999995</v>
      </c>
      <c r="BS477" s="224">
        <v>35140</v>
      </c>
      <c r="BT477" s="311">
        <v>0</v>
      </c>
      <c r="BU477" s="225">
        <v>0.34528393863631923</v>
      </c>
      <c r="BV477" s="224">
        <v>181</v>
      </c>
      <c r="BW477" s="224">
        <v>158</v>
      </c>
      <c r="BX477" s="224">
        <v>158</v>
      </c>
      <c r="BY477" s="224">
        <v>0.7208</v>
      </c>
      <c r="BZ477" s="224">
        <v>30600</v>
      </c>
      <c r="CA477" s="311">
        <v>0</v>
      </c>
      <c r="CB477" s="225">
        <v>0.3998345218192364</v>
      </c>
      <c r="CC477" s="224">
        <v>181</v>
      </c>
      <c r="CD477" s="486"/>
      <c r="CE477" s="224">
        <v>144.80000000000001</v>
      </c>
      <c r="CF477" s="224">
        <v>0.75429999999999997</v>
      </c>
      <c r="CG477" s="224">
        <v>26100</v>
      </c>
      <c r="CH477" s="224">
        <v>0</v>
      </c>
      <c r="CI477" s="225">
        <v>0.32118473936621861</v>
      </c>
      <c r="CJ477" s="224">
        <v>181</v>
      </c>
      <c r="CK477" s="486"/>
      <c r="CL477" s="224">
        <v>154.19999999999999</v>
      </c>
      <c r="CM477" s="224">
        <v>0.76829999999999998</v>
      </c>
      <c r="CN477" s="224">
        <v>61076</v>
      </c>
      <c r="CO477" s="311">
        <v>9896.1564800000051</v>
      </c>
      <c r="CP477" s="225">
        <v>0.71601625717514505</v>
      </c>
      <c r="CQ477" s="224">
        <v>181</v>
      </c>
      <c r="CR477" s="486"/>
      <c r="CS477" s="224">
        <v>154.19999999999999</v>
      </c>
      <c r="CT477" s="224">
        <v>0.71030000000000004</v>
      </c>
      <c r="CU477" s="224">
        <v>8242</v>
      </c>
      <c r="CV477" s="311">
        <v>0</v>
      </c>
      <c r="CW477" s="225">
        <v>0.10114245391323948</v>
      </c>
      <c r="CX477" s="224">
        <v>181</v>
      </c>
      <c r="CY477" s="486"/>
      <c r="CZ477" s="224">
        <v>175.2</v>
      </c>
      <c r="DA477" s="224">
        <v>0.71789999999999998</v>
      </c>
      <c r="DB477" s="224">
        <v>14422</v>
      </c>
      <c r="DC477" s="224">
        <v>0</v>
      </c>
      <c r="DD477" s="225">
        <v>0.15925568323925784</v>
      </c>
      <c r="DE477" s="224">
        <v>181</v>
      </c>
      <c r="DF477" s="486"/>
      <c r="DG477" s="224">
        <v>177.6</v>
      </c>
      <c r="DH477" s="224">
        <v>0.71360000000000001</v>
      </c>
      <c r="DI477" s="224">
        <v>22198</v>
      </c>
      <c r="DJ477" s="224">
        <v>0</v>
      </c>
      <c r="DK477" s="225">
        <v>0.23541986628969488</v>
      </c>
      <c r="DL477" s="224">
        <v>181</v>
      </c>
      <c r="DM477" s="486"/>
      <c r="DN477" s="224">
        <v>177.6</v>
      </c>
      <c r="DO477" s="224">
        <v>0.71440000000000003</v>
      </c>
      <c r="DP477" s="224">
        <v>14954</v>
      </c>
      <c r="DQ477" s="311">
        <v>0</v>
      </c>
      <c r="DR477" s="225">
        <v>0.15841636121907407</v>
      </c>
      <c r="DS477" s="486">
        <v>181</v>
      </c>
      <c r="DT477" s="486"/>
      <c r="DU477" s="486">
        <v>144.80000000000001</v>
      </c>
      <c r="DV477" s="486">
        <v>0.19939999999999999</v>
      </c>
      <c r="DW477" s="224">
        <v>9917.1</v>
      </c>
      <c r="DX477" s="224">
        <v>0</v>
      </c>
      <c r="DY477" s="225">
        <v>0.47704404650415333</v>
      </c>
    </row>
    <row r="478" spans="1:129">
      <c r="A478" s="466">
        <v>474</v>
      </c>
      <c r="B478" s="487">
        <v>713000000020</v>
      </c>
      <c r="C478" s="492" t="s">
        <v>852</v>
      </c>
      <c r="D478" s="224">
        <v>166</v>
      </c>
      <c r="E478" s="224">
        <v>2.4</v>
      </c>
      <c r="F478" s="224">
        <v>2.4</v>
      </c>
      <c r="G478" s="224">
        <v>1</v>
      </c>
      <c r="H478" s="224">
        <v>1260</v>
      </c>
      <c r="I478" s="311">
        <v>223.20000000000027</v>
      </c>
      <c r="J478" s="225">
        <v>0.72916666666666674</v>
      </c>
      <c r="K478" s="224">
        <v>166</v>
      </c>
      <c r="L478" s="224">
        <v>1.28</v>
      </c>
      <c r="M478" s="224">
        <v>132.80000000000001</v>
      </c>
      <c r="N478" s="224">
        <v>0.53810000000000002</v>
      </c>
      <c r="O478" s="224">
        <v>686</v>
      </c>
      <c r="P478" s="224">
        <v>0</v>
      </c>
      <c r="Q478" s="225">
        <v>1.2902982643536719E-2</v>
      </c>
      <c r="R478" s="224">
        <v>166</v>
      </c>
      <c r="S478" s="224">
        <v>111.6</v>
      </c>
      <c r="T478" s="224">
        <v>132.80000000000001</v>
      </c>
      <c r="U478" s="224">
        <v>1</v>
      </c>
      <c r="V478" s="224">
        <v>2387</v>
      </c>
      <c r="W478" s="224">
        <v>0</v>
      </c>
      <c r="X478" s="225">
        <v>2.4964441097724225E-2</v>
      </c>
      <c r="Y478" s="224">
        <v>166</v>
      </c>
      <c r="Z478" s="224">
        <v>117</v>
      </c>
      <c r="AA478" s="224">
        <v>132.80000000000001</v>
      </c>
      <c r="AB478" s="224">
        <v>0</v>
      </c>
      <c r="AC478" s="224">
        <v>0</v>
      </c>
      <c r="AD478" s="224">
        <v>0</v>
      </c>
      <c r="AE478" s="225">
        <v>0</v>
      </c>
      <c r="AF478" s="224">
        <v>166</v>
      </c>
      <c r="AG478" s="224">
        <v>0</v>
      </c>
      <c r="AH478" s="224">
        <v>132.80000000000001</v>
      </c>
      <c r="AI478" s="224">
        <v>0</v>
      </c>
      <c r="AJ478" s="224">
        <v>0</v>
      </c>
      <c r="AK478" s="224">
        <v>0</v>
      </c>
      <c r="AL478" s="225">
        <v>0</v>
      </c>
      <c r="AM478" s="224">
        <v>166</v>
      </c>
      <c r="AN478" s="224">
        <v>116.4</v>
      </c>
      <c r="AO478" s="224">
        <v>132.80000000000001</v>
      </c>
      <c r="AP478" s="224">
        <v>0</v>
      </c>
      <c r="AQ478" s="224">
        <v>2843</v>
      </c>
      <c r="AR478" s="224">
        <v>0</v>
      </c>
      <c r="AS478" s="225">
        <v>0</v>
      </c>
      <c r="AT478" s="224">
        <v>166</v>
      </c>
      <c r="AU478" s="224">
        <v>158.4</v>
      </c>
      <c r="AV478" s="224">
        <v>158.4</v>
      </c>
      <c r="AW478" s="224">
        <v>0.66210000000000002</v>
      </c>
      <c r="AX478" s="224">
        <v>4229</v>
      </c>
      <c r="AY478" s="224">
        <v>0</v>
      </c>
      <c r="AZ478" s="225">
        <v>5.4198339925327847E-2</v>
      </c>
      <c r="BA478" s="224">
        <v>166</v>
      </c>
      <c r="BB478" s="224">
        <v>145.80000000000001</v>
      </c>
      <c r="BC478" s="224">
        <v>145.80000000000001</v>
      </c>
      <c r="BD478" s="224">
        <v>0.55700000000000005</v>
      </c>
      <c r="BE478" s="224">
        <v>8983</v>
      </c>
      <c r="BF478" s="224">
        <v>0</v>
      </c>
      <c r="BG478" s="225">
        <v>0.15363005431420143</v>
      </c>
      <c r="BH478" s="224">
        <v>166</v>
      </c>
      <c r="BI478" s="224">
        <v>208.8</v>
      </c>
      <c r="BJ478" s="224">
        <v>208.8</v>
      </c>
      <c r="BK478" s="224">
        <v>0.61099999999999999</v>
      </c>
      <c r="BL478" s="224">
        <v>11882</v>
      </c>
      <c r="BM478" s="224">
        <v>0</v>
      </c>
      <c r="BN478" s="225">
        <v>0.12518287108257051</v>
      </c>
      <c r="BO478" s="224">
        <v>166</v>
      </c>
      <c r="BP478" s="224">
        <v>182.4</v>
      </c>
      <c r="BQ478" s="224">
        <v>182.4</v>
      </c>
      <c r="BR478" s="224">
        <v>0.60499999999999998</v>
      </c>
      <c r="BS478" s="224">
        <v>13145</v>
      </c>
      <c r="BT478" s="311">
        <v>0</v>
      </c>
      <c r="BU478" s="225">
        <v>0.16010594056010014</v>
      </c>
      <c r="BV478" s="224">
        <v>166</v>
      </c>
      <c r="BW478" s="224">
        <v>168</v>
      </c>
      <c r="BX478" s="224">
        <v>168</v>
      </c>
      <c r="BY478" s="224">
        <v>0.60699999999999998</v>
      </c>
      <c r="BZ478" s="224">
        <v>15091</v>
      </c>
      <c r="CA478" s="311">
        <v>0</v>
      </c>
      <c r="CB478" s="225">
        <v>0.22021696514959635</v>
      </c>
      <c r="CC478" s="224">
        <v>166</v>
      </c>
      <c r="CD478" s="486"/>
      <c r="CE478" s="224">
        <v>158.4</v>
      </c>
      <c r="CF478" s="224">
        <v>0.62470000000000003</v>
      </c>
      <c r="CG478" s="224">
        <v>14455</v>
      </c>
      <c r="CH478" s="224">
        <v>0</v>
      </c>
      <c r="CI478" s="225">
        <v>0.19634438106917801</v>
      </c>
      <c r="CJ478" s="224">
        <v>166</v>
      </c>
      <c r="CK478" s="486"/>
      <c r="CL478" s="224">
        <v>160.80000000000001</v>
      </c>
      <c r="CM478" s="224">
        <v>0.66290000000000004</v>
      </c>
      <c r="CN478" s="224">
        <v>10333</v>
      </c>
      <c r="CO478" s="224">
        <v>0</v>
      </c>
      <c r="CP478" s="225">
        <v>0.1346355874205013</v>
      </c>
      <c r="CQ478" s="224">
        <v>166</v>
      </c>
      <c r="CR478" s="486"/>
      <c r="CS478" s="224">
        <v>148.80000000000001</v>
      </c>
      <c r="CT478" s="224">
        <v>0.62390000000000001</v>
      </c>
      <c r="CU478" s="224">
        <v>13323</v>
      </c>
      <c r="CV478" s="311">
        <v>0</v>
      </c>
      <c r="CW478" s="225">
        <v>0.19289064952721224</v>
      </c>
      <c r="CX478" s="224">
        <v>166</v>
      </c>
      <c r="CY478" s="486"/>
      <c r="CZ478" s="224">
        <v>167.4</v>
      </c>
      <c r="DA478" s="224">
        <v>0.58289999999999997</v>
      </c>
      <c r="DB478" s="224">
        <v>10819</v>
      </c>
      <c r="DC478" s="224">
        <v>0</v>
      </c>
      <c r="DD478" s="225">
        <v>0.15399446643608974</v>
      </c>
      <c r="DE478" s="224">
        <v>166</v>
      </c>
      <c r="DF478" s="486"/>
      <c r="DG478" s="224">
        <v>175.8</v>
      </c>
      <c r="DH478" s="224">
        <v>0.59850000000000003</v>
      </c>
      <c r="DI478" s="224">
        <v>3056</v>
      </c>
      <c r="DJ478" s="224">
        <v>0</v>
      </c>
      <c r="DK478" s="225">
        <v>3.9038883535349844E-2</v>
      </c>
      <c r="DL478" s="224">
        <v>166</v>
      </c>
      <c r="DM478" s="486"/>
      <c r="DN478" s="224">
        <v>132.80000000000001</v>
      </c>
      <c r="DO478" s="224">
        <v>0.53600000000000003</v>
      </c>
      <c r="DP478" s="224">
        <v>587</v>
      </c>
      <c r="DQ478" s="311">
        <v>0</v>
      </c>
      <c r="DR478" s="225">
        <v>1.1084147615981499E-2</v>
      </c>
      <c r="DS478" s="486">
        <v>166</v>
      </c>
      <c r="DT478" s="486"/>
      <c r="DU478" s="486">
        <v>132.80000000000001</v>
      </c>
      <c r="DV478" s="486">
        <v>0.53939999999999999</v>
      </c>
      <c r="DW478" s="224">
        <v>677</v>
      </c>
      <c r="DX478" s="224">
        <v>0</v>
      </c>
      <c r="DY478" s="225">
        <v>1.3126445964304626E-2</v>
      </c>
    </row>
    <row r="479" spans="1:129">
      <c r="A479" s="466">
        <v>475</v>
      </c>
      <c r="B479" s="487">
        <v>711000000011</v>
      </c>
      <c r="C479" s="492" t="s">
        <v>376</v>
      </c>
      <c r="D479" s="224">
        <v>225</v>
      </c>
      <c r="E479" s="224">
        <v>185</v>
      </c>
      <c r="F479" s="224">
        <v>195</v>
      </c>
      <c r="G479" s="224">
        <v>0.86099999999999999</v>
      </c>
      <c r="H479" s="224">
        <v>16565</v>
      </c>
      <c r="I479" s="224">
        <v>0</v>
      </c>
      <c r="J479" s="225">
        <v>0.13703174272279961</v>
      </c>
      <c r="K479" s="224">
        <v>225</v>
      </c>
      <c r="L479" s="224">
        <v>184</v>
      </c>
      <c r="M479" s="224">
        <v>194</v>
      </c>
      <c r="N479" s="224">
        <v>0.85019999999999996</v>
      </c>
      <c r="O479" s="224">
        <v>15335</v>
      </c>
      <c r="P479" s="224">
        <v>0</v>
      </c>
      <c r="Q479" s="225">
        <v>0.12496489085518356</v>
      </c>
      <c r="R479" s="224">
        <v>225</v>
      </c>
      <c r="S479" s="224">
        <v>185</v>
      </c>
      <c r="T479" s="224">
        <v>195</v>
      </c>
      <c r="U479" s="224">
        <v>0.85419999999999996</v>
      </c>
      <c r="V479" s="224">
        <v>12895</v>
      </c>
      <c r="W479" s="224">
        <v>0</v>
      </c>
      <c r="X479" s="225">
        <v>0.10752134083906503</v>
      </c>
      <c r="Y479" s="224">
        <v>225</v>
      </c>
      <c r="Z479" s="224">
        <v>184</v>
      </c>
      <c r="AA479" s="224">
        <v>194</v>
      </c>
      <c r="AB479" s="224">
        <v>0.85470000000000002</v>
      </c>
      <c r="AC479" s="224">
        <v>16705</v>
      </c>
      <c r="AD479" s="224">
        <v>0</v>
      </c>
      <c r="AE479" s="225">
        <v>0.13541229869796548</v>
      </c>
      <c r="AF479" s="224">
        <v>225</v>
      </c>
      <c r="AG479" s="224">
        <v>243</v>
      </c>
      <c r="AH479" s="224">
        <v>253</v>
      </c>
      <c r="AI479" s="224">
        <v>0.78549999999999998</v>
      </c>
      <c r="AJ479" s="224">
        <v>12225</v>
      </c>
      <c r="AK479" s="224">
        <v>0</v>
      </c>
      <c r="AL479" s="225">
        <v>8.2681666534511283E-2</v>
      </c>
      <c r="AM479" s="224">
        <v>225</v>
      </c>
      <c r="AN479" s="224">
        <v>176</v>
      </c>
      <c r="AO479" s="224">
        <v>186</v>
      </c>
      <c r="AP479" s="224">
        <v>0.89380000000000004</v>
      </c>
      <c r="AQ479" s="224">
        <v>13435</v>
      </c>
      <c r="AR479" s="224">
        <v>0</v>
      </c>
      <c r="AS479" s="225">
        <v>0.11224109109000727</v>
      </c>
      <c r="AT479" s="224">
        <v>225</v>
      </c>
      <c r="AU479" s="224">
        <v>184</v>
      </c>
      <c r="AV479" s="224">
        <v>194</v>
      </c>
      <c r="AW479" s="224">
        <v>0.87690000000000001</v>
      </c>
      <c r="AX479" s="224">
        <v>13725</v>
      </c>
      <c r="AY479" s="224">
        <v>0</v>
      </c>
      <c r="AZ479" s="225">
        <v>0.10843952774806098</v>
      </c>
      <c r="BA479" s="224">
        <v>225</v>
      </c>
      <c r="BB479" s="224">
        <v>192</v>
      </c>
      <c r="BC479" s="224">
        <v>202</v>
      </c>
      <c r="BD479" s="224">
        <v>0.84160000000000001</v>
      </c>
      <c r="BE479" s="224">
        <v>15005</v>
      </c>
      <c r="BF479" s="224">
        <v>0</v>
      </c>
      <c r="BG479" s="225">
        <v>0.12258756175047164</v>
      </c>
      <c r="BH479" s="224">
        <v>225</v>
      </c>
      <c r="BI479" s="224">
        <v>189</v>
      </c>
      <c r="BJ479" s="224">
        <v>199</v>
      </c>
      <c r="BK479" s="224">
        <v>0.86460000000000004</v>
      </c>
      <c r="BL479" s="224">
        <v>14785</v>
      </c>
      <c r="BM479" s="224">
        <v>0</v>
      </c>
      <c r="BN479" s="225">
        <v>0.11549949509260961</v>
      </c>
      <c r="BO479" s="224">
        <v>225</v>
      </c>
      <c r="BP479" s="224">
        <v>188</v>
      </c>
      <c r="BQ479" s="224">
        <v>190.5</v>
      </c>
      <c r="BR479" s="224">
        <v>0.89259999999999995</v>
      </c>
      <c r="BS479" s="224">
        <v>15045</v>
      </c>
      <c r="BT479" s="311">
        <v>0</v>
      </c>
      <c r="BU479" s="225">
        <v>0.11892342105693995</v>
      </c>
      <c r="BV479" s="224">
        <v>225</v>
      </c>
      <c r="BW479" s="224">
        <v>185</v>
      </c>
      <c r="BX479" s="224">
        <v>187.5</v>
      </c>
      <c r="BY479" s="224">
        <v>0.90880000000000005</v>
      </c>
      <c r="BZ479" s="224">
        <v>10295</v>
      </c>
      <c r="CA479" s="311">
        <v>0</v>
      </c>
      <c r="CB479" s="225">
        <v>8.9905753968253954E-2</v>
      </c>
      <c r="CC479" s="224">
        <v>225</v>
      </c>
      <c r="CD479" s="486"/>
      <c r="CE479" s="224">
        <v>180</v>
      </c>
      <c r="CF479" s="224">
        <v>0.91059999999999997</v>
      </c>
      <c r="CG479" s="224">
        <v>12835</v>
      </c>
      <c r="CH479" s="224">
        <v>0</v>
      </c>
      <c r="CI479" s="225">
        <v>0.10525016525136972</v>
      </c>
      <c r="CJ479" s="224">
        <v>225</v>
      </c>
      <c r="CK479" s="486"/>
      <c r="CL479" s="224">
        <v>180</v>
      </c>
      <c r="CM479" s="224">
        <v>0.91910000000000003</v>
      </c>
      <c r="CN479" s="224">
        <v>7050</v>
      </c>
      <c r="CO479" s="224">
        <v>0</v>
      </c>
      <c r="CP479" s="225">
        <v>5.918632156255918E-2</v>
      </c>
      <c r="CQ479" s="224">
        <v>225</v>
      </c>
      <c r="CR479" s="486"/>
      <c r="CS479" s="224">
        <v>180</v>
      </c>
      <c r="CT479" s="224">
        <v>0.95320000000000005</v>
      </c>
      <c r="CU479" s="224">
        <v>3060</v>
      </c>
      <c r="CV479" s="311">
        <v>0</v>
      </c>
      <c r="CW479" s="225">
        <v>2.3971320148543217E-2</v>
      </c>
      <c r="CX479" s="224">
        <v>225</v>
      </c>
      <c r="CY479" s="486"/>
      <c r="CZ479" s="224">
        <v>180</v>
      </c>
      <c r="DA479" s="224">
        <v>0.91720000000000002</v>
      </c>
      <c r="DB479" s="224">
        <v>5650</v>
      </c>
      <c r="DC479" s="224">
        <v>0</v>
      </c>
      <c r="DD479" s="225">
        <v>4.7531268002993544E-2</v>
      </c>
      <c r="DE479" s="224">
        <v>225</v>
      </c>
      <c r="DF479" s="486"/>
      <c r="DG479" s="224">
        <v>180</v>
      </c>
      <c r="DH479" s="224">
        <v>0.92779999999999996</v>
      </c>
      <c r="DI479" s="224">
        <v>7590</v>
      </c>
      <c r="DJ479" s="224">
        <v>0</v>
      </c>
      <c r="DK479" s="225">
        <v>6.108603927586051E-2</v>
      </c>
      <c r="DL479" s="224">
        <v>225</v>
      </c>
      <c r="DM479" s="486"/>
      <c r="DN479" s="224">
        <v>180</v>
      </c>
      <c r="DO479" s="224">
        <v>0.92949999999999999</v>
      </c>
      <c r="DP479" s="224">
        <v>8450</v>
      </c>
      <c r="DQ479" s="311">
        <v>0</v>
      </c>
      <c r="DR479" s="225">
        <v>6.7883132399261428E-2</v>
      </c>
      <c r="DS479" s="486">
        <v>225</v>
      </c>
      <c r="DT479" s="486"/>
      <c r="DU479" s="486">
        <v>180.84</v>
      </c>
      <c r="DV479" s="486">
        <v>0.55410000000000004</v>
      </c>
      <c r="DW479" s="224">
        <v>9158</v>
      </c>
      <c r="DX479" s="224">
        <v>0</v>
      </c>
      <c r="DY479" s="225">
        <v>0.12693620036098205</v>
      </c>
    </row>
    <row r="480" spans="1:129">
      <c r="A480" s="466">
        <v>476</v>
      </c>
      <c r="B480" s="487">
        <v>712000000032</v>
      </c>
      <c r="C480" s="492" t="s">
        <v>971</v>
      </c>
      <c r="D480" s="224">
        <v>0</v>
      </c>
      <c r="E480" s="224">
        <v>0</v>
      </c>
      <c r="F480" s="224">
        <v>0</v>
      </c>
      <c r="G480" s="224">
        <v>0</v>
      </c>
      <c r="H480" s="224">
        <v>0</v>
      </c>
      <c r="I480" s="224">
        <v>0</v>
      </c>
      <c r="J480" s="225"/>
      <c r="K480" s="224">
        <v>0</v>
      </c>
      <c r="L480" s="224">
        <v>0</v>
      </c>
      <c r="M480" s="224">
        <v>0</v>
      </c>
      <c r="N480" s="224">
        <v>0</v>
      </c>
      <c r="O480" s="224">
        <v>0</v>
      </c>
      <c r="P480" s="224">
        <v>0</v>
      </c>
      <c r="Q480" s="225">
        <v>0</v>
      </c>
      <c r="R480" s="224">
        <v>0</v>
      </c>
      <c r="S480" s="224">
        <v>0</v>
      </c>
      <c r="T480" s="224">
        <v>0</v>
      </c>
      <c r="U480" s="224">
        <v>0</v>
      </c>
      <c r="V480" s="224">
        <v>0</v>
      </c>
      <c r="W480" s="224">
        <v>0</v>
      </c>
      <c r="X480" s="225">
        <v>0</v>
      </c>
      <c r="Y480" s="224">
        <v>0</v>
      </c>
      <c r="Z480" s="224">
        <v>0</v>
      </c>
      <c r="AA480" s="224">
        <v>0</v>
      </c>
      <c r="AB480" s="224">
        <v>0</v>
      </c>
      <c r="AC480" s="224">
        <v>0</v>
      </c>
      <c r="AD480" s="224">
        <v>0</v>
      </c>
      <c r="AE480" s="225">
        <v>0</v>
      </c>
      <c r="AF480" s="224">
        <v>0</v>
      </c>
      <c r="AG480" s="224">
        <v>0</v>
      </c>
      <c r="AH480" s="224">
        <v>0</v>
      </c>
      <c r="AI480" s="224">
        <v>0</v>
      </c>
      <c r="AJ480" s="224">
        <v>0</v>
      </c>
      <c r="AK480" s="224">
        <v>0</v>
      </c>
      <c r="AL480" s="225">
        <v>0</v>
      </c>
      <c r="AM480" s="224">
        <v>0</v>
      </c>
      <c r="AN480" s="224">
        <v>0</v>
      </c>
      <c r="AO480" s="224">
        <v>0</v>
      </c>
      <c r="AP480" s="224">
        <v>0</v>
      </c>
      <c r="AQ480" s="224">
        <v>0</v>
      </c>
      <c r="AR480" s="224">
        <v>0</v>
      </c>
      <c r="AS480" s="225">
        <v>0</v>
      </c>
      <c r="AT480" s="224">
        <v>0</v>
      </c>
      <c r="AU480" s="224">
        <v>0</v>
      </c>
      <c r="AV480" s="224">
        <v>0</v>
      </c>
      <c r="AW480" s="224">
        <v>0</v>
      </c>
      <c r="AX480" s="224">
        <v>0</v>
      </c>
      <c r="AY480" s="224">
        <v>0</v>
      </c>
      <c r="AZ480" s="225">
        <v>0</v>
      </c>
      <c r="BA480" s="224">
        <v>0</v>
      </c>
      <c r="BB480" s="224">
        <v>0</v>
      </c>
      <c r="BC480" s="224">
        <v>0</v>
      </c>
      <c r="BD480" s="224">
        <v>0</v>
      </c>
      <c r="BE480" s="224">
        <v>0</v>
      </c>
      <c r="BF480" s="224">
        <v>0</v>
      </c>
      <c r="BG480" s="225">
        <v>0</v>
      </c>
      <c r="BH480" s="224">
        <v>0</v>
      </c>
      <c r="BI480" s="224">
        <v>0</v>
      </c>
      <c r="BJ480" s="224">
        <v>0</v>
      </c>
      <c r="BK480" s="224">
        <v>0</v>
      </c>
      <c r="BL480" s="224">
        <v>0</v>
      </c>
      <c r="BM480" s="224">
        <v>0</v>
      </c>
      <c r="BN480" s="225">
        <v>0</v>
      </c>
      <c r="BO480" s="224">
        <v>0</v>
      </c>
      <c r="BP480" s="224">
        <v>0</v>
      </c>
      <c r="BQ480" s="224">
        <v>0</v>
      </c>
      <c r="BR480" s="224">
        <v>0</v>
      </c>
      <c r="BS480" s="224">
        <v>0</v>
      </c>
      <c r="BT480" s="311">
        <v>0</v>
      </c>
      <c r="BU480" s="225">
        <v>0</v>
      </c>
      <c r="BV480" s="224">
        <v>0</v>
      </c>
      <c r="BW480" s="224">
        <v>0</v>
      </c>
      <c r="BX480" s="224">
        <v>0</v>
      </c>
      <c r="BY480" s="224">
        <v>0</v>
      </c>
      <c r="BZ480" s="224">
        <v>0</v>
      </c>
      <c r="CA480" s="311">
        <v>0</v>
      </c>
      <c r="CB480" s="225">
        <v>0</v>
      </c>
      <c r="CC480" s="224">
        <v>125</v>
      </c>
      <c r="CD480" s="486"/>
      <c r="CE480" s="224">
        <v>100</v>
      </c>
      <c r="CF480" s="224">
        <v>0.99229999999999996</v>
      </c>
      <c r="CG480" s="224">
        <v>10311</v>
      </c>
      <c r="CH480" s="224">
        <v>0</v>
      </c>
      <c r="CI480" s="225">
        <v>0.13966412342781356</v>
      </c>
      <c r="CJ480" s="224">
        <v>125</v>
      </c>
      <c r="CK480" s="486"/>
      <c r="CL480" s="224">
        <v>100</v>
      </c>
      <c r="CM480" s="224">
        <v>0.99409999999999998</v>
      </c>
      <c r="CN480" s="224">
        <v>16010</v>
      </c>
      <c r="CO480" s="224">
        <v>0</v>
      </c>
      <c r="CP480" s="225">
        <v>0.22368082799628919</v>
      </c>
      <c r="CQ480" s="224">
        <v>125</v>
      </c>
      <c r="CR480" s="486"/>
      <c r="CS480" s="224">
        <v>100</v>
      </c>
      <c r="CT480" s="224">
        <v>0.99299999999999999</v>
      </c>
      <c r="CU480" s="224">
        <v>7113</v>
      </c>
      <c r="CV480" s="311">
        <v>0</v>
      </c>
      <c r="CW480" s="225">
        <v>9.6278790241366999E-2</v>
      </c>
      <c r="CX480" s="224">
        <v>125</v>
      </c>
      <c r="CY480" s="486"/>
      <c r="CZ480" s="224">
        <v>100</v>
      </c>
      <c r="DA480" s="224">
        <v>0.99339999999999995</v>
      </c>
      <c r="DB480" s="224">
        <v>11145</v>
      </c>
      <c r="DC480" s="224">
        <v>0</v>
      </c>
      <c r="DD480" s="225">
        <v>0.15582007918931617</v>
      </c>
      <c r="DE480" s="224">
        <v>125</v>
      </c>
      <c r="DF480" s="486"/>
      <c r="DG480" s="224">
        <v>100</v>
      </c>
      <c r="DH480" s="224">
        <v>0.98699999999999999</v>
      </c>
      <c r="DI480" s="224">
        <v>13366</v>
      </c>
      <c r="DJ480" s="224">
        <v>0</v>
      </c>
      <c r="DK480" s="225">
        <v>0.18201675545532786</v>
      </c>
      <c r="DL480" s="224">
        <v>125</v>
      </c>
      <c r="DM480" s="486"/>
      <c r="DN480" s="224">
        <v>100</v>
      </c>
      <c r="DO480" s="224">
        <v>0.98129999999999995</v>
      </c>
      <c r="DP480" s="224">
        <v>12399</v>
      </c>
      <c r="DQ480" s="311">
        <v>0</v>
      </c>
      <c r="DR480" s="225">
        <v>0.16982902864205809</v>
      </c>
      <c r="DS480" s="486">
        <v>125</v>
      </c>
      <c r="DT480" s="486"/>
      <c r="DU480" s="486">
        <v>100</v>
      </c>
      <c r="DV480" s="486">
        <v>0.99890000000000001</v>
      </c>
      <c r="DW480" s="224">
        <v>14708</v>
      </c>
      <c r="DX480" s="224">
        <v>0</v>
      </c>
      <c r="DY480" s="225">
        <v>0.20450273078163758</v>
      </c>
    </row>
    <row r="481" spans="1:129">
      <c r="A481" s="466">
        <v>477</v>
      </c>
      <c r="B481" s="487">
        <v>711000000077</v>
      </c>
      <c r="C481" s="492" t="s">
        <v>847</v>
      </c>
      <c r="D481" s="224">
        <v>0</v>
      </c>
      <c r="E481" s="224">
        <v>0</v>
      </c>
      <c r="F481" s="224">
        <v>0</v>
      </c>
      <c r="G481" s="224">
        <v>0</v>
      </c>
      <c r="H481" s="224">
        <v>0</v>
      </c>
      <c r="I481" s="224">
        <v>0</v>
      </c>
      <c r="J481" s="225"/>
      <c r="K481" s="224">
        <v>0</v>
      </c>
      <c r="L481" s="224">
        <v>0</v>
      </c>
      <c r="M481" s="224">
        <v>0</v>
      </c>
      <c r="N481" s="224">
        <v>0</v>
      </c>
      <c r="O481" s="224">
        <v>0</v>
      </c>
      <c r="P481" s="224">
        <v>0</v>
      </c>
      <c r="Q481" s="225">
        <v>0</v>
      </c>
      <c r="R481" s="224">
        <v>142.4</v>
      </c>
      <c r="S481" s="224">
        <v>136</v>
      </c>
      <c r="T481" s="224">
        <v>136</v>
      </c>
      <c r="U481" s="224">
        <v>0.85729999999999995</v>
      </c>
      <c r="V481" s="224">
        <v>53899</v>
      </c>
      <c r="W481" s="311">
        <v>3530.9104000000079</v>
      </c>
      <c r="X481" s="225">
        <v>0.64206127841703975</v>
      </c>
      <c r="Y481" s="224">
        <v>142.4</v>
      </c>
      <c r="Z481" s="224">
        <v>136.80000000000001</v>
      </c>
      <c r="AA481" s="224">
        <v>136.80000000000001</v>
      </c>
      <c r="AB481" s="224">
        <v>0.8649</v>
      </c>
      <c r="AC481" s="224">
        <v>27515</v>
      </c>
      <c r="AD481" s="224">
        <v>0</v>
      </c>
      <c r="AE481" s="225">
        <v>0.31256805270494398</v>
      </c>
      <c r="AF481" s="224">
        <v>142.4</v>
      </c>
      <c r="AG481" s="224">
        <v>132.80000000000001</v>
      </c>
      <c r="AH481" s="224">
        <v>132.80000000000001</v>
      </c>
      <c r="AI481" s="224">
        <v>0.85829999999999995</v>
      </c>
      <c r="AJ481" s="224">
        <v>24397</v>
      </c>
      <c r="AK481" s="224">
        <v>0</v>
      </c>
      <c r="AL481" s="225">
        <v>0.28769101806269698</v>
      </c>
      <c r="AM481" s="224">
        <v>142.4</v>
      </c>
      <c r="AN481" s="224">
        <v>112</v>
      </c>
      <c r="AO481" s="224">
        <v>113.92</v>
      </c>
      <c r="AP481" s="224">
        <v>0.86829999999999996</v>
      </c>
      <c r="AQ481" s="224">
        <v>23699</v>
      </c>
      <c r="AR481" s="224">
        <v>0</v>
      </c>
      <c r="AS481" s="225">
        <v>0.33275741910628531</v>
      </c>
      <c r="AT481" s="224">
        <v>142.4</v>
      </c>
      <c r="AU481" s="224">
        <v>115.2</v>
      </c>
      <c r="AV481" s="224">
        <v>115.2</v>
      </c>
      <c r="AW481" s="224">
        <v>0.86209999999999998</v>
      </c>
      <c r="AX481" s="224">
        <v>26250</v>
      </c>
      <c r="AY481" s="224">
        <v>0</v>
      </c>
      <c r="AZ481" s="225">
        <v>0.35525994809706563</v>
      </c>
      <c r="BA481" s="224">
        <v>142.4</v>
      </c>
      <c r="BB481" s="224">
        <v>112.8</v>
      </c>
      <c r="BC481" s="224">
        <v>113.92</v>
      </c>
      <c r="BD481" s="224">
        <v>0.85619999999999996</v>
      </c>
      <c r="BE481" s="224">
        <v>24538</v>
      </c>
      <c r="BF481" s="224">
        <v>0</v>
      </c>
      <c r="BG481" s="225">
        <v>0.34940689101540617</v>
      </c>
      <c r="BH481" s="224">
        <v>142.4</v>
      </c>
      <c r="BI481" s="224">
        <v>146.4</v>
      </c>
      <c r="BJ481" s="224">
        <v>146.4</v>
      </c>
      <c r="BK481" s="224">
        <v>0.85840000000000005</v>
      </c>
      <c r="BL481" s="224">
        <v>25100</v>
      </c>
      <c r="BM481" s="224">
        <v>0</v>
      </c>
      <c r="BN481" s="225">
        <v>0.26845407470965921</v>
      </c>
      <c r="BO481" s="224">
        <v>142.4</v>
      </c>
      <c r="BP481" s="224">
        <v>148.80000000000001</v>
      </c>
      <c r="BQ481" s="224">
        <v>148.80000000000001</v>
      </c>
      <c r="BR481" s="224">
        <v>0.87119999999999997</v>
      </c>
      <c r="BS481" s="224">
        <v>24186</v>
      </c>
      <c r="BT481" s="311">
        <v>0</v>
      </c>
      <c r="BU481" s="225">
        <v>0.25076695995364995</v>
      </c>
      <c r="BV481" s="224">
        <v>142.4</v>
      </c>
      <c r="BW481" s="224">
        <v>149.6</v>
      </c>
      <c r="BX481" s="224">
        <v>149.6</v>
      </c>
      <c r="BY481" s="224">
        <v>0.87729999999999997</v>
      </c>
      <c r="BZ481" s="224">
        <v>23807</v>
      </c>
      <c r="CA481" s="311">
        <v>0</v>
      </c>
      <c r="CB481" s="225">
        <v>0.26993281017576815</v>
      </c>
      <c r="CC481" s="224">
        <v>142.4</v>
      </c>
      <c r="CD481" s="486"/>
      <c r="CE481" s="224">
        <v>150.4</v>
      </c>
      <c r="CF481" s="224">
        <v>0.87909999999999999</v>
      </c>
      <c r="CG481" s="224">
        <v>28722</v>
      </c>
      <c r="CH481" s="224">
        <v>0</v>
      </c>
      <c r="CI481" s="225">
        <v>0.29198169541804581</v>
      </c>
      <c r="CJ481" s="224">
        <v>142.4</v>
      </c>
      <c r="CK481" s="486"/>
      <c r="CL481" s="224">
        <v>152</v>
      </c>
      <c r="CM481" s="224">
        <v>0.87870000000000004</v>
      </c>
      <c r="CN481" s="224">
        <v>26915</v>
      </c>
      <c r="CO481" s="224">
        <v>0</v>
      </c>
      <c r="CP481" s="225">
        <v>0.27988374306275154</v>
      </c>
      <c r="CQ481" s="224">
        <v>142.4</v>
      </c>
      <c r="CR481" s="486"/>
      <c r="CS481" s="224">
        <v>162.4</v>
      </c>
      <c r="CT481" s="224">
        <v>0.87009999999999998</v>
      </c>
      <c r="CU481" s="224">
        <v>28495</v>
      </c>
      <c r="CV481" s="311">
        <v>0</v>
      </c>
      <c r="CW481" s="225">
        <v>0.27104445827524853</v>
      </c>
      <c r="CX481" s="224">
        <v>142.4</v>
      </c>
      <c r="CY481" s="486"/>
      <c r="CZ481" s="224">
        <v>161.6</v>
      </c>
      <c r="DA481" s="224">
        <v>0.86960000000000004</v>
      </c>
      <c r="DB481" s="224">
        <v>26145</v>
      </c>
      <c r="DC481" s="224">
        <v>0</v>
      </c>
      <c r="DD481" s="225">
        <v>0.25840163794438326</v>
      </c>
      <c r="DE481" s="224">
        <v>142.4</v>
      </c>
      <c r="DF481" s="486"/>
      <c r="DG481" s="224">
        <v>168.8</v>
      </c>
      <c r="DH481" s="224">
        <v>0.87160000000000004</v>
      </c>
      <c r="DI481" s="224">
        <v>26255</v>
      </c>
      <c r="DJ481" s="224">
        <v>0</v>
      </c>
      <c r="DK481" s="225">
        <v>0.23985535735488667</v>
      </c>
      <c r="DL481" s="224">
        <v>142.4</v>
      </c>
      <c r="DM481" s="486"/>
      <c r="DN481" s="224">
        <v>167.2</v>
      </c>
      <c r="DO481" s="224">
        <v>0.86809999999999998</v>
      </c>
      <c r="DP481" s="224">
        <v>28076</v>
      </c>
      <c r="DQ481" s="311">
        <v>0</v>
      </c>
      <c r="DR481" s="225">
        <v>0.25998977541962448</v>
      </c>
      <c r="DS481" s="486">
        <v>142.4</v>
      </c>
      <c r="DT481" s="486"/>
      <c r="DU481" s="486">
        <v>181.6</v>
      </c>
      <c r="DV481" s="486">
        <v>0.86629999999999996</v>
      </c>
      <c r="DW481" s="224">
        <v>28685</v>
      </c>
      <c r="DX481" s="224">
        <v>0</v>
      </c>
      <c r="DY481" s="225">
        <v>0.25324343706015012</v>
      </c>
    </row>
    <row r="482" spans="1:129">
      <c r="A482" s="466">
        <v>478</v>
      </c>
      <c r="B482" s="487">
        <v>341000000049</v>
      </c>
      <c r="C482" s="492" t="s">
        <v>302</v>
      </c>
      <c r="D482" s="224">
        <v>133.33000000000001</v>
      </c>
      <c r="E482" s="224">
        <v>87</v>
      </c>
      <c r="F482" s="224">
        <v>87</v>
      </c>
      <c r="G482" s="224">
        <v>0.84360000000000002</v>
      </c>
      <c r="H482" s="224">
        <v>11373</v>
      </c>
      <c r="I482" s="224">
        <v>0</v>
      </c>
      <c r="J482" s="225">
        <v>0.21522202783545794</v>
      </c>
      <c r="K482" s="224">
        <v>133.33000000000001</v>
      </c>
      <c r="L482" s="224">
        <v>109.5</v>
      </c>
      <c r="M482" s="224">
        <v>109.5</v>
      </c>
      <c r="N482" s="224">
        <v>0.90739999999999998</v>
      </c>
      <c r="O482" s="224">
        <v>17703</v>
      </c>
      <c r="P482" s="224">
        <v>0</v>
      </c>
      <c r="Q482" s="225">
        <v>0.23947547298779975</v>
      </c>
      <c r="R482" s="224">
        <v>133.33000000000001</v>
      </c>
      <c r="S482" s="224">
        <v>102</v>
      </c>
      <c r="T482" s="224">
        <v>106.66</v>
      </c>
      <c r="U482" s="224">
        <v>0.90620000000000001</v>
      </c>
      <c r="V482" s="224">
        <v>16311</v>
      </c>
      <c r="W482" s="224">
        <v>0</v>
      </c>
      <c r="X482" s="225">
        <v>0.23438102764892241</v>
      </c>
      <c r="Y482" s="224">
        <v>133.33000000000001</v>
      </c>
      <c r="Z482" s="224">
        <v>91.5</v>
      </c>
      <c r="AA482" s="224">
        <v>106.66</v>
      </c>
      <c r="AB482" s="224">
        <v>0.91110000000000002</v>
      </c>
      <c r="AC482" s="224">
        <v>15468</v>
      </c>
      <c r="AD482" s="224">
        <v>0</v>
      </c>
      <c r="AE482" s="225">
        <v>0.21394079330984245</v>
      </c>
      <c r="AF482" s="224">
        <v>133.33000000000001</v>
      </c>
      <c r="AG482" s="224">
        <v>81.900000000000006</v>
      </c>
      <c r="AH482" s="224">
        <v>106.66</v>
      </c>
      <c r="AI482" s="224">
        <v>0.89029999999999998</v>
      </c>
      <c r="AJ482" s="224">
        <v>15000</v>
      </c>
      <c r="AK482" s="224">
        <v>0</v>
      </c>
      <c r="AL482" s="225">
        <v>0.21231484979065102</v>
      </c>
      <c r="AM482" s="224">
        <v>133.33000000000001</v>
      </c>
      <c r="AN482" s="224">
        <v>87</v>
      </c>
      <c r="AO482" s="224">
        <v>106.66</v>
      </c>
      <c r="AP482" s="224">
        <v>0.92279999999999995</v>
      </c>
      <c r="AQ482" s="224">
        <v>19080</v>
      </c>
      <c r="AR482" s="224">
        <v>0</v>
      </c>
      <c r="AS482" s="225">
        <v>0.2692382188061006</v>
      </c>
      <c r="AT482" s="224">
        <v>133.33000000000001</v>
      </c>
      <c r="AU482" s="224">
        <v>81</v>
      </c>
      <c r="AV482" s="224">
        <v>106.66</v>
      </c>
      <c r="AW482" s="224">
        <v>0.86570000000000003</v>
      </c>
      <c r="AX482" s="224">
        <v>14640</v>
      </c>
      <c r="AY482" s="224">
        <v>0</v>
      </c>
      <c r="AZ482" s="225">
        <v>0.21310770117843342</v>
      </c>
      <c r="BA482" s="224">
        <v>133.33000000000001</v>
      </c>
      <c r="BB482" s="224">
        <v>60</v>
      </c>
      <c r="BC482" s="224">
        <v>106.66</v>
      </c>
      <c r="BD482" s="224">
        <v>0.76949999999999996</v>
      </c>
      <c r="BE482" s="224">
        <v>9252</v>
      </c>
      <c r="BF482" s="224">
        <v>0</v>
      </c>
      <c r="BG482" s="225">
        <v>0.15656436616957178</v>
      </c>
      <c r="BH482" s="224">
        <v>133.33000000000001</v>
      </c>
      <c r="BI482" s="224">
        <v>42</v>
      </c>
      <c r="BJ482" s="224">
        <v>106.66</v>
      </c>
      <c r="BK482" s="224">
        <v>0.69650000000000001</v>
      </c>
      <c r="BL482" s="224">
        <v>8433</v>
      </c>
      <c r="BM482" s="224">
        <v>0</v>
      </c>
      <c r="BN482" s="225">
        <v>0.15257608418394292</v>
      </c>
      <c r="BO482" s="224">
        <v>133.33000000000001</v>
      </c>
      <c r="BP482" s="224">
        <v>45</v>
      </c>
      <c r="BQ482" s="224">
        <v>106.66</v>
      </c>
      <c r="BR482" s="224">
        <v>0.71840000000000004</v>
      </c>
      <c r="BS482" s="224">
        <v>7830</v>
      </c>
      <c r="BT482" s="311">
        <v>0</v>
      </c>
      <c r="BU482" s="225">
        <v>0.13734755208966851</v>
      </c>
      <c r="BV482" s="224">
        <v>133.33000000000001</v>
      </c>
      <c r="BW482" s="224">
        <v>45</v>
      </c>
      <c r="BX482" s="224">
        <v>106.66</v>
      </c>
      <c r="BY482" s="224">
        <v>0.75209999999999999</v>
      </c>
      <c r="BZ482" s="224">
        <v>8775</v>
      </c>
      <c r="CA482" s="311">
        <v>0</v>
      </c>
      <c r="CB482" s="225">
        <v>0.16277986503451583</v>
      </c>
      <c r="CC482" s="224">
        <v>133.33000000000001</v>
      </c>
      <c r="CD482" s="486"/>
      <c r="CE482" s="224">
        <v>106.664</v>
      </c>
      <c r="CF482" s="224">
        <v>4.8999999999999998E-3</v>
      </c>
      <c r="CG482" s="224">
        <v>15927</v>
      </c>
      <c r="CH482" s="311">
        <v>15693.68743296</v>
      </c>
      <c r="CI482" s="225">
        <v>40.958788123751816</v>
      </c>
      <c r="CJ482" s="224">
        <v>133.33000000000001</v>
      </c>
      <c r="CK482" s="486"/>
      <c r="CL482" s="224">
        <v>106.664</v>
      </c>
      <c r="CM482" s="224">
        <v>0.90990000000000004</v>
      </c>
      <c r="CN482" s="224">
        <v>16134</v>
      </c>
      <c r="CO482" s="224">
        <v>0</v>
      </c>
      <c r="CP482" s="225">
        <v>0.23088622605168382</v>
      </c>
      <c r="CQ482" s="224">
        <v>133.33000000000001</v>
      </c>
      <c r="CR482" s="486"/>
      <c r="CS482" s="224">
        <v>106.664</v>
      </c>
      <c r="CT482" s="224">
        <v>0.88090000000000002</v>
      </c>
      <c r="CU482" s="224">
        <v>14712</v>
      </c>
      <c r="CV482" s="311">
        <v>0</v>
      </c>
      <c r="CW482" s="225">
        <v>0.21045260439165542</v>
      </c>
      <c r="CX482" s="224">
        <v>133.33000000000001</v>
      </c>
      <c r="CY482" s="486"/>
      <c r="CZ482" s="224">
        <v>106.664</v>
      </c>
      <c r="DA482" s="224">
        <v>0.89290000000000003</v>
      </c>
      <c r="DB482" s="224">
        <v>18243</v>
      </c>
      <c r="DC482" s="224">
        <v>0</v>
      </c>
      <c r="DD482" s="225">
        <v>0.26603763145372167</v>
      </c>
      <c r="DE482" s="224">
        <v>133.33000000000001</v>
      </c>
      <c r="DF482" s="486"/>
      <c r="DG482" s="224">
        <v>106.664</v>
      </c>
      <c r="DH482" s="224">
        <v>0.90469999999999995</v>
      </c>
      <c r="DI482" s="224">
        <v>19743</v>
      </c>
      <c r="DJ482" s="224">
        <v>0</v>
      </c>
      <c r="DK482" s="225">
        <v>0.27499053981731836</v>
      </c>
      <c r="DL482" s="224">
        <v>133.33000000000001</v>
      </c>
      <c r="DM482" s="486"/>
      <c r="DN482" s="224">
        <v>106.664</v>
      </c>
      <c r="DO482" s="224">
        <v>0.91749999999999998</v>
      </c>
      <c r="DP482" s="224">
        <v>19035</v>
      </c>
      <c r="DQ482" s="311">
        <v>0</v>
      </c>
      <c r="DR482" s="225">
        <v>0.26143035135164655</v>
      </c>
      <c r="DS482" s="486">
        <v>133.33000000000001</v>
      </c>
      <c r="DT482" s="486"/>
      <c r="DU482" s="486">
        <v>106.664</v>
      </c>
      <c r="DV482" s="486">
        <v>0.91500000000000004</v>
      </c>
      <c r="DW482" s="224">
        <v>17193</v>
      </c>
      <c r="DX482" s="224">
        <v>0</v>
      </c>
      <c r="DY482" s="225">
        <v>0.24466970963891585</v>
      </c>
    </row>
    <row r="483" spans="1:129">
      <c r="A483" s="466">
        <v>479</v>
      </c>
      <c r="B483" s="487">
        <v>342000000031</v>
      </c>
      <c r="C483" s="492" t="s">
        <v>327</v>
      </c>
      <c r="D483" s="224">
        <v>110</v>
      </c>
      <c r="E483" s="224">
        <v>9</v>
      </c>
      <c r="F483" s="224">
        <v>9</v>
      </c>
      <c r="G483" s="224">
        <v>0.58069999999999999</v>
      </c>
      <c r="H483" s="224">
        <v>7129</v>
      </c>
      <c r="I483" s="311">
        <v>4871.2384000000002</v>
      </c>
      <c r="J483" s="225">
        <v>1.8945312915234274</v>
      </c>
      <c r="K483" s="224">
        <v>110</v>
      </c>
      <c r="L483" s="224">
        <v>68</v>
      </c>
      <c r="M483" s="224">
        <v>68</v>
      </c>
      <c r="N483" s="224">
        <v>0.55879999999999996</v>
      </c>
      <c r="O483" s="224">
        <v>2263</v>
      </c>
      <c r="P483" s="224">
        <v>0</v>
      </c>
      <c r="Q483" s="225">
        <v>8.0047230058809496E-2</v>
      </c>
      <c r="R483" s="224">
        <v>110</v>
      </c>
      <c r="S483" s="224">
        <v>9</v>
      </c>
      <c r="T483" s="224">
        <v>88</v>
      </c>
      <c r="U483" s="224">
        <v>0.49659999999999999</v>
      </c>
      <c r="V483" s="224">
        <v>1380</v>
      </c>
      <c r="W483" s="224">
        <v>0</v>
      </c>
      <c r="X483" s="225">
        <v>4.3858846214867159E-2</v>
      </c>
      <c r="Y483" s="224">
        <v>110</v>
      </c>
      <c r="Z483" s="224">
        <v>9</v>
      </c>
      <c r="AA483" s="224">
        <v>88</v>
      </c>
      <c r="AB483" s="224">
        <v>0.42980000000000002</v>
      </c>
      <c r="AC483" s="224">
        <v>1347</v>
      </c>
      <c r="AD483" s="224">
        <v>0</v>
      </c>
      <c r="AE483" s="225">
        <v>4.7868032461391714E-2</v>
      </c>
      <c r="AF483" s="224">
        <v>110</v>
      </c>
      <c r="AG483" s="224">
        <v>58</v>
      </c>
      <c r="AH483" s="224">
        <v>88</v>
      </c>
      <c r="AI483" s="224">
        <v>0.44929999999999998</v>
      </c>
      <c r="AJ483" s="224">
        <v>1946</v>
      </c>
      <c r="AK483" s="224">
        <v>0</v>
      </c>
      <c r="AL483" s="225">
        <v>6.6153192791045229E-2</v>
      </c>
      <c r="AM483" s="224">
        <v>110</v>
      </c>
      <c r="AN483" s="224">
        <v>39</v>
      </c>
      <c r="AO483" s="224">
        <v>88</v>
      </c>
      <c r="AP483" s="224">
        <v>0.63300000000000001</v>
      </c>
      <c r="AQ483" s="224">
        <v>1858</v>
      </c>
      <c r="AR483" s="224">
        <v>0</v>
      </c>
      <c r="AS483" s="225">
        <v>4.6326216349913032E-2</v>
      </c>
      <c r="AT483" s="224">
        <v>110</v>
      </c>
      <c r="AU483" s="224">
        <v>9</v>
      </c>
      <c r="AV483" s="224">
        <v>88</v>
      </c>
      <c r="AW483" s="224">
        <v>0.98870000000000002</v>
      </c>
      <c r="AX483" s="224">
        <v>2182</v>
      </c>
      <c r="AY483" s="224">
        <v>0</v>
      </c>
      <c r="AZ483" s="225">
        <v>3.3708125671505412E-2</v>
      </c>
      <c r="BA483" s="224">
        <v>110</v>
      </c>
      <c r="BB483" s="224">
        <v>69</v>
      </c>
      <c r="BC483" s="224">
        <v>88</v>
      </c>
      <c r="BD483" s="224">
        <v>0.98440000000000005</v>
      </c>
      <c r="BE483" s="224">
        <v>2524</v>
      </c>
      <c r="BF483" s="224">
        <v>0</v>
      </c>
      <c r="BG483" s="225">
        <v>4.0467146064464228E-2</v>
      </c>
      <c r="BH483" s="224">
        <v>110</v>
      </c>
      <c r="BI483" s="224">
        <v>95</v>
      </c>
      <c r="BJ483" s="224">
        <v>95</v>
      </c>
      <c r="BK483" s="224">
        <v>0.98060000000000003</v>
      </c>
      <c r="BL483" s="224">
        <v>7680</v>
      </c>
      <c r="BM483" s="224">
        <v>0</v>
      </c>
      <c r="BN483" s="225">
        <v>0.11080842711939295</v>
      </c>
      <c r="BO483" s="224">
        <v>110</v>
      </c>
      <c r="BP483" s="224">
        <v>65</v>
      </c>
      <c r="BQ483" s="224">
        <v>88</v>
      </c>
      <c r="BR483" s="224">
        <v>0.9153</v>
      </c>
      <c r="BS483" s="224">
        <v>3078</v>
      </c>
      <c r="BT483" s="311">
        <v>0</v>
      </c>
      <c r="BU483" s="225">
        <v>5.1362901063157981E-2</v>
      </c>
      <c r="BV483" s="224">
        <v>110</v>
      </c>
      <c r="BW483" s="224">
        <v>94</v>
      </c>
      <c r="BX483" s="224">
        <v>94</v>
      </c>
      <c r="BY483" s="224">
        <v>0.95</v>
      </c>
      <c r="BZ483" s="224">
        <v>5548</v>
      </c>
      <c r="CA483" s="311">
        <v>0</v>
      </c>
      <c r="CB483" s="225">
        <v>9.2451874366767994E-2</v>
      </c>
      <c r="CC483" s="224">
        <v>110</v>
      </c>
      <c r="CD483" s="486"/>
      <c r="CE483" s="224">
        <v>105.5</v>
      </c>
      <c r="CF483" s="224">
        <v>0.95789999999999997</v>
      </c>
      <c r="CG483" s="224">
        <v>6541</v>
      </c>
      <c r="CH483" s="224">
        <v>0</v>
      </c>
      <c r="CI483" s="225">
        <v>8.6995858997111736E-2</v>
      </c>
      <c r="CJ483" s="224">
        <v>110</v>
      </c>
      <c r="CK483" s="486"/>
      <c r="CL483" s="224">
        <v>88</v>
      </c>
      <c r="CM483" s="224">
        <v>0.98850000000000005</v>
      </c>
      <c r="CN483" s="224">
        <v>2077</v>
      </c>
      <c r="CO483" s="224">
        <v>0</v>
      </c>
      <c r="CP483" s="225">
        <v>3.3162300802664989E-2</v>
      </c>
      <c r="CQ483" s="224">
        <v>110</v>
      </c>
      <c r="CR483" s="486"/>
      <c r="CS483" s="224">
        <v>88</v>
      </c>
      <c r="CT483" s="224">
        <v>0.89229999999999998</v>
      </c>
      <c r="CU483" s="224">
        <v>887</v>
      </c>
      <c r="CV483" s="311">
        <v>0</v>
      </c>
      <c r="CW483" s="225">
        <v>1.5182983468096604E-2</v>
      </c>
      <c r="CX483" s="224">
        <v>110</v>
      </c>
      <c r="CY483" s="486"/>
      <c r="CZ483" s="224">
        <v>88</v>
      </c>
      <c r="DA483" s="224">
        <v>0.58989999999999998</v>
      </c>
      <c r="DB483" s="224">
        <v>830</v>
      </c>
      <c r="DC483" s="224">
        <v>0</v>
      </c>
      <c r="DD483" s="225">
        <v>2.2206725673414945E-2</v>
      </c>
      <c r="DE483" s="224">
        <v>110</v>
      </c>
      <c r="DF483" s="486"/>
      <c r="DG483" s="224">
        <v>88</v>
      </c>
      <c r="DH483" s="224">
        <v>0.99609999999999999</v>
      </c>
      <c r="DI483" s="224">
        <v>1548</v>
      </c>
      <c r="DJ483" s="224">
        <v>0</v>
      </c>
      <c r="DK483" s="225">
        <v>2.37362664538327E-2</v>
      </c>
      <c r="DL483" s="224">
        <v>110</v>
      </c>
      <c r="DM483" s="486"/>
      <c r="DN483" s="224">
        <v>88</v>
      </c>
      <c r="DO483" s="224">
        <v>0.94979999999999998</v>
      </c>
      <c r="DP483" s="224">
        <v>2517</v>
      </c>
      <c r="DQ483" s="311">
        <v>0</v>
      </c>
      <c r="DR483" s="225">
        <v>4.0475800122143329E-2</v>
      </c>
      <c r="DS483" s="486">
        <v>110</v>
      </c>
      <c r="DT483" s="486"/>
      <c r="DU483" s="486">
        <v>88</v>
      </c>
      <c r="DV483" s="486">
        <v>1.0004</v>
      </c>
      <c r="DW483" s="224">
        <v>2126</v>
      </c>
      <c r="DX483" s="224">
        <v>0</v>
      </c>
      <c r="DY483" s="225">
        <v>3.3540876578661463E-2</v>
      </c>
    </row>
    <row r="484" spans="1:129">
      <c r="A484" s="466">
        <v>480</v>
      </c>
      <c r="B484" s="487">
        <v>211000000043</v>
      </c>
      <c r="C484" s="492" t="s">
        <v>820</v>
      </c>
      <c r="D484" s="224">
        <v>0</v>
      </c>
      <c r="E484" s="224">
        <v>0</v>
      </c>
      <c r="F484" s="224">
        <v>0</v>
      </c>
      <c r="G484" s="224">
        <v>0</v>
      </c>
      <c r="H484" s="224">
        <v>0</v>
      </c>
      <c r="I484" s="224">
        <v>0</v>
      </c>
      <c r="J484" s="225"/>
      <c r="K484" s="224">
        <v>0</v>
      </c>
      <c r="L484" s="224">
        <v>0</v>
      </c>
      <c r="M484" s="224">
        <v>0</v>
      </c>
      <c r="N484" s="224">
        <v>0</v>
      </c>
      <c r="O484" s="224">
        <v>0</v>
      </c>
      <c r="P484" s="224">
        <v>0</v>
      </c>
      <c r="Q484" s="225">
        <v>0</v>
      </c>
      <c r="R484" s="224">
        <v>0</v>
      </c>
      <c r="S484" s="224">
        <v>0</v>
      </c>
      <c r="T484" s="224">
        <v>0</v>
      </c>
      <c r="U484" s="224">
        <v>0</v>
      </c>
      <c r="V484" s="224">
        <v>0</v>
      </c>
      <c r="W484" s="224">
        <v>0</v>
      </c>
      <c r="X484" s="225">
        <v>0</v>
      </c>
      <c r="Y484" s="224">
        <v>0</v>
      </c>
      <c r="Z484" s="224">
        <v>0</v>
      </c>
      <c r="AA484" s="224">
        <v>0</v>
      </c>
      <c r="AB484" s="224">
        <v>0</v>
      </c>
      <c r="AC484" s="224">
        <v>0</v>
      </c>
      <c r="AD484" s="224">
        <v>0</v>
      </c>
      <c r="AE484" s="225">
        <v>0</v>
      </c>
      <c r="AF484" s="224">
        <v>220</v>
      </c>
      <c r="AG484" s="224">
        <v>82.92</v>
      </c>
      <c r="AH484" s="224">
        <v>136.26</v>
      </c>
      <c r="AI484" s="224">
        <v>0.76039999999999996</v>
      </c>
      <c r="AJ484" s="224">
        <v>11859</v>
      </c>
      <c r="AK484" s="224">
        <v>0</v>
      </c>
      <c r="AL484" s="225">
        <v>0.15383835974445861</v>
      </c>
      <c r="AM484" s="224">
        <v>220</v>
      </c>
      <c r="AN484" s="224">
        <v>86.16</v>
      </c>
      <c r="AO484" s="224">
        <v>176</v>
      </c>
      <c r="AP484" s="224">
        <v>0.77769999999999995</v>
      </c>
      <c r="AQ484" s="224">
        <v>21083</v>
      </c>
      <c r="AR484" s="224">
        <v>0</v>
      </c>
      <c r="AS484" s="225">
        <v>0.21393170161171965</v>
      </c>
      <c r="AT484" s="224">
        <v>220</v>
      </c>
      <c r="AU484" s="224">
        <v>90.72</v>
      </c>
      <c r="AV484" s="224">
        <v>176</v>
      </c>
      <c r="AW484" s="224">
        <v>0.78059999999999996</v>
      </c>
      <c r="AX484" s="224">
        <v>15977</v>
      </c>
      <c r="AY484" s="224">
        <v>0</v>
      </c>
      <c r="AZ484" s="225">
        <v>0.1563079563330611</v>
      </c>
      <c r="BA484" s="224">
        <v>220</v>
      </c>
      <c r="BB484" s="224">
        <v>114.6</v>
      </c>
      <c r="BC484" s="224">
        <v>176</v>
      </c>
      <c r="BD484" s="224">
        <v>0.76790000000000003</v>
      </c>
      <c r="BE484" s="224">
        <v>19946</v>
      </c>
      <c r="BF484" s="224">
        <v>0</v>
      </c>
      <c r="BG484" s="225">
        <v>0.20497740130830377</v>
      </c>
      <c r="BH484" s="224">
        <v>220</v>
      </c>
      <c r="BI484" s="224">
        <v>98.16</v>
      </c>
      <c r="BJ484" s="224">
        <v>176</v>
      </c>
      <c r="BK484" s="224">
        <v>0.85729999999999995</v>
      </c>
      <c r="BL484" s="224">
        <v>15425</v>
      </c>
      <c r="BM484" s="224">
        <v>0</v>
      </c>
      <c r="BN484" s="225">
        <v>0.13740633172937519</v>
      </c>
      <c r="BO484" s="224">
        <v>220</v>
      </c>
      <c r="BP484" s="224">
        <v>123.24</v>
      </c>
      <c r="BQ484" s="224">
        <v>176</v>
      </c>
      <c r="BR484" s="224">
        <v>0.77139999999999997</v>
      </c>
      <c r="BS484" s="224">
        <v>19179</v>
      </c>
      <c r="BT484" s="311">
        <v>0</v>
      </c>
      <c r="BU484" s="225">
        <v>0.18987191091795622</v>
      </c>
      <c r="BV484" s="224">
        <v>220</v>
      </c>
      <c r="BW484" s="224">
        <v>85.08</v>
      </c>
      <c r="BX484" s="224">
        <v>176</v>
      </c>
      <c r="BY484" s="224">
        <v>0.84570000000000001</v>
      </c>
      <c r="BZ484" s="224">
        <v>11934</v>
      </c>
      <c r="CA484" s="311">
        <v>0</v>
      </c>
      <c r="CB484" s="225">
        <v>0.11931299899107634</v>
      </c>
      <c r="CC484" s="224">
        <v>220</v>
      </c>
      <c r="CD484" s="486"/>
      <c r="CE484" s="224">
        <v>176</v>
      </c>
      <c r="CF484" s="224">
        <v>0.9335</v>
      </c>
      <c r="CG484" s="224">
        <v>21312</v>
      </c>
      <c r="CH484" s="224">
        <v>0</v>
      </c>
      <c r="CI484" s="225">
        <v>0.17435093544774422</v>
      </c>
      <c r="CJ484" s="224">
        <v>220</v>
      </c>
      <c r="CK484" s="486"/>
      <c r="CL484" s="224">
        <v>176</v>
      </c>
      <c r="CM484" s="224">
        <v>0.9698</v>
      </c>
      <c r="CN484" s="224">
        <v>19203</v>
      </c>
      <c r="CO484" s="224">
        <v>0</v>
      </c>
      <c r="CP484" s="225">
        <v>0.15625781167001007</v>
      </c>
      <c r="CQ484" s="224">
        <v>220</v>
      </c>
      <c r="CR484" s="486"/>
      <c r="CS484" s="224">
        <v>176</v>
      </c>
      <c r="CT484" s="224">
        <v>0.94769999999999999</v>
      </c>
      <c r="CU484" s="224">
        <v>14754</v>
      </c>
      <c r="CV484" s="311">
        <v>0</v>
      </c>
      <c r="CW484" s="225">
        <v>0.11889218131750988</v>
      </c>
      <c r="CX484" s="224">
        <v>220</v>
      </c>
      <c r="CY484" s="486"/>
      <c r="CZ484" s="224">
        <v>176</v>
      </c>
      <c r="DA484" s="224">
        <v>0.87419999999999998</v>
      </c>
      <c r="DB484" s="224">
        <v>19124</v>
      </c>
      <c r="DC484" s="224">
        <v>0</v>
      </c>
      <c r="DD484" s="225">
        <v>0.1726325829791856</v>
      </c>
      <c r="DE484" s="224">
        <v>220</v>
      </c>
      <c r="DF484" s="486"/>
      <c r="DG484" s="224">
        <v>176</v>
      </c>
      <c r="DH484" s="224">
        <v>0.79710000000000003</v>
      </c>
      <c r="DI484" s="224">
        <v>24428</v>
      </c>
      <c r="DJ484" s="224">
        <v>0</v>
      </c>
      <c r="DK484" s="225">
        <v>0.23403968172504114</v>
      </c>
      <c r="DL484" s="224">
        <v>220</v>
      </c>
      <c r="DM484" s="486"/>
      <c r="DN484" s="224">
        <v>176</v>
      </c>
      <c r="DO484" s="224">
        <v>0.84519999999999995</v>
      </c>
      <c r="DP484" s="224">
        <v>22352</v>
      </c>
      <c r="DQ484" s="311">
        <v>0</v>
      </c>
      <c r="DR484" s="225">
        <v>0.20196275997537008</v>
      </c>
      <c r="DS484" s="486">
        <v>220</v>
      </c>
      <c r="DT484" s="486"/>
      <c r="DU484" s="486">
        <v>176</v>
      </c>
      <c r="DV484" s="486">
        <v>0.81130000000000002</v>
      </c>
      <c r="DW484" s="224">
        <v>20454</v>
      </c>
      <c r="DX484" s="224">
        <v>0</v>
      </c>
      <c r="DY484" s="225">
        <v>0.19895351269380604</v>
      </c>
    </row>
    <row r="485" spans="1:129">
      <c r="A485" s="466">
        <v>481</v>
      </c>
      <c r="B485" s="487">
        <v>341000000077</v>
      </c>
      <c r="C485" s="492" t="s">
        <v>317</v>
      </c>
      <c r="D485" s="224">
        <v>350</v>
      </c>
      <c r="E485" s="224">
        <v>12.64</v>
      </c>
      <c r="F485" s="224">
        <v>350</v>
      </c>
      <c r="G485" s="224">
        <v>0.99429999999999996</v>
      </c>
      <c r="H485" s="224">
        <v>3925</v>
      </c>
      <c r="I485" s="224">
        <v>0</v>
      </c>
      <c r="J485" s="225">
        <v>1.5664685532934555E-2</v>
      </c>
      <c r="K485" s="224">
        <v>350</v>
      </c>
      <c r="L485" s="224">
        <v>13.92</v>
      </c>
      <c r="M485" s="224">
        <v>350</v>
      </c>
      <c r="N485" s="224">
        <v>0.99870000000000003</v>
      </c>
      <c r="O485" s="224">
        <v>4901</v>
      </c>
      <c r="P485" s="224">
        <v>0</v>
      </c>
      <c r="Q485" s="225">
        <v>1.8845543753730848E-2</v>
      </c>
      <c r="R485" s="224">
        <v>350</v>
      </c>
      <c r="S485" s="224">
        <v>11.2</v>
      </c>
      <c r="T485" s="224">
        <v>350</v>
      </c>
      <c r="U485" s="224">
        <v>0.96</v>
      </c>
      <c r="V485" s="224">
        <v>3745</v>
      </c>
      <c r="W485" s="224">
        <v>0</v>
      </c>
      <c r="X485" s="225">
        <v>1.5480324074074073E-2</v>
      </c>
      <c r="Y485" s="224">
        <v>350</v>
      </c>
      <c r="Z485" s="224">
        <v>30.4</v>
      </c>
      <c r="AA485" s="224">
        <v>350</v>
      </c>
      <c r="AB485" s="224">
        <v>1</v>
      </c>
      <c r="AC485" s="224">
        <v>12205</v>
      </c>
      <c r="AD485" s="224">
        <v>0</v>
      </c>
      <c r="AE485" s="225">
        <v>4.6870199692780341E-2</v>
      </c>
      <c r="AF485" s="224">
        <v>350</v>
      </c>
      <c r="AG485" s="224">
        <v>40.32</v>
      </c>
      <c r="AH485" s="224">
        <v>350</v>
      </c>
      <c r="AI485" s="224">
        <v>0.99509999999999998</v>
      </c>
      <c r="AJ485" s="224">
        <v>13257</v>
      </c>
      <c r="AK485" s="224">
        <v>0</v>
      </c>
      <c r="AL485" s="225">
        <v>5.1160826297706685E-2</v>
      </c>
      <c r="AM485" s="224">
        <v>350</v>
      </c>
      <c r="AN485" s="224">
        <v>41.6</v>
      </c>
      <c r="AO485" s="224">
        <v>350</v>
      </c>
      <c r="AP485" s="224">
        <v>0.99750000000000005</v>
      </c>
      <c r="AQ485" s="224">
        <v>9885</v>
      </c>
      <c r="AR485" s="224">
        <v>0</v>
      </c>
      <c r="AS485" s="225">
        <v>3.932450173051677E-2</v>
      </c>
      <c r="AT485" s="224">
        <v>350</v>
      </c>
      <c r="AU485" s="224">
        <v>18.88</v>
      </c>
      <c r="AV485" s="224">
        <v>350</v>
      </c>
      <c r="AW485" s="224">
        <v>0.99880000000000002</v>
      </c>
      <c r="AX485" s="224">
        <v>8449</v>
      </c>
      <c r="AY485" s="224">
        <v>0</v>
      </c>
      <c r="AZ485" s="225">
        <v>3.2485218821725857E-2</v>
      </c>
      <c r="BA485" s="224">
        <v>350</v>
      </c>
      <c r="BB485" s="224">
        <v>24</v>
      </c>
      <c r="BC485" s="224">
        <v>350</v>
      </c>
      <c r="BD485" s="224">
        <v>0.998</v>
      </c>
      <c r="BE485" s="224">
        <v>7693</v>
      </c>
      <c r="BF485" s="224">
        <v>0</v>
      </c>
      <c r="BG485" s="225">
        <v>3.0588955689156087E-2</v>
      </c>
      <c r="BH485" s="224">
        <v>350</v>
      </c>
      <c r="BI485" s="224">
        <v>26.4</v>
      </c>
      <c r="BJ485" s="224">
        <v>350</v>
      </c>
      <c r="BK485" s="224">
        <v>0.999</v>
      </c>
      <c r="BL485" s="224">
        <v>14125</v>
      </c>
      <c r="BM485" s="224">
        <v>0</v>
      </c>
      <c r="BN485" s="225">
        <v>5.4297769351532806E-2</v>
      </c>
      <c r="BO485" s="224">
        <v>350</v>
      </c>
      <c r="BP485" s="224">
        <v>22.08</v>
      </c>
      <c r="BQ485" s="224">
        <v>350</v>
      </c>
      <c r="BR485" s="224">
        <v>0.99870000000000003</v>
      </c>
      <c r="BS485" s="224">
        <v>10785</v>
      </c>
      <c r="BT485" s="311">
        <v>0</v>
      </c>
      <c r="BU485" s="225">
        <v>4.1470962943070226E-2</v>
      </c>
      <c r="BV485" s="224">
        <v>350</v>
      </c>
      <c r="BW485" s="224">
        <v>20.96</v>
      </c>
      <c r="BX485" s="224">
        <v>350</v>
      </c>
      <c r="BY485" s="224">
        <v>0.99939999999999996</v>
      </c>
      <c r="BZ485" s="224">
        <v>8817</v>
      </c>
      <c r="CA485" s="311">
        <v>0</v>
      </c>
      <c r="CB485" s="225">
        <v>3.7509750748408233E-2</v>
      </c>
      <c r="CC485" s="224">
        <v>350</v>
      </c>
      <c r="CD485" s="486"/>
      <c r="CE485" s="224">
        <v>280</v>
      </c>
      <c r="CF485" s="224">
        <v>0.99919999999999998</v>
      </c>
      <c r="CG485" s="224">
        <v>22349</v>
      </c>
      <c r="CH485" s="224">
        <v>0</v>
      </c>
      <c r="CI485" s="225">
        <v>0.1073679604205638</v>
      </c>
      <c r="CJ485" s="224">
        <v>350</v>
      </c>
      <c r="CK485" s="486"/>
      <c r="CL485" s="224">
        <v>280</v>
      </c>
      <c r="CM485" s="224">
        <v>0.99919999999999998</v>
      </c>
      <c r="CN485" s="224">
        <v>24041</v>
      </c>
      <c r="CO485" s="224">
        <v>0</v>
      </c>
      <c r="CP485" s="225">
        <v>0.11934646923888317</v>
      </c>
      <c r="CQ485" s="224">
        <v>350</v>
      </c>
      <c r="CR485" s="486"/>
      <c r="CS485" s="224">
        <v>280</v>
      </c>
      <c r="CT485" s="224">
        <v>0.99880000000000002</v>
      </c>
      <c r="CU485" s="224">
        <v>34045</v>
      </c>
      <c r="CV485" s="311">
        <v>0</v>
      </c>
      <c r="CW485" s="225">
        <v>0.16362280666138845</v>
      </c>
      <c r="CX485" s="224">
        <v>350</v>
      </c>
      <c r="CY485" s="486"/>
      <c r="CZ485" s="224">
        <v>280</v>
      </c>
      <c r="DA485" s="224">
        <v>0.99839999999999995</v>
      </c>
      <c r="DB485" s="224">
        <v>14933</v>
      </c>
      <c r="DC485" s="224">
        <v>0</v>
      </c>
      <c r="DD485" s="225">
        <v>7.4191126437220187E-2</v>
      </c>
      <c r="DE485" s="224">
        <v>350</v>
      </c>
      <c r="DF485" s="486"/>
      <c r="DG485" s="224">
        <v>280</v>
      </c>
      <c r="DH485" s="224">
        <v>0.99919999999999998</v>
      </c>
      <c r="DI485" s="224">
        <v>10912</v>
      </c>
      <c r="DJ485" s="224">
        <v>0</v>
      </c>
      <c r="DK485" s="225">
        <v>5.2422890693507189E-2</v>
      </c>
      <c r="DL485" s="224">
        <v>350</v>
      </c>
      <c r="DM485" s="486"/>
      <c r="DN485" s="224">
        <v>280</v>
      </c>
      <c r="DO485" s="224">
        <v>0.99870000000000003</v>
      </c>
      <c r="DP485" s="224">
        <v>9444</v>
      </c>
      <c r="DQ485" s="311">
        <v>0</v>
      </c>
      <c r="DR485" s="225">
        <v>4.5393112428645709E-2</v>
      </c>
      <c r="DS485" s="486">
        <v>350</v>
      </c>
      <c r="DT485" s="486"/>
      <c r="DU485" s="486">
        <v>280</v>
      </c>
      <c r="DV485" s="486">
        <v>1</v>
      </c>
      <c r="DW485" s="224">
        <v>6312</v>
      </c>
      <c r="DX485" s="224">
        <v>0</v>
      </c>
      <c r="DY485" s="225">
        <v>3.1309523809523808E-2</v>
      </c>
    </row>
    <row r="486" spans="1:129">
      <c r="A486" s="466">
        <v>482</v>
      </c>
      <c r="B486" s="487">
        <v>215000000015</v>
      </c>
      <c r="C486" s="492" t="s">
        <v>826</v>
      </c>
      <c r="D486" s="224">
        <v>531.11</v>
      </c>
      <c r="E486" s="224">
        <v>312</v>
      </c>
      <c r="F486" s="224">
        <v>478</v>
      </c>
      <c r="G486" s="224">
        <v>0.45619999999999999</v>
      </c>
      <c r="H486" s="224">
        <v>7584</v>
      </c>
      <c r="I486" s="224">
        <v>0</v>
      </c>
      <c r="J486" s="225">
        <v>4.8303950468273169E-2</v>
      </c>
      <c r="K486" s="224">
        <v>531.11</v>
      </c>
      <c r="L486" s="224">
        <v>318</v>
      </c>
      <c r="M486" s="224">
        <v>478</v>
      </c>
      <c r="N486" s="224">
        <v>0.55989999999999995</v>
      </c>
      <c r="O486" s="224">
        <v>25560</v>
      </c>
      <c r="P486" s="224">
        <v>0</v>
      </c>
      <c r="Q486" s="225">
        <v>0.12836586445755566</v>
      </c>
      <c r="R486" s="224">
        <v>531.11</v>
      </c>
      <c r="S486" s="224">
        <v>305.04000000000002</v>
      </c>
      <c r="T486" s="224">
        <v>478</v>
      </c>
      <c r="U486" s="224">
        <v>0.60629999999999995</v>
      </c>
      <c r="V486" s="224">
        <v>30048</v>
      </c>
      <c r="W486" s="224">
        <v>0</v>
      </c>
      <c r="X486" s="225">
        <v>0.14400169673564717</v>
      </c>
      <c r="Y486" s="224">
        <v>531.11</v>
      </c>
      <c r="Z486" s="224">
        <v>263.76</v>
      </c>
      <c r="AA486" s="224">
        <v>478</v>
      </c>
      <c r="AB486" s="224">
        <v>0.80330000000000001</v>
      </c>
      <c r="AC486" s="224">
        <v>23454</v>
      </c>
      <c r="AD486" s="224">
        <v>0</v>
      </c>
      <c r="AE486" s="225">
        <v>8.2099085905543143E-2</v>
      </c>
      <c r="AF486" s="224">
        <v>531.11</v>
      </c>
      <c r="AG486" s="224">
        <v>238.08</v>
      </c>
      <c r="AH486" s="224">
        <v>478</v>
      </c>
      <c r="AI486" s="224">
        <v>0.92010000000000003</v>
      </c>
      <c r="AJ486" s="224">
        <v>30726</v>
      </c>
      <c r="AK486" s="224">
        <v>0</v>
      </c>
      <c r="AL486" s="225">
        <v>9.3900988333481566E-2</v>
      </c>
      <c r="AM486" s="224">
        <v>531.11</v>
      </c>
      <c r="AN486" s="224">
        <v>237.36</v>
      </c>
      <c r="AO486" s="224">
        <v>478</v>
      </c>
      <c r="AP486" s="224">
        <v>0.93269999999999997</v>
      </c>
      <c r="AQ486" s="224">
        <v>31452</v>
      </c>
      <c r="AR486" s="224">
        <v>0</v>
      </c>
      <c r="AS486" s="225">
        <v>9.7981909122732566E-2</v>
      </c>
      <c r="AT486" s="224">
        <v>531.11</v>
      </c>
      <c r="AU486" s="224">
        <v>204</v>
      </c>
      <c r="AV486" s="224">
        <v>478</v>
      </c>
      <c r="AW486" s="224">
        <v>0.81799999999999995</v>
      </c>
      <c r="AX486" s="224">
        <v>15882</v>
      </c>
      <c r="AY486" s="224">
        <v>0</v>
      </c>
      <c r="AZ486" s="225">
        <v>5.459477190399175E-2</v>
      </c>
      <c r="BA486" s="224">
        <v>531.11</v>
      </c>
      <c r="BB486" s="224">
        <v>259.8</v>
      </c>
      <c r="BC486" s="224">
        <v>478</v>
      </c>
      <c r="BD486" s="224">
        <v>0.89529999999999998</v>
      </c>
      <c r="BE486" s="224">
        <v>32040</v>
      </c>
      <c r="BF486" s="224">
        <v>0</v>
      </c>
      <c r="BG486" s="225">
        <v>0.10398328416131287</v>
      </c>
      <c r="BH486" s="224">
        <v>478</v>
      </c>
      <c r="BI486" s="224">
        <v>243.36</v>
      </c>
      <c r="BJ486" s="224">
        <v>382.4</v>
      </c>
      <c r="BK486" s="224">
        <v>0.88300000000000001</v>
      </c>
      <c r="BL486" s="224">
        <v>34008</v>
      </c>
      <c r="BM486" s="224">
        <v>0</v>
      </c>
      <c r="BN486" s="225">
        <v>0.13537222566230933</v>
      </c>
      <c r="BO486" s="224">
        <v>478</v>
      </c>
      <c r="BP486" s="224">
        <v>267.12</v>
      </c>
      <c r="BQ486" s="224">
        <v>382.4</v>
      </c>
      <c r="BR486" s="224">
        <v>0.88839999999999997</v>
      </c>
      <c r="BS486" s="224">
        <v>29580</v>
      </c>
      <c r="BT486" s="311">
        <v>0</v>
      </c>
      <c r="BU486" s="225">
        <v>0.11703042997038843</v>
      </c>
      <c r="BV486" s="224">
        <v>478</v>
      </c>
      <c r="BW486" s="224">
        <v>259.2</v>
      </c>
      <c r="BX486" s="224">
        <v>382.4</v>
      </c>
      <c r="BY486" s="224">
        <v>0.88929999999999998</v>
      </c>
      <c r="BZ486" s="224">
        <v>27492</v>
      </c>
      <c r="CA486" s="311">
        <v>0</v>
      </c>
      <c r="CB486" s="225">
        <v>0.12030145673585323</v>
      </c>
      <c r="CC486" s="224">
        <v>478</v>
      </c>
      <c r="CD486" s="486"/>
      <c r="CE486" s="224">
        <v>382.4</v>
      </c>
      <c r="CF486" s="224">
        <v>0.91620000000000001</v>
      </c>
      <c r="CG486" s="224">
        <v>30051</v>
      </c>
      <c r="CH486" s="224">
        <v>0</v>
      </c>
      <c r="CI486" s="225">
        <v>0.11528633205353972</v>
      </c>
      <c r="CJ486" s="224">
        <v>478</v>
      </c>
      <c r="CK486" s="486"/>
      <c r="CL486" s="224">
        <v>382.4</v>
      </c>
      <c r="CM486" s="224">
        <v>0.93</v>
      </c>
      <c r="CN486" s="224">
        <v>24651</v>
      </c>
      <c r="CO486" s="224">
        <v>0</v>
      </c>
      <c r="CP486" s="225">
        <v>9.6272270211904445E-2</v>
      </c>
      <c r="CQ486" s="224">
        <v>478</v>
      </c>
      <c r="CR486" s="486"/>
      <c r="CS486" s="224">
        <v>382.4</v>
      </c>
      <c r="CT486" s="224">
        <v>0.89780000000000004</v>
      </c>
      <c r="CU486" s="224">
        <v>20862</v>
      </c>
      <c r="CV486" s="311">
        <v>0</v>
      </c>
      <c r="CW486" s="225">
        <v>8.1674318780651303E-2</v>
      </c>
      <c r="CX486" s="224">
        <v>478</v>
      </c>
      <c r="CY486" s="486"/>
      <c r="CZ486" s="224">
        <v>382.4</v>
      </c>
      <c r="DA486" s="224">
        <v>0.91110000000000002</v>
      </c>
      <c r="DB486" s="224">
        <v>25029</v>
      </c>
      <c r="DC486" s="224">
        <v>0</v>
      </c>
      <c r="DD486" s="225">
        <v>9.9776225712723016E-2</v>
      </c>
      <c r="DE486" s="224">
        <v>478</v>
      </c>
      <c r="DF486" s="486"/>
      <c r="DG486" s="224">
        <v>382.4</v>
      </c>
      <c r="DH486" s="224">
        <v>0.94850000000000001</v>
      </c>
      <c r="DI486" s="224">
        <v>35865</v>
      </c>
      <c r="DJ486" s="224">
        <v>0</v>
      </c>
      <c r="DK486" s="225">
        <v>0.13290541650572013</v>
      </c>
      <c r="DL486" s="224">
        <v>478</v>
      </c>
      <c r="DM486" s="486"/>
      <c r="DN486" s="224">
        <v>382.4</v>
      </c>
      <c r="DO486" s="224">
        <v>0.91100000000000003</v>
      </c>
      <c r="DP486" s="224">
        <v>23463</v>
      </c>
      <c r="DQ486" s="311">
        <v>0</v>
      </c>
      <c r="DR486" s="225">
        <v>9.0526211260846742E-2</v>
      </c>
      <c r="DS486" s="486">
        <v>478</v>
      </c>
      <c r="DT486" s="486"/>
      <c r="DU486" s="486">
        <v>382.4</v>
      </c>
      <c r="DV486" s="486">
        <v>0.99319999999999997</v>
      </c>
      <c r="DW486" s="224">
        <v>34401</v>
      </c>
      <c r="DX486" s="224">
        <v>0</v>
      </c>
      <c r="DY486" s="225">
        <v>0.12580096609524966</v>
      </c>
    </row>
    <row r="487" spans="1:129">
      <c r="A487" s="466">
        <v>483</v>
      </c>
      <c r="B487" s="487">
        <v>214000000002</v>
      </c>
      <c r="C487" s="492" t="s">
        <v>678</v>
      </c>
      <c r="D487" s="224">
        <v>217</v>
      </c>
      <c r="E487" s="224">
        <v>153</v>
      </c>
      <c r="F487" s="224">
        <v>153</v>
      </c>
      <c r="G487" s="224">
        <v>0.79690000000000005</v>
      </c>
      <c r="H487" s="224">
        <v>27450</v>
      </c>
      <c r="I487" s="224">
        <v>0</v>
      </c>
      <c r="J487" s="225">
        <v>0.31269043360013515</v>
      </c>
      <c r="K487" s="224">
        <v>217</v>
      </c>
      <c r="L487" s="224">
        <v>147</v>
      </c>
      <c r="M487" s="224">
        <v>147</v>
      </c>
      <c r="N487" s="224">
        <v>0.82699999999999996</v>
      </c>
      <c r="O487" s="224">
        <v>18717</v>
      </c>
      <c r="P487" s="224">
        <v>0</v>
      </c>
      <c r="Q487" s="225">
        <v>0.20693810152683767</v>
      </c>
      <c r="R487" s="224">
        <v>217</v>
      </c>
      <c r="S487" s="224">
        <v>134.4</v>
      </c>
      <c r="T487" s="224">
        <v>173.6</v>
      </c>
      <c r="U487" s="224">
        <v>0.84240000000000004</v>
      </c>
      <c r="V487" s="224">
        <v>21987</v>
      </c>
      <c r="W487" s="224">
        <v>0</v>
      </c>
      <c r="X487" s="225">
        <v>0.20881678307753573</v>
      </c>
      <c r="Y487" s="224">
        <v>217</v>
      </c>
      <c r="Z487" s="224">
        <v>141.6</v>
      </c>
      <c r="AA487" s="224">
        <v>173.6</v>
      </c>
      <c r="AB487" s="224">
        <v>0.8498</v>
      </c>
      <c r="AC487" s="224">
        <v>17091</v>
      </c>
      <c r="AD487" s="224">
        <v>0</v>
      </c>
      <c r="AE487" s="225">
        <v>0.15571415416766798</v>
      </c>
      <c r="AF487" s="224">
        <v>217</v>
      </c>
      <c r="AG487" s="224">
        <v>144.6</v>
      </c>
      <c r="AH487" s="224">
        <v>173.6</v>
      </c>
      <c r="AI487" s="224">
        <v>0.84279999999999999</v>
      </c>
      <c r="AJ487" s="224">
        <v>16281</v>
      </c>
      <c r="AK487" s="224">
        <v>0</v>
      </c>
      <c r="AL487" s="225">
        <v>0.1495663491956879</v>
      </c>
      <c r="AM487" s="224">
        <v>217</v>
      </c>
      <c r="AN487" s="224">
        <v>138.6</v>
      </c>
      <c r="AO487" s="224">
        <v>173.6</v>
      </c>
      <c r="AP487" s="224">
        <v>0.82410000000000005</v>
      </c>
      <c r="AQ487" s="224">
        <v>17130</v>
      </c>
      <c r="AR487" s="224">
        <v>0</v>
      </c>
      <c r="AS487" s="225">
        <v>0.16630114199897073</v>
      </c>
      <c r="AT487" s="224">
        <v>217</v>
      </c>
      <c r="AU487" s="224">
        <v>146.4</v>
      </c>
      <c r="AV487" s="224">
        <v>173.6</v>
      </c>
      <c r="AW487" s="224">
        <v>0.73380000000000001</v>
      </c>
      <c r="AX487" s="224">
        <v>8007</v>
      </c>
      <c r="AY487" s="224">
        <v>0</v>
      </c>
      <c r="AZ487" s="225">
        <v>8.4483026727494734E-2</v>
      </c>
      <c r="BA487" s="224">
        <v>217</v>
      </c>
      <c r="BB487" s="224">
        <v>139.19999999999999</v>
      </c>
      <c r="BC487" s="224">
        <v>173.6</v>
      </c>
      <c r="BD487" s="224">
        <v>0.68489999999999995</v>
      </c>
      <c r="BE487" s="224">
        <v>6324</v>
      </c>
      <c r="BF487" s="224">
        <v>0</v>
      </c>
      <c r="BG487" s="225">
        <v>7.3872445751552204E-2</v>
      </c>
      <c r="BH487" s="224">
        <v>217</v>
      </c>
      <c r="BI487" s="224">
        <v>144</v>
      </c>
      <c r="BJ487" s="224">
        <v>173.6</v>
      </c>
      <c r="BK487" s="224">
        <v>0.7732</v>
      </c>
      <c r="BL487" s="224">
        <v>10125</v>
      </c>
      <c r="BM487" s="224">
        <v>0</v>
      </c>
      <c r="BN487" s="225">
        <v>0.10138659320936523</v>
      </c>
      <c r="BO487" s="224">
        <v>217</v>
      </c>
      <c r="BP487" s="224">
        <v>142.80000000000001</v>
      </c>
      <c r="BQ487" s="224">
        <v>173.6</v>
      </c>
      <c r="BR487" s="224">
        <v>0.84970000000000001</v>
      </c>
      <c r="BS487" s="224">
        <v>27606</v>
      </c>
      <c r="BT487" s="311">
        <v>0</v>
      </c>
      <c r="BU487" s="225">
        <v>0.25154472186766258</v>
      </c>
      <c r="BV487" s="224">
        <v>217</v>
      </c>
      <c r="BW487" s="224">
        <v>133.80000000000001</v>
      </c>
      <c r="BX487" s="224">
        <v>173.6</v>
      </c>
      <c r="BY487" s="224">
        <v>0.89970000000000006</v>
      </c>
      <c r="BZ487" s="224">
        <v>33180</v>
      </c>
      <c r="CA487" s="311">
        <v>0</v>
      </c>
      <c r="CB487" s="225">
        <v>0.31612560049458371</v>
      </c>
      <c r="CC487" s="224">
        <v>217</v>
      </c>
      <c r="CD487" s="486"/>
      <c r="CE487" s="224">
        <v>173.6</v>
      </c>
      <c r="CF487" s="224">
        <v>0.8276</v>
      </c>
      <c r="CG487" s="224">
        <v>33072</v>
      </c>
      <c r="CH487" s="224">
        <v>0</v>
      </c>
      <c r="CI487" s="225">
        <v>0.30939787096903526</v>
      </c>
      <c r="CJ487" s="224">
        <v>217</v>
      </c>
      <c r="CK487" s="486"/>
      <c r="CL487" s="224">
        <v>173.6</v>
      </c>
      <c r="CM487" s="224">
        <v>0.85360000000000003</v>
      </c>
      <c r="CN487" s="224">
        <v>20796</v>
      </c>
      <c r="CO487" s="224">
        <v>0</v>
      </c>
      <c r="CP487" s="225">
        <v>0.19491406775244488</v>
      </c>
      <c r="CQ487" s="224">
        <v>217</v>
      </c>
      <c r="CR487" s="486"/>
      <c r="CS487" s="224">
        <v>173.6</v>
      </c>
      <c r="CT487" s="224">
        <v>0.84319999999999995</v>
      </c>
      <c r="CU487" s="224">
        <v>21282</v>
      </c>
      <c r="CV487" s="311">
        <v>0</v>
      </c>
      <c r="CW487" s="225">
        <v>0.19541557937666021</v>
      </c>
      <c r="CX487" s="224">
        <v>217</v>
      </c>
      <c r="CY487" s="486"/>
      <c r="CZ487" s="224">
        <v>173.6</v>
      </c>
      <c r="DA487" s="224">
        <v>0.83250000000000002</v>
      </c>
      <c r="DB487" s="224">
        <v>20883</v>
      </c>
      <c r="DC487" s="224">
        <v>0</v>
      </c>
      <c r="DD487" s="225">
        <v>0.20069032165806361</v>
      </c>
      <c r="DE487" s="224">
        <v>217</v>
      </c>
      <c r="DF487" s="486"/>
      <c r="DG487" s="224">
        <v>173.6</v>
      </c>
      <c r="DH487" s="224">
        <v>0.83560000000000001</v>
      </c>
      <c r="DI487" s="224">
        <v>17922</v>
      </c>
      <c r="DJ487" s="224">
        <v>0</v>
      </c>
      <c r="DK487" s="225">
        <v>0.16606013448088955</v>
      </c>
      <c r="DL487" s="224">
        <v>217</v>
      </c>
      <c r="DM487" s="486"/>
      <c r="DN487" s="224">
        <v>173.6</v>
      </c>
      <c r="DO487" s="224">
        <v>0.84009999999999996</v>
      </c>
      <c r="DP487" s="224">
        <v>21468</v>
      </c>
      <c r="DQ487" s="311">
        <v>0</v>
      </c>
      <c r="DR487" s="225">
        <v>0.19785086144066008</v>
      </c>
      <c r="DS487" s="486">
        <v>217</v>
      </c>
      <c r="DT487" s="486"/>
      <c r="DU487" s="486">
        <v>173.6</v>
      </c>
      <c r="DV487" s="486">
        <v>0.81469999999999998</v>
      </c>
      <c r="DW487" s="224">
        <v>12114</v>
      </c>
      <c r="DX487" s="224">
        <v>0</v>
      </c>
      <c r="DY487" s="225">
        <v>0.11896182983303911</v>
      </c>
    </row>
    <row r="488" spans="1:129">
      <c r="A488" s="466">
        <v>484</v>
      </c>
      <c r="B488" s="487">
        <v>292000000009</v>
      </c>
      <c r="C488" s="492" t="s">
        <v>619</v>
      </c>
      <c r="D488" s="224">
        <v>145</v>
      </c>
      <c r="E488" s="224">
        <v>146</v>
      </c>
      <c r="F488" s="224">
        <v>146</v>
      </c>
      <c r="G488" s="224">
        <v>0.61929999999999996</v>
      </c>
      <c r="H488" s="224">
        <v>17440</v>
      </c>
      <c r="I488" s="224">
        <v>0</v>
      </c>
      <c r="J488" s="225">
        <v>0.26789218740361104</v>
      </c>
      <c r="K488" s="224">
        <v>145</v>
      </c>
      <c r="L488" s="224">
        <v>142</v>
      </c>
      <c r="M488" s="224">
        <v>142</v>
      </c>
      <c r="N488" s="224">
        <v>0.64559999999999995</v>
      </c>
      <c r="O488" s="224">
        <v>22594</v>
      </c>
      <c r="P488" s="224">
        <v>0</v>
      </c>
      <c r="Q488" s="225">
        <v>0.33125948533401056</v>
      </c>
      <c r="R488" s="224">
        <v>145</v>
      </c>
      <c r="S488" s="224">
        <v>142</v>
      </c>
      <c r="T488" s="224">
        <v>142</v>
      </c>
      <c r="U488" s="224">
        <v>0.64800000000000002</v>
      </c>
      <c r="V488" s="224">
        <v>24120</v>
      </c>
      <c r="W488" s="224">
        <v>0</v>
      </c>
      <c r="X488" s="225">
        <v>0.36406711876195441</v>
      </c>
      <c r="Y488" s="224">
        <v>145</v>
      </c>
      <c r="Z488" s="224">
        <v>0</v>
      </c>
      <c r="AA488" s="224">
        <v>116</v>
      </c>
      <c r="AB488" s="224">
        <v>0.6331</v>
      </c>
      <c r="AC488" s="224">
        <v>28226</v>
      </c>
      <c r="AD488" s="224">
        <v>0</v>
      </c>
      <c r="AE488" s="225">
        <v>0.51659012362554735</v>
      </c>
      <c r="AF488" s="224">
        <v>145</v>
      </c>
      <c r="AG488" s="224">
        <v>80</v>
      </c>
      <c r="AH488" s="224">
        <v>116</v>
      </c>
      <c r="AI488" s="224">
        <v>0.61860000000000004</v>
      </c>
      <c r="AJ488" s="224">
        <v>3600</v>
      </c>
      <c r="AK488" s="224">
        <v>0</v>
      </c>
      <c r="AL488" s="225">
        <v>6.7431319852104224E-2</v>
      </c>
      <c r="AM488" s="224">
        <v>145</v>
      </c>
      <c r="AN488" s="224">
        <v>80</v>
      </c>
      <c r="AO488" s="224">
        <v>116</v>
      </c>
      <c r="AP488" s="224">
        <v>0.55000000000000004</v>
      </c>
      <c r="AQ488" s="224">
        <v>660</v>
      </c>
      <c r="AR488" s="224">
        <v>0</v>
      </c>
      <c r="AS488" s="225">
        <v>1.4367816091954023E-2</v>
      </c>
      <c r="AT488" s="224">
        <v>145</v>
      </c>
      <c r="AU488" s="224">
        <v>24</v>
      </c>
      <c r="AV488" s="224">
        <v>116</v>
      </c>
      <c r="AW488" s="224">
        <v>0.5</v>
      </c>
      <c r="AX488" s="224">
        <v>760</v>
      </c>
      <c r="AY488" s="224">
        <v>0</v>
      </c>
      <c r="AZ488" s="225">
        <v>1.7612161661104932E-2</v>
      </c>
      <c r="BA488" s="224">
        <v>145</v>
      </c>
      <c r="BB488" s="224">
        <v>10</v>
      </c>
      <c r="BC488" s="224">
        <v>116</v>
      </c>
      <c r="BD488" s="224">
        <v>0.55169999999999997</v>
      </c>
      <c r="BE488" s="224">
        <v>960</v>
      </c>
      <c r="BF488" s="224">
        <v>0</v>
      </c>
      <c r="BG488" s="225">
        <v>2.0834244831544713E-2</v>
      </c>
      <c r="BH488" s="224">
        <v>145</v>
      </c>
      <c r="BI488" s="224">
        <v>8</v>
      </c>
      <c r="BJ488" s="224">
        <v>116</v>
      </c>
      <c r="BK488" s="224">
        <v>0.61399999999999999</v>
      </c>
      <c r="BL488" s="224">
        <v>1400</v>
      </c>
      <c r="BM488" s="224">
        <v>0</v>
      </c>
      <c r="BN488" s="225">
        <v>2.641975219178264E-2</v>
      </c>
      <c r="BO488" s="224">
        <v>145</v>
      </c>
      <c r="BP488" s="224">
        <v>158</v>
      </c>
      <c r="BQ488" s="224">
        <v>158</v>
      </c>
      <c r="BR488" s="224">
        <v>0.64829999999999999</v>
      </c>
      <c r="BS488" s="224">
        <v>10656</v>
      </c>
      <c r="BT488" s="311">
        <v>0</v>
      </c>
      <c r="BU488" s="225">
        <v>0.13982607525779489</v>
      </c>
      <c r="BV488" s="224">
        <v>145</v>
      </c>
      <c r="BW488" s="224">
        <v>180</v>
      </c>
      <c r="BX488" s="224">
        <v>180</v>
      </c>
      <c r="BY488" s="224">
        <v>0.61170000000000002</v>
      </c>
      <c r="BZ488" s="224">
        <v>30244</v>
      </c>
      <c r="CA488" s="311">
        <v>0</v>
      </c>
      <c r="CB488" s="225">
        <v>0.40875113418844006</v>
      </c>
      <c r="CC488" s="224">
        <v>145</v>
      </c>
      <c r="CD488" s="486"/>
      <c r="CE488" s="224">
        <v>116.48</v>
      </c>
      <c r="CF488" s="224">
        <v>0.60570000000000002</v>
      </c>
      <c r="CG488" s="224">
        <v>31143</v>
      </c>
      <c r="CH488" s="224">
        <v>0</v>
      </c>
      <c r="CI488" s="225">
        <v>0.59330577360402892</v>
      </c>
      <c r="CJ488" s="224">
        <v>145</v>
      </c>
      <c r="CK488" s="486"/>
      <c r="CL488" s="224">
        <v>116</v>
      </c>
      <c r="CM488" s="224">
        <v>0.67</v>
      </c>
      <c r="CN488" s="224">
        <v>35937</v>
      </c>
      <c r="CO488" s="311">
        <v>2361.9599999999991</v>
      </c>
      <c r="CP488" s="225">
        <v>0.64220921255790009</v>
      </c>
      <c r="CQ488" s="224">
        <v>145</v>
      </c>
      <c r="CR488" s="486"/>
      <c r="CS488" s="224">
        <v>118.4</v>
      </c>
      <c r="CT488" s="224">
        <v>0.7964</v>
      </c>
      <c r="CU488" s="224">
        <v>19252</v>
      </c>
      <c r="CV488" s="311">
        <v>0</v>
      </c>
      <c r="CW488" s="225">
        <v>0.27442265623962292</v>
      </c>
      <c r="CX488" s="224">
        <v>145</v>
      </c>
      <c r="CY488" s="486"/>
      <c r="CZ488" s="224">
        <v>118.96</v>
      </c>
      <c r="DA488" s="224">
        <v>0.66859999999999997</v>
      </c>
      <c r="DB488" s="224">
        <v>20532</v>
      </c>
      <c r="DC488" s="224">
        <v>0</v>
      </c>
      <c r="DD488" s="225">
        <v>0.3585348957424947</v>
      </c>
      <c r="DE488" s="224">
        <v>145</v>
      </c>
      <c r="DF488" s="486"/>
      <c r="DG488" s="224">
        <v>121.44</v>
      </c>
      <c r="DH488" s="224">
        <v>0.82830000000000004</v>
      </c>
      <c r="DI488" s="224">
        <v>26779</v>
      </c>
      <c r="DJ488" s="224">
        <v>0</v>
      </c>
      <c r="DK488" s="225">
        <v>0.35782608745252625</v>
      </c>
      <c r="DL488" s="224">
        <v>145</v>
      </c>
      <c r="DM488" s="486"/>
      <c r="DN488" s="224">
        <v>116</v>
      </c>
      <c r="DO488" s="224">
        <v>0.87390000000000001</v>
      </c>
      <c r="DP488" s="224">
        <v>29553</v>
      </c>
      <c r="DQ488" s="311">
        <v>0</v>
      </c>
      <c r="DR488" s="225">
        <v>0.39184012801855717</v>
      </c>
      <c r="DS488" s="486">
        <v>145</v>
      </c>
      <c r="DT488" s="486"/>
      <c r="DU488" s="486">
        <v>116</v>
      </c>
      <c r="DV488" s="486">
        <v>0.99990000000000001</v>
      </c>
      <c r="DW488" s="224">
        <v>6729</v>
      </c>
      <c r="DX488" s="224">
        <v>0</v>
      </c>
      <c r="DY488" s="225">
        <v>8.0575586294261606E-2</v>
      </c>
    </row>
    <row r="489" spans="1:129">
      <c r="A489" s="466">
        <v>485</v>
      </c>
      <c r="B489" s="487">
        <v>353000000016</v>
      </c>
      <c r="C489" s="492" t="s">
        <v>972</v>
      </c>
      <c r="D489" s="224">
        <v>0</v>
      </c>
      <c r="E489" s="224">
        <v>0</v>
      </c>
      <c r="F489" s="224">
        <v>0</v>
      </c>
      <c r="G489" s="224">
        <v>0</v>
      </c>
      <c r="H489" s="224">
        <v>0</v>
      </c>
      <c r="I489" s="224">
        <v>0</v>
      </c>
      <c r="J489" s="225"/>
      <c r="K489" s="224">
        <v>0</v>
      </c>
      <c r="L489" s="224">
        <v>0</v>
      </c>
      <c r="M489" s="224">
        <v>0</v>
      </c>
      <c r="N489" s="224">
        <v>0</v>
      </c>
      <c r="O489" s="224">
        <v>0</v>
      </c>
      <c r="P489" s="224">
        <v>0</v>
      </c>
      <c r="Q489" s="225">
        <v>0</v>
      </c>
      <c r="R489" s="224">
        <v>0</v>
      </c>
      <c r="S489" s="224">
        <v>0</v>
      </c>
      <c r="T489" s="224">
        <v>0</v>
      </c>
      <c r="U489" s="224">
        <v>0</v>
      </c>
      <c r="V489" s="224">
        <v>0</v>
      </c>
      <c r="W489" s="224">
        <v>0</v>
      </c>
      <c r="X489" s="225">
        <v>0</v>
      </c>
      <c r="Y489" s="224">
        <v>0</v>
      </c>
      <c r="Z489" s="224">
        <v>0</v>
      </c>
      <c r="AA489" s="224">
        <v>0</v>
      </c>
      <c r="AB489" s="224">
        <v>0</v>
      </c>
      <c r="AC489" s="224">
        <v>0</v>
      </c>
      <c r="AD489" s="224">
        <v>0</v>
      </c>
      <c r="AE489" s="225">
        <v>0</v>
      </c>
      <c r="AF489" s="224">
        <v>0</v>
      </c>
      <c r="AG489" s="224">
        <v>0</v>
      </c>
      <c r="AH489" s="224">
        <v>0</v>
      </c>
      <c r="AI489" s="224">
        <v>0</v>
      </c>
      <c r="AJ489" s="224">
        <v>0</v>
      </c>
      <c r="AK489" s="224">
        <v>0</v>
      </c>
      <c r="AL489" s="225">
        <v>0</v>
      </c>
      <c r="AM489" s="224">
        <v>0</v>
      </c>
      <c r="AN489" s="224">
        <v>0</v>
      </c>
      <c r="AO489" s="224">
        <v>0</v>
      </c>
      <c r="AP489" s="224">
        <v>0</v>
      </c>
      <c r="AQ489" s="224">
        <v>0</v>
      </c>
      <c r="AR489" s="224">
        <v>0</v>
      </c>
      <c r="AS489" s="225">
        <v>0</v>
      </c>
      <c r="AT489" s="224">
        <v>0</v>
      </c>
      <c r="AU489" s="224">
        <v>0</v>
      </c>
      <c r="AV489" s="224">
        <v>0</v>
      </c>
      <c r="AW489" s="224">
        <v>0</v>
      </c>
      <c r="AX489" s="224">
        <v>0</v>
      </c>
      <c r="AY489" s="224">
        <v>0</v>
      </c>
      <c r="AZ489" s="225">
        <v>0</v>
      </c>
      <c r="BA489" s="224">
        <v>0</v>
      </c>
      <c r="BB489" s="224">
        <v>0</v>
      </c>
      <c r="BC489" s="224">
        <v>0</v>
      </c>
      <c r="BD489" s="224">
        <v>0</v>
      </c>
      <c r="BE489" s="224">
        <v>0</v>
      </c>
      <c r="BF489" s="224">
        <v>0</v>
      </c>
      <c r="BG489" s="225">
        <v>0</v>
      </c>
      <c r="BH489" s="224">
        <v>0</v>
      </c>
      <c r="BI489" s="224">
        <v>0</v>
      </c>
      <c r="BJ489" s="224">
        <v>0</v>
      </c>
      <c r="BK489" s="224">
        <v>0</v>
      </c>
      <c r="BL489" s="224">
        <v>0</v>
      </c>
      <c r="BM489" s="224">
        <v>0</v>
      </c>
      <c r="BN489" s="225">
        <v>0</v>
      </c>
      <c r="BO489" s="224">
        <v>0</v>
      </c>
      <c r="BP489" s="224">
        <v>0</v>
      </c>
      <c r="BQ489" s="224">
        <v>0</v>
      </c>
      <c r="BR489" s="224">
        <v>0</v>
      </c>
      <c r="BS489" s="224">
        <v>0</v>
      </c>
      <c r="BT489" s="311">
        <v>0</v>
      </c>
      <c r="BU489" s="225">
        <v>0</v>
      </c>
      <c r="BV489" s="224">
        <v>0</v>
      </c>
      <c r="BW489" s="224">
        <v>0</v>
      </c>
      <c r="BX489" s="224">
        <v>0</v>
      </c>
      <c r="BY489" s="224">
        <v>0</v>
      </c>
      <c r="BZ489" s="224">
        <v>0</v>
      </c>
      <c r="CA489" s="311">
        <v>0</v>
      </c>
      <c r="CB489" s="225">
        <v>0</v>
      </c>
      <c r="CC489" s="224">
        <v>166</v>
      </c>
      <c r="CD489" s="486"/>
      <c r="CE489" s="224">
        <v>132.80000000000001</v>
      </c>
      <c r="CF489" s="224">
        <v>0.71630000000000005</v>
      </c>
      <c r="CG489" s="224">
        <v>389</v>
      </c>
      <c r="CH489" s="224">
        <v>0</v>
      </c>
      <c r="CI489" s="225">
        <v>5.4964671862683667E-3</v>
      </c>
      <c r="CJ489" s="224">
        <v>166</v>
      </c>
      <c r="CK489" s="486"/>
      <c r="CL489" s="224">
        <v>132.80000000000001</v>
      </c>
      <c r="CM489" s="224">
        <v>0.57750000000000001</v>
      </c>
      <c r="CN489" s="224">
        <v>488</v>
      </c>
      <c r="CO489" s="224">
        <v>0</v>
      </c>
      <c r="CP489" s="225">
        <v>8.8376594400690778E-3</v>
      </c>
      <c r="CQ489" s="224">
        <v>166</v>
      </c>
      <c r="CR489" s="486"/>
      <c r="CS489" s="224">
        <v>132.80000000000001</v>
      </c>
      <c r="CT489" s="224">
        <v>0.71379999999999999</v>
      </c>
      <c r="CU489" s="224">
        <v>741</v>
      </c>
      <c r="CV489" s="311">
        <v>0</v>
      </c>
      <c r="CW489" s="225">
        <v>1.0506804557141609E-2</v>
      </c>
      <c r="CX489" s="224">
        <v>166</v>
      </c>
      <c r="CY489" s="486"/>
      <c r="CZ489" s="224">
        <v>132.80000000000001</v>
      </c>
      <c r="DA489" s="224">
        <v>0.78749999999999998</v>
      </c>
      <c r="DB489" s="224">
        <v>1134</v>
      </c>
      <c r="DC489" s="224">
        <v>0</v>
      </c>
      <c r="DD489" s="225">
        <v>1.506024096385542E-2</v>
      </c>
      <c r="DE489" s="224">
        <v>166</v>
      </c>
      <c r="DF489" s="486"/>
      <c r="DG489" s="224">
        <v>132.80000000000001</v>
      </c>
      <c r="DH489" s="224">
        <v>0.79159999999999997</v>
      </c>
      <c r="DI489" s="224">
        <v>1292</v>
      </c>
      <c r="DJ489" s="224">
        <v>0</v>
      </c>
      <c r="DK489" s="225">
        <v>1.6519074717753143E-2</v>
      </c>
      <c r="DL489" s="224">
        <v>166</v>
      </c>
      <c r="DM489" s="486"/>
      <c r="DN489" s="224">
        <v>132.80000000000001</v>
      </c>
      <c r="DO489" s="224">
        <v>0.76070000000000004</v>
      </c>
      <c r="DP489" s="224">
        <v>1275</v>
      </c>
      <c r="DQ489" s="311">
        <v>0</v>
      </c>
      <c r="DR489" s="225">
        <v>1.6963902119118194E-2</v>
      </c>
      <c r="DS489" s="486">
        <v>166</v>
      </c>
      <c r="DT489" s="486"/>
      <c r="DU489" s="486">
        <v>132.80000000000001</v>
      </c>
      <c r="DV489" s="486">
        <v>0.68459999999999999</v>
      </c>
      <c r="DW489" s="224">
        <v>1072</v>
      </c>
      <c r="DX489" s="224">
        <v>0</v>
      </c>
      <c r="DY489" s="225">
        <v>1.6376734907298879E-2</v>
      </c>
    </row>
    <row r="490" spans="1:129">
      <c r="A490" s="466">
        <v>486</v>
      </c>
      <c r="B490" s="487">
        <v>311000000041</v>
      </c>
      <c r="C490" s="492" t="s">
        <v>265</v>
      </c>
      <c r="D490" s="224">
        <v>111</v>
      </c>
      <c r="E490" s="224">
        <v>30</v>
      </c>
      <c r="F490" s="224">
        <v>30</v>
      </c>
      <c r="G490" s="224">
        <v>0.42720000000000002</v>
      </c>
      <c r="H490" s="224">
        <v>5418</v>
      </c>
      <c r="I490" s="224">
        <v>0</v>
      </c>
      <c r="J490" s="225">
        <v>0.58715667915106118</v>
      </c>
      <c r="K490" s="224">
        <v>111</v>
      </c>
      <c r="L490" s="224">
        <v>30</v>
      </c>
      <c r="M490" s="224">
        <v>30</v>
      </c>
      <c r="N490" s="224">
        <v>0.58079999999999998</v>
      </c>
      <c r="O490" s="224">
        <v>3537</v>
      </c>
      <c r="P490" s="224">
        <v>0</v>
      </c>
      <c r="Q490" s="225">
        <v>0.27284390829112237</v>
      </c>
      <c r="R490" s="224">
        <v>111</v>
      </c>
      <c r="S490" s="224">
        <v>63</v>
      </c>
      <c r="T490" s="224">
        <v>88.8</v>
      </c>
      <c r="U490" s="224">
        <v>0.64480000000000004</v>
      </c>
      <c r="V490" s="224">
        <v>10932</v>
      </c>
      <c r="W490" s="224">
        <v>0</v>
      </c>
      <c r="X490" s="225">
        <v>0.26517289622128332</v>
      </c>
      <c r="Y490" s="224">
        <v>111</v>
      </c>
      <c r="Z490" s="224">
        <v>60</v>
      </c>
      <c r="AA490" s="224">
        <v>88.8</v>
      </c>
      <c r="AB490" s="224">
        <v>0.57340000000000002</v>
      </c>
      <c r="AC490" s="224">
        <v>13077</v>
      </c>
      <c r="AD490" s="224">
        <v>0</v>
      </c>
      <c r="AE490" s="225">
        <v>0.34519502963251064</v>
      </c>
      <c r="AF490" s="224">
        <v>111</v>
      </c>
      <c r="AG490" s="224">
        <v>72</v>
      </c>
      <c r="AH490" s="224">
        <v>88.8</v>
      </c>
      <c r="AI490" s="224">
        <v>0.67300000000000004</v>
      </c>
      <c r="AJ490" s="224">
        <v>10920</v>
      </c>
      <c r="AK490" s="224">
        <v>0</v>
      </c>
      <c r="AL490" s="225">
        <v>0.24559621693303332</v>
      </c>
      <c r="AM490" s="224">
        <v>111</v>
      </c>
      <c r="AN490" s="224">
        <v>81</v>
      </c>
      <c r="AO490" s="224">
        <v>88.8</v>
      </c>
      <c r="AP490" s="224">
        <v>0.82410000000000005</v>
      </c>
      <c r="AQ490" s="224">
        <v>11241</v>
      </c>
      <c r="AR490" s="224">
        <v>0</v>
      </c>
      <c r="AS490" s="225">
        <v>0.21334357655799227</v>
      </c>
      <c r="AT490" s="224">
        <v>111</v>
      </c>
      <c r="AU490" s="224">
        <v>87</v>
      </c>
      <c r="AV490" s="224">
        <v>88.8</v>
      </c>
      <c r="AW490" s="224">
        <v>0.7429</v>
      </c>
      <c r="AX490" s="224">
        <v>10506</v>
      </c>
      <c r="AY490" s="224">
        <v>0</v>
      </c>
      <c r="AZ490" s="225">
        <v>0.21405291022180367</v>
      </c>
      <c r="BA490" s="224">
        <v>111</v>
      </c>
      <c r="BB490" s="224">
        <v>81</v>
      </c>
      <c r="BC490" s="224">
        <v>88.8</v>
      </c>
      <c r="BD490" s="224">
        <v>0.70420000000000005</v>
      </c>
      <c r="BE490" s="224">
        <v>11322</v>
      </c>
      <c r="BF490" s="224">
        <v>0</v>
      </c>
      <c r="BG490" s="225">
        <v>0.25146738615923503</v>
      </c>
      <c r="BH490" s="224">
        <v>111</v>
      </c>
      <c r="BI490" s="224">
        <v>72</v>
      </c>
      <c r="BJ490" s="224">
        <v>88.8</v>
      </c>
      <c r="BK490" s="224">
        <v>0.72470000000000001</v>
      </c>
      <c r="BL490" s="224">
        <v>8538</v>
      </c>
      <c r="BM490" s="224">
        <v>0</v>
      </c>
      <c r="BN490" s="225">
        <v>0.17832489945533389</v>
      </c>
      <c r="BO490" s="224">
        <v>111</v>
      </c>
      <c r="BP490" s="224">
        <v>63</v>
      </c>
      <c r="BQ490" s="224">
        <v>88.8</v>
      </c>
      <c r="BR490" s="224">
        <v>0.73750000000000004</v>
      </c>
      <c r="BS490" s="224">
        <v>12021</v>
      </c>
      <c r="BT490" s="311">
        <v>0</v>
      </c>
      <c r="BU490" s="225">
        <v>0.24671336180357509</v>
      </c>
      <c r="BV490" s="224">
        <v>111</v>
      </c>
      <c r="BW490" s="224">
        <v>63</v>
      </c>
      <c r="BX490" s="224">
        <v>88.8</v>
      </c>
      <c r="BY490" s="224">
        <v>0.7702</v>
      </c>
      <c r="BZ490" s="224">
        <v>7902</v>
      </c>
      <c r="CA490" s="311">
        <v>0</v>
      </c>
      <c r="CB490" s="225">
        <v>0.1719298452289883</v>
      </c>
      <c r="CC490" s="224">
        <v>111</v>
      </c>
      <c r="CD490" s="486"/>
      <c r="CE490" s="224">
        <v>88.8</v>
      </c>
      <c r="CF490" s="224">
        <v>0.72150000000000003</v>
      </c>
      <c r="CG490" s="224">
        <v>11436</v>
      </c>
      <c r="CH490" s="224">
        <v>0</v>
      </c>
      <c r="CI490" s="225">
        <v>0.23991196615433757</v>
      </c>
      <c r="CJ490" s="224">
        <v>111</v>
      </c>
      <c r="CK490" s="486"/>
      <c r="CL490" s="224">
        <v>88.8</v>
      </c>
      <c r="CM490" s="224">
        <v>0.7913</v>
      </c>
      <c r="CN490" s="224">
        <v>10282</v>
      </c>
      <c r="CO490" s="224">
        <v>0</v>
      </c>
      <c r="CP490" s="225">
        <v>0.20323147613682177</v>
      </c>
      <c r="CQ490" s="224">
        <v>111</v>
      </c>
      <c r="CR490" s="486"/>
      <c r="CS490" s="224">
        <v>88.8</v>
      </c>
      <c r="CT490" s="224">
        <v>0.74619999999999997</v>
      </c>
      <c r="CU490" s="224">
        <v>8592</v>
      </c>
      <c r="CV490" s="311">
        <v>0</v>
      </c>
      <c r="CW490" s="225">
        <v>0.17428223565123649</v>
      </c>
      <c r="CX490" s="224">
        <v>111</v>
      </c>
      <c r="CY490" s="486"/>
      <c r="CZ490" s="224">
        <v>88.8</v>
      </c>
      <c r="DA490" s="224">
        <v>0.79100000000000004</v>
      </c>
      <c r="DB490" s="224">
        <v>10001</v>
      </c>
      <c r="DC490" s="224">
        <v>0</v>
      </c>
      <c r="DD490" s="225">
        <v>0.19775227186731609</v>
      </c>
      <c r="DE490" s="224">
        <v>111</v>
      </c>
      <c r="DF490" s="486"/>
      <c r="DG490" s="224">
        <v>88.8</v>
      </c>
      <c r="DH490" s="224">
        <v>0.78949999999999998</v>
      </c>
      <c r="DI490" s="224">
        <v>10843</v>
      </c>
      <c r="DJ490" s="224">
        <v>0</v>
      </c>
      <c r="DK490" s="225">
        <v>0.20787938442027395</v>
      </c>
      <c r="DL490" s="224">
        <v>111</v>
      </c>
      <c r="DM490" s="486"/>
      <c r="DN490" s="224">
        <v>88.8</v>
      </c>
      <c r="DO490" s="224">
        <v>0.75519999999999998</v>
      </c>
      <c r="DP490" s="224">
        <v>10968</v>
      </c>
      <c r="DQ490" s="311">
        <v>0</v>
      </c>
      <c r="DR490" s="225">
        <v>0.21982625394667496</v>
      </c>
      <c r="DS490" s="486">
        <v>111</v>
      </c>
      <c r="DT490" s="486"/>
      <c r="DU490" s="486">
        <v>88.8</v>
      </c>
      <c r="DV490" s="486">
        <v>0.96740000000000004</v>
      </c>
      <c r="DW490" s="224">
        <v>10523</v>
      </c>
      <c r="DX490" s="224">
        <v>0</v>
      </c>
      <c r="DY490" s="225">
        <v>0.17013279042946192</v>
      </c>
    </row>
    <row r="491" spans="1:129">
      <c r="A491" s="466">
        <v>487</v>
      </c>
      <c r="B491" s="487">
        <v>341000000074</v>
      </c>
      <c r="C491" s="492" t="s">
        <v>314</v>
      </c>
      <c r="D491" s="224">
        <v>156</v>
      </c>
      <c r="E491" s="224">
        <v>7</v>
      </c>
      <c r="F491" s="224">
        <v>7</v>
      </c>
      <c r="G491" s="224">
        <v>0</v>
      </c>
      <c r="H491" s="224">
        <v>8346</v>
      </c>
      <c r="I491" s="224">
        <v>0</v>
      </c>
      <c r="J491" s="225"/>
      <c r="K491" s="224">
        <v>156</v>
      </c>
      <c r="L491" s="224">
        <v>44</v>
      </c>
      <c r="M491" s="224">
        <v>44</v>
      </c>
      <c r="N491" s="224">
        <v>0.7077</v>
      </c>
      <c r="O491" s="224">
        <v>3142</v>
      </c>
      <c r="P491" s="224">
        <v>0</v>
      </c>
      <c r="Q491" s="225">
        <v>0.13562238363616752</v>
      </c>
      <c r="R491" s="224">
        <v>156</v>
      </c>
      <c r="S491" s="224">
        <v>64.2</v>
      </c>
      <c r="T491" s="224">
        <v>124.8</v>
      </c>
      <c r="U491" s="224">
        <v>0.75539999999999996</v>
      </c>
      <c r="V491" s="224">
        <v>3614</v>
      </c>
      <c r="W491" s="224">
        <v>0</v>
      </c>
      <c r="X491" s="225">
        <v>5.3243192225850423E-2</v>
      </c>
      <c r="Y491" s="224">
        <v>156</v>
      </c>
      <c r="Z491" s="224">
        <v>47.4</v>
      </c>
      <c r="AA491" s="224">
        <v>124.8</v>
      </c>
      <c r="AB491" s="224">
        <v>0.59289999999999998</v>
      </c>
      <c r="AC491" s="224">
        <v>1748</v>
      </c>
      <c r="AD491" s="224">
        <v>0</v>
      </c>
      <c r="AE491" s="225">
        <v>3.1752100248120356E-2</v>
      </c>
      <c r="AF491" s="224">
        <v>156</v>
      </c>
      <c r="AG491" s="224">
        <v>60.2</v>
      </c>
      <c r="AH491" s="224">
        <v>124.8</v>
      </c>
      <c r="AI491" s="224">
        <v>0.79039999999999999</v>
      </c>
      <c r="AJ491" s="224">
        <v>4556</v>
      </c>
      <c r="AK491" s="224">
        <v>0</v>
      </c>
      <c r="AL491" s="225">
        <v>6.2079650456707408E-2</v>
      </c>
      <c r="AM491" s="224">
        <v>156</v>
      </c>
      <c r="AN491" s="224">
        <v>62</v>
      </c>
      <c r="AO491" s="224">
        <v>124.8</v>
      </c>
      <c r="AP491" s="224">
        <v>0.92669999999999997</v>
      </c>
      <c r="AQ491" s="224">
        <v>11360</v>
      </c>
      <c r="AR491" s="224">
        <v>0</v>
      </c>
      <c r="AS491" s="225">
        <v>0.13642441073109035</v>
      </c>
      <c r="AT491" s="224">
        <v>156</v>
      </c>
      <c r="AU491" s="224">
        <v>82</v>
      </c>
      <c r="AV491" s="224">
        <v>124.8</v>
      </c>
      <c r="AW491" s="224">
        <v>0.89659999999999995</v>
      </c>
      <c r="AX491" s="224">
        <v>14498</v>
      </c>
      <c r="AY491" s="224">
        <v>0</v>
      </c>
      <c r="AZ491" s="225">
        <v>0.17414934285027758</v>
      </c>
      <c r="BA491" s="224">
        <v>156</v>
      </c>
      <c r="BB491" s="224">
        <v>72</v>
      </c>
      <c r="BC491" s="224">
        <v>124.8</v>
      </c>
      <c r="BD491" s="224">
        <v>0.88339999999999996</v>
      </c>
      <c r="BE491" s="224">
        <v>10012</v>
      </c>
      <c r="BF491" s="224">
        <v>0</v>
      </c>
      <c r="BG491" s="225">
        <v>0.12612941000421191</v>
      </c>
      <c r="BH491" s="224">
        <v>156</v>
      </c>
      <c r="BI491" s="224">
        <v>40</v>
      </c>
      <c r="BJ491" s="224">
        <v>124.8</v>
      </c>
      <c r="BK491" s="224">
        <v>0.85599999999999998</v>
      </c>
      <c r="BL491" s="224">
        <v>6490</v>
      </c>
      <c r="BM491" s="224">
        <v>0</v>
      </c>
      <c r="BN491" s="225">
        <v>8.1655118091468706E-2</v>
      </c>
      <c r="BO491" s="224">
        <v>156</v>
      </c>
      <c r="BP491" s="224">
        <v>64</v>
      </c>
      <c r="BQ491" s="224">
        <v>124.8</v>
      </c>
      <c r="BR491" s="224">
        <v>0.87819999999999998</v>
      </c>
      <c r="BS491" s="224">
        <v>7788</v>
      </c>
      <c r="BT491" s="311">
        <v>0</v>
      </c>
      <c r="BU491" s="225">
        <v>9.5509152019536178E-2</v>
      </c>
      <c r="BV491" s="224">
        <v>156</v>
      </c>
      <c r="BW491" s="224">
        <v>46</v>
      </c>
      <c r="BX491" s="224">
        <v>124.8</v>
      </c>
      <c r="BY491" s="224">
        <v>0.88829999999999998</v>
      </c>
      <c r="BZ491" s="224">
        <v>7494</v>
      </c>
      <c r="CA491" s="311">
        <v>0</v>
      </c>
      <c r="CB491" s="225">
        <v>0.10059355772375024</v>
      </c>
      <c r="CC491" s="224">
        <v>156</v>
      </c>
      <c r="CD491" s="486"/>
      <c r="CE491" s="224">
        <v>124.8</v>
      </c>
      <c r="CF491" s="224">
        <v>0.92910000000000004</v>
      </c>
      <c r="CG491" s="224">
        <v>10624</v>
      </c>
      <c r="CH491" s="224">
        <v>0</v>
      </c>
      <c r="CI491" s="225">
        <v>0.12315103923007514</v>
      </c>
      <c r="CJ491" s="224">
        <v>156</v>
      </c>
      <c r="CK491" s="486"/>
      <c r="CL491" s="224">
        <v>124.8</v>
      </c>
      <c r="CM491" s="224">
        <v>0.9264</v>
      </c>
      <c r="CN491" s="224">
        <v>10584</v>
      </c>
      <c r="CO491" s="224">
        <v>0</v>
      </c>
      <c r="CP491" s="225">
        <v>0.12714643948452239</v>
      </c>
      <c r="CQ491" s="224">
        <v>156</v>
      </c>
      <c r="CR491" s="486"/>
      <c r="CS491" s="224">
        <v>124.8</v>
      </c>
      <c r="CT491" s="224">
        <v>0.40570000000000001</v>
      </c>
      <c r="CU491" s="224">
        <v>934</v>
      </c>
      <c r="CV491" s="311">
        <v>0</v>
      </c>
      <c r="CW491" s="225">
        <v>2.4794442497417045E-2</v>
      </c>
      <c r="CX491" s="224">
        <v>156</v>
      </c>
      <c r="CY491" s="486"/>
      <c r="CZ491" s="224">
        <v>124.8</v>
      </c>
      <c r="DA491" s="224">
        <v>0.62639999999999996</v>
      </c>
      <c r="DB491" s="224">
        <v>2254</v>
      </c>
      <c r="DC491" s="224">
        <v>0</v>
      </c>
      <c r="DD491" s="225">
        <v>4.0045625434354679E-2</v>
      </c>
      <c r="DE491" s="224">
        <v>156</v>
      </c>
      <c r="DF491" s="486"/>
      <c r="DG491" s="224">
        <v>124.8</v>
      </c>
      <c r="DH491" s="224">
        <v>0.88690000000000002</v>
      </c>
      <c r="DI491" s="224">
        <v>7614</v>
      </c>
      <c r="DJ491" s="224">
        <v>0</v>
      </c>
      <c r="DK491" s="225">
        <v>9.2459320347142743E-2</v>
      </c>
      <c r="DL491" s="224">
        <v>156</v>
      </c>
      <c r="DM491" s="486"/>
      <c r="DN491" s="224">
        <v>124.8</v>
      </c>
      <c r="DO491" s="224">
        <v>0.90180000000000005</v>
      </c>
      <c r="DP491" s="224">
        <v>9560</v>
      </c>
      <c r="DQ491" s="311">
        <v>0</v>
      </c>
      <c r="DR491" s="225">
        <v>0.11417213974465064</v>
      </c>
      <c r="DS491" s="486">
        <v>156</v>
      </c>
      <c r="DT491" s="486"/>
      <c r="DU491" s="486">
        <v>124.8</v>
      </c>
      <c r="DV491" s="486">
        <v>0.91600000000000004</v>
      </c>
      <c r="DW491" s="224">
        <v>10936</v>
      </c>
      <c r="DX491" s="224">
        <v>0</v>
      </c>
      <c r="DY491" s="225">
        <v>0.13286663805222756</v>
      </c>
    </row>
    <row r="492" spans="1:129">
      <c r="A492" s="466">
        <v>488</v>
      </c>
      <c r="B492" s="487">
        <v>312000000014</v>
      </c>
      <c r="C492" s="492" t="s">
        <v>728</v>
      </c>
      <c r="D492" s="224">
        <v>222.22</v>
      </c>
      <c r="E492" s="224">
        <v>6</v>
      </c>
      <c r="F492" s="224">
        <v>200</v>
      </c>
      <c r="G492" s="224">
        <v>0.82350000000000001</v>
      </c>
      <c r="H492" s="224">
        <v>672</v>
      </c>
      <c r="I492" s="224">
        <v>0</v>
      </c>
      <c r="J492" s="225">
        <v>5.6668690548471977E-3</v>
      </c>
      <c r="K492" s="224">
        <v>222.22</v>
      </c>
      <c r="L492" s="224">
        <v>6</v>
      </c>
      <c r="M492" s="224">
        <v>200</v>
      </c>
      <c r="N492" s="224">
        <v>0.8125</v>
      </c>
      <c r="O492" s="224">
        <v>546</v>
      </c>
      <c r="P492" s="224">
        <v>0</v>
      </c>
      <c r="Q492" s="225">
        <v>4.5161290322580649E-3</v>
      </c>
      <c r="R492" s="224">
        <v>222.22</v>
      </c>
      <c r="S492" s="224">
        <v>6</v>
      </c>
      <c r="T492" s="224">
        <v>200</v>
      </c>
      <c r="U492" s="224">
        <v>0.74350000000000005</v>
      </c>
      <c r="V492" s="224">
        <v>513</v>
      </c>
      <c r="W492" s="224">
        <v>0</v>
      </c>
      <c r="X492" s="225">
        <v>4.7915265635507737E-3</v>
      </c>
      <c r="Y492" s="224">
        <v>222.22</v>
      </c>
      <c r="Z492" s="224">
        <v>12</v>
      </c>
      <c r="AA492" s="224">
        <v>200</v>
      </c>
      <c r="AB492" s="224">
        <v>0.69830000000000003</v>
      </c>
      <c r="AC492" s="224">
        <v>486</v>
      </c>
      <c r="AD492" s="224">
        <v>0</v>
      </c>
      <c r="AE492" s="225">
        <v>4.6772576718574601E-3</v>
      </c>
      <c r="AF492" s="224">
        <v>222.22</v>
      </c>
      <c r="AG492" s="224">
        <v>9</v>
      </c>
      <c r="AH492" s="224">
        <v>200</v>
      </c>
      <c r="AI492" s="224">
        <v>0.72099999999999997</v>
      </c>
      <c r="AJ492" s="224">
        <v>690</v>
      </c>
      <c r="AK492" s="224">
        <v>0</v>
      </c>
      <c r="AL492" s="225">
        <v>6.4314795758579043E-3</v>
      </c>
      <c r="AM492" s="224">
        <v>222.22</v>
      </c>
      <c r="AN492" s="224">
        <v>12</v>
      </c>
      <c r="AO492" s="224">
        <v>200</v>
      </c>
      <c r="AP492" s="224">
        <v>0.72860000000000003</v>
      </c>
      <c r="AQ492" s="224">
        <v>612</v>
      </c>
      <c r="AR492" s="224">
        <v>0</v>
      </c>
      <c r="AS492" s="225">
        <v>5.833104584133956E-3</v>
      </c>
      <c r="AT492" s="224">
        <v>222.22</v>
      </c>
      <c r="AU492" s="224">
        <v>18</v>
      </c>
      <c r="AV492" s="224">
        <v>200</v>
      </c>
      <c r="AW492" s="224">
        <v>0.71309999999999996</v>
      </c>
      <c r="AX492" s="224">
        <v>783</v>
      </c>
      <c r="AY492" s="224">
        <v>0</v>
      </c>
      <c r="AZ492" s="225">
        <v>7.3791849308561894E-3</v>
      </c>
      <c r="BA492" s="224">
        <v>222.22</v>
      </c>
      <c r="BB492" s="224">
        <v>6</v>
      </c>
      <c r="BC492" s="224">
        <v>200</v>
      </c>
      <c r="BD492" s="224">
        <v>0.80220000000000002</v>
      </c>
      <c r="BE492" s="224">
        <v>438</v>
      </c>
      <c r="BF492" s="224">
        <v>0</v>
      </c>
      <c r="BG492" s="225">
        <v>3.7916562785672734E-3</v>
      </c>
      <c r="BH492" s="224">
        <v>200</v>
      </c>
      <c r="BI492" s="224">
        <v>6</v>
      </c>
      <c r="BJ492" s="224">
        <v>160</v>
      </c>
      <c r="BK492" s="224">
        <v>0.79720000000000002</v>
      </c>
      <c r="BL492" s="224">
        <v>507</v>
      </c>
      <c r="BM492" s="224">
        <v>0</v>
      </c>
      <c r="BN492" s="225">
        <v>5.3425396144570515E-3</v>
      </c>
      <c r="BO492" s="224">
        <v>200</v>
      </c>
      <c r="BP492" s="224">
        <v>6</v>
      </c>
      <c r="BQ492" s="224">
        <v>160</v>
      </c>
      <c r="BR492" s="224">
        <v>0.74650000000000005</v>
      </c>
      <c r="BS492" s="224">
        <v>486</v>
      </c>
      <c r="BT492" s="311">
        <v>0</v>
      </c>
      <c r="BU492" s="225">
        <v>5.4690707171099534E-3</v>
      </c>
      <c r="BV492" s="224">
        <v>200</v>
      </c>
      <c r="BW492" s="224">
        <v>6</v>
      </c>
      <c r="BX492" s="224">
        <v>160</v>
      </c>
      <c r="BY492" s="224">
        <v>0.76280000000000003</v>
      </c>
      <c r="BZ492" s="224">
        <v>357</v>
      </c>
      <c r="CA492" s="311">
        <v>0</v>
      </c>
      <c r="CB492" s="225">
        <v>4.3527956213948614E-3</v>
      </c>
      <c r="CC492" s="224">
        <v>200</v>
      </c>
      <c r="CD492" s="486"/>
      <c r="CE492" s="224">
        <v>160</v>
      </c>
      <c r="CF492" s="224">
        <v>0.78800000000000003</v>
      </c>
      <c r="CG492" s="224">
        <v>539</v>
      </c>
      <c r="CH492" s="224">
        <v>0</v>
      </c>
      <c r="CI492" s="225">
        <v>5.7460530265815183E-3</v>
      </c>
      <c r="CJ492" s="224">
        <v>200</v>
      </c>
      <c r="CK492" s="486"/>
      <c r="CL492" s="224">
        <v>160</v>
      </c>
      <c r="CM492" s="224">
        <v>0.74399999999999999</v>
      </c>
      <c r="CN492" s="224">
        <v>468</v>
      </c>
      <c r="CO492" s="224">
        <v>0</v>
      </c>
      <c r="CP492" s="225">
        <v>5.4603494623655909E-3</v>
      </c>
      <c r="CQ492" s="224">
        <v>200</v>
      </c>
      <c r="CR492" s="486"/>
      <c r="CS492" s="224">
        <v>160</v>
      </c>
      <c r="CT492" s="224">
        <v>0.73129999999999995</v>
      </c>
      <c r="CU492" s="224">
        <v>441</v>
      </c>
      <c r="CV492" s="311">
        <v>0</v>
      </c>
      <c r="CW492" s="225">
        <v>5.0658240076223073E-3</v>
      </c>
      <c r="CX492" s="224">
        <v>200</v>
      </c>
      <c r="CY492" s="486"/>
      <c r="CZ492" s="224">
        <v>160</v>
      </c>
      <c r="DA492" s="224">
        <v>0.69230000000000003</v>
      </c>
      <c r="DB492" s="224">
        <v>513</v>
      </c>
      <c r="DC492" s="224">
        <v>0</v>
      </c>
      <c r="DD492" s="225">
        <v>6.432363137368194E-3</v>
      </c>
      <c r="DE492" s="224">
        <v>200</v>
      </c>
      <c r="DF492" s="486"/>
      <c r="DG492" s="224">
        <v>160</v>
      </c>
      <c r="DH492" s="224">
        <v>0.73309999999999997</v>
      </c>
      <c r="DI492" s="224">
        <v>456</v>
      </c>
      <c r="DJ492" s="224">
        <v>0</v>
      </c>
      <c r="DK492" s="225">
        <v>5.2252696239125946E-3</v>
      </c>
      <c r="DL492" s="224">
        <v>200</v>
      </c>
      <c r="DM492" s="486"/>
      <c r="DN492" s="224">
        <v>160</v>
      </c>
      <c r="DO492" s="224">
        <v>0.69689999999999996</v>
      </c>
      <c r="DP492" s="224">
        <v>476</v>
      </c>
      <c r="DQ492" s="311">
        <v>0</v>
      </c>
      <c r="DR492" s="225">
        <v>5.7377757411084737E-3</v>
      </c>
      <c r="DS492" s="486">
        <v>200</v>
      </c>
      <c r="DT492" s="486"/>
      <c r="DU492" s="486">
        <v>160</v>
      </c>
      <c r="DV492" s="486">
        <v>0.74399999999999999</v>
      </c>
      <c r="DW492" s="224">
        <v>460</v>
      </c>
      <c r="DX492" s="224">
        <v>0</v>
      </c>
      <c r="DY492" s="225">
        <v>5.3670101553166078E-3</v>
      </c>
    </row>
    <row r="493" spans="1:129">
      <c r="A493" s="466">
        <v>489</v>
      </c>
      <c r="B493" s="487">
        <v>343000000079</v>
      </c>
      <c r="C493" s="492" t="s">
        <v>794</v>
      </c>
      <c r="D493" s="224">
        <v>294</v>
      </c>
      <c r="E493" s="224">
        <v>104</v>
      </c>
      <c r="F493" s="224">
        <v>104</v>
      </c>
      <c r="G493" s="224">
        <v>0.39410000000000001</v>
      </c>
      <c r="H493" s="224">
        <v>3400</v>
      </c>
      <c r="I493" s="224">
        <v>0</v>
      </c>
      <c r="J493" s="225">
        <v>0.11521436921081681</v>
      </c>
      <c r="K493" s="224">
        <v>294</v>
      </c>
      <c r="L493" s="224">
        <v>104</v>
      </c>
      <c r="M493" s="224">
        <v>104</v>
      </c>
      <c r="N493" s="224">
        <v>0.54749999999999999</v>
      </c>
      <c r="O493" s="224">
        <v>10540</v>
      </c>
      <c r="P493" s="224">
        <v>0</v>
      </c>
      <c r="Q493" s="225">
        <v>0.24879990633415291</v>
      </c>
      <c r="R493" s="224">
        <v>294</v>
      </c>
      <c r="S493" s="224">
        <v>152</v>
      </c>
      <c r="T493" s="224">
        <v>235.2</v>
      </c>
      <c r="U493" s="224">
        <v>0.61160000000000003</v>
      </c>
      <c r="V493" s="224">
        <v>10192</v>
      </c>
      <c r="W493" s="224">
        <v>0</v>
      </c>
      <c r="X493" s="225">
        <v>9.8406123585979707E-2</v>
      </c>
      <c r="Y493" s="224">
        <v>294</v>
      </c>
      <c r="Z493" s="224">
        <v>148</v>
      </c>
      <c r="AA493" s="224">
        <v>235.2</v>
      </c>
      <c r="AB493" s="224">
        <v>0.62060000000000004</v>
      </c>
      <c r="AC493" s="224">
        <v>12456</v>
      </c>
      <c r="AD493" s="224">
        <v>0</v>
      </c>
      <c r="AE493" s="225">
        <v>0.11469819285505309</v>
      </c>
      <c r="AF493" s="224">
        <v>294</v>
      </c>
      <c r="AG493" s="224">
        <v>148</v>
      </c>
      <c r="AH493" s="224">
        <v>235.2</v>
      </c>
      <c r="AI493" s="224">
        <v>0.59450000000000003</v>
      </c>
      <c r="AJ493" s="224">
        <v>12448</v>
      </c>
      <c r="AK493" s="224">
        <v>0</v>
      </c>
      <c r="AL493" s="225">
        <v>0.11965682300122812</v>
      </c>
      <c r="AM493" s="224">
        <v>294</v>
      </c>
      <c r="AN493" s="224">
        <v>144</v>
      </c>
      <c r="AO493" s="224">
        <v>235.2</v>
      </c>
      <c r="AP493" s="224">
        <v>0.628</v>
      </c>
      <c r="AQ493" s="224">
        <v>12472</v>
      </c>
      <c r="AR493" s="224">
        <v>0</v>
      </c>
      <c r="AS493" s="225">
        <v>0.11727532485039309</v>
      </c>
      <c r="AT493" s="224">
        <v>294</v>
      </c>
      <c r="AU493" s="224">
        <v>152</v>
      </c>
      <c r="AV493" s="224">
        <v>235.2</v>
      </c>
      <c r="AW493" s="224">
        <v>0.5927</v>
      </c>
      <c r="AX493" s="224">
        <v>12556</v>
      </c>
      <c r="AY493" s="224">
        <v>0</v>
      </c>
      <c r="AZ493" s="225">
        <v>0.12106152122666411</v>
      </c>
      <c r="BA493" s="224">
        <v>294</v>
      </c>
      <c r="BB493" s="224">
        <v>152</v>
      </c>
      <c r="BC493" s="224">
        <v>235.2</v>
      </c>
      <c r="BD493" s="224">
        <v>0.53500000000000003</v>
      </c>
      <c r="BE493" s="224">
        <v>10788</v>
      </c>
      <c r="BF493" s="224">
        <v>0</v>
      </c>
      <c r="BG493" s="225">
        <v>0.11907410939453662</v>
      </c>
      <c r="BH493" s="224">
        <v>294</v>
      </c>
      <c r="BI493" s="224">
        <v>160</v>
      </c>
      <c r="BJ493" s="224">
        <v>235.2</v>
      </c>
      <c r="BK493" s="224">
        <v>0.5534</v>
      </c>
      <c r="BL493" s="224">
        <v>12532</v>
      </c>
      <c r="BM493" s="224">
        <v>0</v>
      </c>
      <c r="BN493" s="225">
        <v>0.12941093602493015</v>
      </c>
      <c r="BO493" s="224">
        <v>294</v>
      </c>
      <c r="BP493" s="224">
        <v>148</v>
      </c>
      <c r="BQ493" s="224">
        <v>235.2</v>
      </c>
      <c r="BR493" s="224">
        <v>0.54500000000000004</v>
      </c>
      <c r="BS493" s="224">
        <v>14616</v>
      </c>
      <c r="BT493" s="311">
        <v>0</v>
      </c>
      <c r="BU493" s="225">
        <v>0.15325751490297213</v>
      </c>
      <c r="BV493" s="224">
        <v>294</v>
      </c>
      <c r="BW493" s="224">
        <v>160</v>
      </c>
      <c r="BX493" s="224">
        <v>235.2</v>
      </c>
      <c r="BY493" s="224">
        <v>0.56510000000000005</v>
      </c>
      <c r="BZ493" s="224">
        <v>14536</v>
      </c>
      <c r="CA493" s="311">
        <v>0</v>
      </c>
      <c r="CB493" s="225">
        <v>0.16274700929575089</v>
      </c>
      <c r="CC493" s="224">
        <v>294</v>
      </c>
      <c r="CD493" s="486"/>
      <c r="CE493" s="224">
        <v>235.2</v>
      </c>
      <c r="CF493" s="224">
        <v>0.5857</v>
      </c>
      <c r="CG493" s="224">
        <v>18958</v>
      </c>
      <c r="CH493" s="224">
        <v>0</v>
      </c>
      <c r="CI493" s="225">
        <v>0.18497244703194651</v>
      </c>
      <c r="CJ493" s="224">
        <v>294</v>
      </c>
      <c r="CK493" s="486"/>
      <c r="CL493" s="224">
        <v>235.2</v>
      </c>
      <c r="CM493" s="224">
        <v>0.61170000000000002</v>
      </c>
      <c r="CN493" s="224">
        <v>12818</v>
      </c>
      <c r="CO493" s="224">
        <v>0</v>
      </c>
      <c r="CP493" s="225">
        <v>0.12374053030654074</v>
      </c>
      <c r="CQ493" s="224">
        <v>294</v>
      </c>
      <c r="CR493" s="486"/>
      <c r="CS493" s="224">
        <v>235.2</v>
      </c>
      <c r="CT493" s="224">
        <v>0.55320000000000003</v>
      </c>
      <c r="CU493" s="224">
        <v>9084</v>
      </c>
      <c r="CV493" s="311">
        <v>0</v>
      </c>
      <c r="CW493" s="225">
        <v>9.3839287400169877E-2</v>
      </c>
      <c r="CX493" s="224">
        <v>294</v>
      </c>
      <c r="CY493" s="486"/>
      <c r="CZ493" s="224">
        <v>0</v>
      </c>
      <c r="DA493" s="224">
        <v>0</v>
      </c>
      <c r="DB493" s="224">
        <v>0</v>
      </c>
      <c r="DC493" s="224">
        <v>0</v>
      </c>
      <c r="DD493" s="225">
        <v>0</v>
      </c>
      <c r="DE493" s="224">
        <v>294</v>
      </c>
      <c r="DF493" s="486"/>
      <c r="DG493" s="224">
        <v>235.2</v>
      </c>
      <c r="DH493" s="224">
        <v>0</v>
      </c>
      <c r="DI493" s="224">
        <v>0</v>
      </c>
      <c r="DJ493" s="224">
        <v>0</v>
      </c>
      <c r="DK493" s="225">
        <v>0</v>
      </c>
      <c r="DL493" s="224">
        <v>294</v>
      </c>
      <c r="DM493" s="486"/>
      <c r="DN493" s="224">
        <v>235.2</v>
      </c>
      <c r="DO493" s="224">
        <v>0.49559999999999998</v>
      </c>
      <c r="DP493" s="224">
        <v>10316</v>
      </c>
      <c r="DQ493" s="311">
        <v>0</v>
      </c>
      <c r="DR493" s="225">
        <v>0.1189514616194747</v>
      </c>
      <c r="DS493" s="486">
        <v>294</v>
      </c>
      <c r="DT493" s="486"/>
      <c r="DU493" s="486">
        <v>235.2</v>
      </c>
      <c r="DV493" s="486">
        <v>0.45639999999999997</v>
      </c>
      <c r="DW493" s="224">
        <v>3860</v>
      </c>
      <c r="DX493" s="224">
        <v>0</v>
      </c>
      <c r="DY493" s="225">
        <v>4.994268132805757E-2</v>
      </c>
    </row>
    <row r="494" spans="1:129">
      <c r="A494" s="466">
        <v>490</v>
      </c>
      <c r="B494" s="487">
        <v>714000000012</v>
      </c>
      <c r="C494" s="492" t="s">
        <v>417</v>
      </c>
      <c r="D494" s="224">
        <v>111</v>
      </c>
      <c r="E494" s="224">
        <v>45.7</v>
      </c>
      <c r="F494" s="224">
        <v>111</v>
      </c>
      <c r="G494" s="224">
        <v>0.99990000000000001</v>
      </c>
      <c r="H494" s="224">
        <v>16178</v>
      </c>
      <c r="I494" s="224">
        <v>0</v>
      </c>
      <c r="J494" s="225">
        <v>0.20244767219464688</v>
      </c>
      <c r="K494" s="224">
        <v>111</v>
      </c>
      <c r="L494" s="224">
        <v>46.2</v>
      </c>
      <c r="M494" s="224">
        <v>111</v>
      </c>
      <c r="N494" s="224">
        <v>0.99990000000000001</v>
      </c>
      <c r="O494" s="224">
        <v>17995</v>
      </c>
      <c r="P494" s="224">
        <v>0</v>
      </c>
      <c r="Q494" s="225">
        <v>0.21792114307817492</v>
      </c>
      <c r="R494" s="224">
        <v>111</v>
      </c>
      <c r="S494" s="224">
        <v>48</v>
      </c>
      <c r="T494" s="224">
        <v>111</v>
      </c>
      <c r="U494" s="224">
        <v>1</v>
      </c>
      <c r="V494" s="224">
        <v>16222</v>
      </c>
      <c r="W494" s="224">
        <v>0</v>
      </c>
      <c r="X494" s="225">
        <v>0.20297797797797798</v>
      </c>
      <c r="Y494" s="224">
        <v>111</v>
      </c>
      <c r="Z494" s="224">
        <v>47.5</v>
      </c>
      <c r="AA494" s="224">
        <v>111</v>
      </c>
      <c r="AB494" s="224">
        <v>1</v>
      </c>
      <c r="AC494" s="224">
        <v>14963</v>
      </c>
      <c r="AD494" s="224">
        <v>0</v>
      </c>
      <c r="AE494" s="225">
        <v>0.18118521747554006</v>
      </c>
      <c r="AF494" s="224">
        <v>111</v>
      </c>
      <c r="AG494" s="224">
        <v>53.3</v>
      </c>
      <c r="AH494" s="224">
        <v>111</v>
      </c>
      <c r="AI494" s="224">
        <v>1</v>
      </c>
      <c r="AJ494" s="224">
        <v>19775</v>
      </c>
      <c r="AK494" s="224">
        <v>0</v>
      </c>
      <c r="AL494" s="225">
        <v>0.23945316284025961</v>
      </c>
      <c r="AM494" s="224">
        <v>111</v>
      </c>
      <c r="AN494" s="224">
        <v>55.3</v>
      </c>
      <c r="AO494" s="224">
        <v>111</v>
      </c>
      <c r="AP494" s="224">
        <v>1</v>
      </c>
      <c r="AQ494" s="224">
        <v>16790</v>
      </c>
      <c r="AR494" s="224">
        <v>0</v>
      </c>
      <c r="AS494" s="225">
        <v>0.21008508508508508</v>
      </c>
      <c r="AT494" s="224">
        <v>111</v>
      </c>
      <c r="AU494" s="224">
        <v>48.3</v>
      </c>
      <c r="AV494" s="224">
        <v>111</v>
      </c>
      <c r="AW494" s="224">
        <v>0.99990000000000001</v>
      </c>
      <c r="AX494" s="224">
        <v>16102</v>
      </c>
      <c r="AY494" s="224">
        <v>0</v>
      </c>
      <c r="AZ494" s="225">
        <v>0.1949967349733133</v>
      </c>
      <c r="BA494" s="224">
        <v>111</v>
      </c>
      <c r="BB494" s="224">
        <v>52.5</v>
      </c>
      <c r="BC494" s="224">
        <v>111</v>
      </c>
      <c r="BD494" s="224">
        <v>1</v>
      </c>
      <c r="BE494" s="224">
        <v>13255</v>
      </c>
      <c r="BF494" s="224">
        <v>0</v>
      </c>
      <c r="BG494" s="225">
        <v>0.16585335335335336</v>
      </c>
      <c r="BH494" s="224">
        <v>111</v>
      </c>
      <c r="BI494" s="224">
        <v>57.9</v>
      </c>
      <c r="BJ494" s="224">
        <v>111</v>
      </c>
      <c r="BK494" s="224">
        <v>0.99990000000000001</v>
      </c>
      <c r="BL494" s="224">
        <v>20401</v>
      </c>
      <c r="BM494" s="224">
        <v>0</v>
      </c>
      <c r="BN494" s="225">
        <v>0.2470580294491718</v>
      </c>
      <c r="BO494" s="224">
        <v>111</v>
      </c>
      <c r="BP494" s="224">
        <v>60.3</v>
      </c>
      <c r="BQ494" s="224">
        <v>111</v>
      </c>
      <c r="BR494" s="224">
        <v>1</v>
      </c>
      <c r="BS494" s="224">
        <v>17228</v>
      </c>
      <c r="BT494" s="311">
        <v>0</v>
      </c>
      <c r="BU494" s="225">
        <v>0.20861183764409572</v>
      </c>
      <c r="BV494" s="224">
        <v>111</v>
      </c>
      <c r="BW494" s="224">
        <v>270</v>
      </c>
      <c r="BX494" s="224">
        <v>111</v>
      </c>
      <c r="BY494" s="224">
        <v>0.99990000000000001</v>
      </c>
      <c r="BZ494" s="224">
        <v>14925</v>
      </c>
      <c r="CA494" s="311">
        <v>0</v>
      </c>
      <c r="CB494" s="225">
        <v>0.2001084921877001</v>
      </c>
      <c r="CC494" s="224">
        <v>111</v>
      </c>
      <c r="CD494" s="486"/>
      <c r="CE494" s="224">
        <v>111</v>
      </c>
      <c r="CF494" s="224">
        <v>0.9546</v>
      </c>
      <c r="CG494" s="224">
        <v>15483</v>
      </c>
      <c r="CH494" s="224">
        <v>0</v>
      </c>
      <c r="CI494" s="225">
        <v>0.19639832042256972</v>
      </c>
      <c r="CJ494" s="224">
        <v>111</v>
      </c>
      <c r="CK494" s="486"/>
      <c r="CL494" s="224">
        <v>111</v>
      </c>
      <c r="CM494" s="224">
        <v>0.99990000000000001</v>
      </c>
      <c r="CN494" s="224">
        <v>15951</v>
      </c>
      <c r="CO494" s="224">
        <v>0</v>
      </c>
      <c r="CP494" s="225">
        <v>0.19960704779186628</v>
      </c>
      <c r="CQ494" s="224">
        <v>111</v>
      </c>
      <c r="CR494" s="486"/>
      <c r="CS494" s="224">
        <v>111</v>
      </c>
      <c r="CT494" s="224">
        <v>0.99990000000000001</v>
      </c>
      <c r="CU494" s="224">
        <v>17188</v>
      </c>
      <c r="CV494" s="311">
        <v>0</v>
      </c>
      <c r="CW494" s="225">
        <v>0.20814829715074579</v>
      </c>
      <c r="CX494" s="224">
        <v>111</v>
      </c>
      <c r="CY494" s="486"/>
      <c r="CZ494" s="224">
        <v>111</v>
      </c>
      <c r="DA494" s="224">
        <v>1</v>
      </c>
      <c r="DB494" s="224">
        <v>16497</v>
      </c>
      <c r="DC494" s="224">
        <v>0</v>
      </c>
      <c r="DD494" s="225">
        <v>0.20641891891891892</v>
      </c>
      <c r="DE494" s="224">
        <v>111</v>
      </c>
      <c r="DF494" s="486"/>
      <c r="DG494" s="224">
        <v>111</v>
      </c>
      <c r="DH494" s="224">
        <v>0.99980000000000002</v>
      </c>
      <c r="DI494" s="224">
        <v>16811</v>
      </c>
      <c r="DJ494" s="224">
        <v>0</v>
      </c>
      <c r="DK494" s="225">
        <v>0.20360315403194945</v>
      </c>
      <c r="DL494" s="224">
        <v>111</v>
      </c>
      <c r="DM494" s="486"/>
      <c r="DN494" s="224">
        <v>111</v>
      </c>
      <c r="DO494" s="224">
        <v>1</v>
      </c>
      <c r="DP494" s="224">
        <v>15636</v>
      </c>
      <c r="DQ494" s="311">
        <v>0</v>
      </c>
      <c r="DR494" s="225">
        <v>0.1893344957861087</v>
      </c>
      <c r="DS494" s="486">
        <v>111</v>
      </c>
      <c r="DT494" s="486"/>
      <c r="DU494" s="486">
        <v>111</v>
      </c>
      <c r="DV494" s="486">
        <v>1</v>
      </c>
      <c r="DW494" s="224">
        <v>15386</v>
      </c>
      <c r="DX494" s="224">
        <v>0</v>
      </c>
      <c r="DY494" s="225">
        <v>0.19251751751751753</v>
      </c>
    </row>
    <row r="495" spans="1:129">
      <c r="A495" s="466">
        <v>491</v>
      </c>
      <c r="B495" s="487">
        <v>341000000068</v>
      </c>
      <c r="C495" s="492" t="s">
        <v>312</v>
      </c>
      <c r="D495" s="224">
        <v>245</v>
      </c>
      <c r="E495" s="224">
        <v>72</v>
      </c>
      <c r="F495" s="224">
        <v>72</v>
      </c>
      <c r="G495" s="224">
        <v>0.88070000000000004</v>
      </c>
      <c r="H495" s="224">
        <v>9030</v>
      </c>
      <c r="I495" s="224">
        <v>0</v>
      </c>
      <c r="J495" s="225">
        <v>0.19778564189260228</v>
      </c>
      <c r="K495" s="224">
        <v>245</v>
      </c>
      <c r="L495" s="224">
        <v>90.6</v>
      </c>
      <c r="M495" s="224">
        <v>90.6</v>
      </c>
      <c r="N495" s="224">
        <v>0.9052</v>
      </c>
      <c r="O495" s="224">
        <v>7586</v>
      </c>
      <c r="P495" s="224">
        <v>0</v>
      </c>
      <c r="Q495" s="225">
        <v>0.12432748826183311</v>
      </c>
      <c r="R495" s="224">
        <v>245</v>
      </c>
      <c r="S495" s="224">
        <v>70.8</v>
      </c>
      <c r="T495" s="224">
        <v>196</v>
      </c>
      <c r="U495" s="224">
        <v>0.84899999999999998</v>
      </c>
      <c r="V495" s="224">
        <v>6912</v>
      </c>
      <c r="W495" s="224">
        <v>0</v>
      </c>
      <c r="X495" s="225">
        <v>5.7690920891324722E-2</v>
      </c>
      <c r="Y495" s="224">
        <v>245</v>
      </c>
      <c r="Z495" s="224">
        <v>73.8</v>
      </c>
      <c r="AA495" s="224">
        <v>196</v>
      </c>
      <c r="AB495" s="224">
        <v>0.72940000000000005</v>
      </c>
      <c r="AC495" s="224">
        <v>3169</v>
      </c>
      <c r="AD495" s="224">
        <v>0</v>
      </c>
      <c r="AE495" s="225">
        <v>2.9793908063592507E-2</v>
      </c>
      <c r="AF495" s="224">
        <v>245</v>
      </c>
      <c r="AG495" s="224">
        <v>88.2</v>
      </c>
      <c r="AH495" s="224">
        <v>196</v>
      </c>
      <c r="AI495" s="224">
        <v>0.87139999999999995</v>
      </c>
      <c r="AJ495" s="224">
        <v>8592</v>
      </c>
      <c r="AK495" s="224">
        <v>0</v>
      </c>
      <c r="AL495" s="225">
        <v>6.7615724501354807E-2</v>
      </c>
      <c r="AM495" s="224">
        <v>245</v>
      </c>
      <c r="AN495" s="224">
        <v>114</v>
      </c>
      <c r="AO495" s="224">
        <v>196</v>
      </c>
      <c r="AP495" s="224">
        <v>0.90739999999999998</v>
      </c>
      <c r="AQ495" s="224">
        <v>21483</v>
      </c>
      <c r="AR495" s="224">
        <v>0</v>
      </c>
      <c r="AS495" s="225">
        <v>0.16776740451525551</v>
      </c>
      <c r="AT495" s="224">
        <v>245</v>
      </c>
      <c r="AU495" s="224">
        <v>153.6</v>
      </c>
      <c r="AV495" s="224">
        <v>196</v>
      </c>
      <c r="AW495" s="224">
        <v>0.89590000000000003</v>
      </c>
      <c r="AX495" s="224">
        <v>29414</v>
      </c>
      <c r="AY495" s="224">
        <v>0</v>
      </c>
      <c r="AZ495" s="225">
        <v>0.22514667861390741</v>
      </c>
      <c r="BA495" s="224">
        <v>245</v>
      </c>
      <c r="BB495" s="224">
        <v>127.8</v>
      </c>
      <c r="BC495" s="224">
        <v>196</v>
      </c>
      <c r="BD495" s="224">
        <v>0.88249999999999995</v>
      </c>
      <c r="BE495" s="224">
        <v>22258</v>
      </c>
      <c r="BF495" s="224">
        <v>0</v>
      </c>
      <c r="BG495" s="225">
        <v>0.17872399195750066</v>
      </c>
      <c r="BH495" s="224">
        <v>245</v>
      </c>
      <c r="BI495" s="224">
        <v>142.19999999999999</v>
      </c>
      <c r="BJ495" s="224">
        <v>196</v>
      </c>
      <c r="BK495" s="224">
        <v>0.90749999999999997</v>
      </c>
      <c r="BL495" s="224">
        <v>17083</v>
      </c>
      <c r="BM495" s="224">
        <v>0</v>
      </c>
      <c r="BN495" s="225">
        <v>0.12908878116251388</v>
      </c>
      <c r="BO495" s="224">
        <v>245</v>
      </c>
      <c r="BP495" s="224">
        <v>146.4</v>
      </c>
      <c r="BQ495" s="224">
        <v>196</v>
      </c>
      <c r="BR495" s="224">
        <v>0.9133</v>
      </c>
      <c r="BS495" s="224">
        <v>18572</v>
      </c>
      <c r="BT495" s="311">
        <v>0</v>
      </c>
      <c r="BU495" s="225">
        <v>0.13944925886277981</v>
      </c>
      <c r="BV495" s="224">
        <v>245</v>
      </c>
      <c r="BW495" s="224">
        <v>96</v>
      </c>
      <c r="BX495" s="224">
        <v>196</v>
      </c>
      <c r="BY495" s="224">
        <v>0.91410000000000002</v>
      </c>
      <c r="BZ495" s="224">
        <v>16940</v>
      </c>
      <c r="CA495" s="311">
        <v>0</v>
      </c>
      <c r="CB495" s="225">
        <v>0.14070008268048495</v>
      </c>
      <c r="CC495" s="224">
        <v>245</v>
      </c>
      <c r="CD495" s="486"/>
      <c r="CE495" s="224">
        <v>196</v>
      </c>
      <c r="CF495" s="224">
        <v>0.93700000000000006</v>
      </c>
      <c r="CG495" s="224">
        <v>27576</v>
      </c>
      <c r="CH495" s="224">
        <v>0</v>
      </c>
      <c r="CI495" s="225">
        <v>0.20181928935722046</v>
      </c>
      <c r="CJ495" s="224">
        <v>245</v>
      </c>
      <c r="CK495" s="486"/>
      <c r="CL495" s="224">
        <v>196</v>
      </c>
      <c r="CM495" s="224">
        <v>0.93379999999999996</v>
      </c>
      <c r="CN495" s="224">
        <v>22811</v>
      </c>
      <c r="CO495" s="224">
        <v>0</v>
      </c>
      <c r="CP495" s="225">
        <v>0.1731019208568699</v>
      </c>
      <c r="CQ495" s="224">
        <v>245</v>
      </c>
      <c r="CR495" s="486"/>
      <c r="CS495" s="224">
        <v>196</v>
      </c>
      <c r="CT495" s="224">
        <v>0.72899999999999998</v>
      </c>
      <c r="CU495" s="224">
        <v>2026</v>
      </c>
      <c r="CV495" s="311">
        <v>0</v>
      </c>
      <c r="CW495" s="225">
        <v>1.9058245006927949E-2</v>
      </c>
      <c r="CX495" s="224">
        <v>245</v>
      </c>
      <c r="CY495" s="486"/>
      <c r="CZ495" s="224">
        <v>196</v>
      </c>
      <c r="DA495" s="224">
        <v>0.87909999999999999</v>
      </c>
      <c r="DB495" s="224">
        <v>6591</v>
      </c>
      <c r="DC495" s="224">
        <v>0</v>
      </c>
      <c r="DD495" s="225">
        <v>5.3128121911943028E-2</v>
      </c>
      <c r="DE495" s="224">
        <v>245</v>
      </c>
      <c r="DF495" s="486"/>
      <c r="DG495" s="224">
        <v>196</v>
      </c>
      <c r="DH495" s="224">
        <v>0.90639999999999998</v>
      </c>
      <c r="DI495" s="224">
        <v>25644</v>
      </c>
      <c r="DJ495" s="224">
        <v>0</v>
      </c>
      <c r="DK495" s="225">
        <v>0.19401569527962079</v>
      </c>
      <c r="DL495" s="224">
        <v>245</v>
      </c>
      <c r="DM495" s="486"/>
      <c r="DN495" s="224">
        <v>196</v>
      </c>
      <c r="DO495" s="224">
        <v>0.91169999999999995</v>
      </c>
      <c r="DP495" s="224">
        <v>27534</v>
      </c>
      <c r="DQ495" s="311">
        <v>0</v>
      </c>
      <c r="DR495" s="225">
        <v>0.20710393297634735</v>
      </c>
      <c r="DS495" s="486">
        <v>245</v>
      </c>
      <c r="DT495" s="486"/>
      <c r="DU495" s="486">
        <v>196</v>
      </c>
      <c r="DV495" s="486">
        <v>0.92069999999999996</v>
      </c>
      <c r="DW495" s="224">
        <v>27333</v>
      </c>
      <c r="DX495" s="224">
        <v>0</v>
      </c>
      <c r="DY495" s="225">
        <v>0.21036844193526222</v>
      </c>
    </row>
    <row r="496" spans="1:129">
      <c r="A496" s="466">
        <v>492</v>
      </c>
      <c r="B496" s="487">
        <v>341000000084</v>
      </c>
      <c r="C496" s="492" t="s">
        <v>627</v>
      </c>
      <c r="D496" s="224">
        <v>110</v>
      </c>
      <c r="E496" s="224">
        <v>70</v>
      </c>
      <c r="F496" s="224">
        <v>70</v>
      </c>
      <c r="G496" s="224">
        <v>0.65680000000000005</v>
      </c>
      <c r="H496" s="224">
        <v>2810</v>
      </c>
      <c r="I496" s="224">
        <v>0</v>
      </c>
      <c r="J496" s="225">
        <v>8.4887284186918752E-2</v>
      </c>
      <c r="K496" s="224">
        <v>110</v>
      </c>
      <c r="L496" s="224">
        <v>88</v>
      </c>
      <c r="M496" s="224">
        <v>88</v>
      </c>
      <c r="N496" s="224">
        <v>0.91100000000000003</v>
      </c>
      <c r="O496" s="224">
        <v>16120</v>
      </c>
      <c r="P496" s="224">
        <v>0</v>
      </c>
      <c r="Q496" s="225">
        <v>0.27026577520540196</v>
      </c>
      <c r="R496" s="224">
        <v>110</v>
      </c>
      <c r="S496" s="224">
        <v>98</v>
      </c>
      <c r="T496" s="224">
        <v>98</v>
      </c>
      <c r="U496" s="224">
        <v>0.93630000000000002</v>
      </c>
      <c r="V496" s="224">
        <v>10928</v>
      </c>
      <c r="W496" s="224">
        <v>0</v>
      </c>
      <c r="X496" s="225">
        <v>0.16541202974122826</v>
      </c>
      <c r="Y496" s="224">
        <v>110</v>
      </c>
      <c r="Z496" s="224">
        <v>98</v>
      </c>
      <c r="AA496" s="224">
        <v>98</v>
      </c>
      <c r="AB496" s="224">
        <v>0.90090000000000003</v>
      </c>
      <c r="AC496" s="224">
        <v>7876</v>
      </c>
      <c r="AD496" s="224">
        <v>0</v>
      </c>
      <c r="AE496" s="225">
        <v>0.11990301654554454</v>
      </c>
      <c r="AF496" s="224">
        <v>110</v>
      </c>
      <c r="AG496" s="224">
        <v>126</v>
      </c>
      <c r="AH496" s="224">
        <v>126</v>
      </c>
      <c r="AI496" s="224">
        <v>0.65700000000000003</v>
      </c>
      <c r="AJ496" s="224">
        <v>9196</v>
      </c>
      <c r="AK496" s="224">
        <v>0</v>
      </c>
      <c r="AL496" s="225">
        <v>0.14931041837311781</v>
      </c>
      <c r="AM496" s="224">
        <v>110</v>
      </c>
      <c r="AN496" s="224">
        <v>108</v>
      </c>
      <c r="AO496" s="224">
        <v>108</v>
      </c>
      <c r="AP496" s="224">
        <v>0.69899999999999995</v>
      </c>
      <c r="AQ496" s="224">
        <v>10146</v>
      </c>
      <c r="AR496" s="224">
        <v>0</v>
      </c>
      <c r="AS496" s="225">
        <v>0.18666437061763722</v>
      </c>
      <c r="AT496" s="224">
        <v>110</v>
      </c>
      <c r="AU496" s="224">
        <v>118</v>
      </c>
      <c r="AV496" s="224">
        <v>118</v>
      </c>
      <c r="AW496" s="224">
        <v>0.69430000000000003</v>
      </c>
      <c r="AX496" s="224">
        <v>10800</v>
      </c>
      <c r="AY496" s="224">
        <v>0</v>
      </c>
      <c r="AZ496" s="225">
        <v>0.17718283544037847</v>
      </c>
      <c r="BA496" s="224">
        <v>110</v>
      </c>
      <c r="BB496" s="224">
        <v>108</v>
      </c>
      <c r="BC496" s="224">
        <v>108</v>
      </c>
      <c r="BD496" s="224">
        <v>0.96540000000000004</v>
      </c>
      <c r="BE496" s="224">
        <v>16554</v>
      </c>
      <c r="BF496" s="224">
        <v>0</v>
      </c>
      <c r="BG496" s="225">
        <v>0.22051564374263083</v>
      </c>
      <c r="BH496" s="224">
        <v>110</v>
      </c>
      <c r="BI496" s="224">
        <v>140</v>
      </c>
      <c r="BJ496" s="224">
        <v>140</v>
      </c>
      <c r="BK496" s="224">
        <v>0.93730000000000002</v>
      </c>
      <c r="BL496" s="224">
        <v>12178</v>
      </c>
      <c r="BM496" s="224">
        <v>0</v>
      </c>
      <c r="BN496" s="225">
        <v>0.12473731211147879</v>
      </c>
      <c r="BO496" s="224">
        <v>110</v>
      </c>
      <c r="BP496" s="224">
        <v>112</v>
      </c>
      <c r="BQ496" s="224">
        <v>112</v>
      </c>
      <c r="BR496" s="224">
        <v>0.95299999999999996</v>
      </c>
      <c r="BS496" s="224">
        <v>15784</v>
      </c>
      <c r="BT496" s="311">
        <v>0</v>
      </c>
      <c r="BU496" s="225">
        <v>0.19876193377530416</v>
      </c>
      <c r="BV496" s="224">
        <v>110</v>
      </c>
      <c r="BW496" s="224">
        <v>134</v>
      </c>
      <c r="BX496" s="224">
        <v>134</v>
      </c>
      <c r="BY496" s="224">
        <v>0.93169999999999997</v>
      </c>
      <c r="BZ496" s="224">
        <v>7288</v>
      </c>
      <c r="CA496" s="311">
        <v>0</v>
      </c>
      <c r="CB496" s="225">
        <v>8.6867674842793355E-2</v>
      </c>
      <c r="CC496" s="224">
        <v>110</v>
      </c>
      <c r="CD496" s="486"/>
      <c r="CE496" s="224">
        <v>135.52000000000001</v>
      </c>
      <c r="CF496" s="224">
        <v>0.97089999999999999</v>
      </c>
      <c r="CG496" s="224">
        <v>16802</v>
      </c>
      <c r="CH496" s="224">
        <v>0</v>
      </c>
      <c r="CI496" s="225">
        <v>0.17163669796185083</v>
      </c>
      <c r="CJ496" s="224">
        <v>110</v>
      </c>
      <c r="CK496" s="486"/>
      <c r="CL496" s="224">
        <v>130.96</v>
      </c>
      <c r="CM496" s="224">
        <v>0.9375</v>
      </c>
      <c r="CN496" s="224">
        <v>15107</v>
      </c>
      <c r="CO496" s="224">
        <v>0</v>
      </c>
      <c r="CP496" s="225">
        <v>0.17089753161836238</v>
      </c>
      <c r="CQ496" s="224">
        <v>110</v>
      </c>
      <c r="CR496" s="486"/>
      <c r="CS496" s="224">
        <v>99.28</v>
      </c>
      <c r="CT496" s="224">
        <v>0.93720000000000003</v>
      </c>
      <c r="CU496" s="224">
        <v>14506</v>
      </c>
      <c r="CV496" s="311">
        <v>0</v>
      </c>
      <c r="CW496" s="225">
        <v>0.20954663405754234</v>
      </c>
      <c r="CX496" s="224">
        <v>110</v>
      </c>
      <c r="CY496" s="486"/>
      <c r="CZ496" s="224">
        <v>104</v>
      </c>
      <c r="DA496" s="224">
        <v>0.90820000000000001</v>
      </c>
      <c r="DB496" s="224">
        <v>14801</v>
      </c>
      <c r="DC496" s="224">
        <v>0</v>
      </c>
      <c r="DD496" s="225">
        <v>0.21764250974502025</v>
      </c>
      <c r="DE496" s="224">
        <v>110</v>
      </c>
      <c r="DF496" s="486"/>
      <c r="DG496" s="224">
        <v>88</v>
      </c>
      <c r="DH496" s="224">
        <v>0.87529999999999997</v>
      </c>
      <c r="DI496" s="224">
        <v>15986</v>
      </c>
      <c r="DJ496" s="224">
        <v>0</v>
      </c>
      <c r="DK496" s="225">
        <v>0.27895058239493148</v>
      </c>
      <c r="DL496" s="224">
        <v>110</v>
      </c>
      <c r="DM496" s="486"/>
      <c r="DN496" s="224">
        <v>122.64</v>
      </c>
      <c r="DO496" s="224">
        <v>0.9204</v>
      </c>
      <c r="DP496" s="224">
        <v>10953</v>
      </c>
      <c r="DQ496" s="311">
        <v>0</v>
      </c>
      <c r="DR496" s="225">
        <v>0.1304221635246898</v>
      </c>
      <c r="DS496" s="486">
        <v>110</v>
      </c>
      <c r="DT496" s="486"/>
      <c r="DU496" s="486">
        <v>108.08</v>
      </c>
      <c r="DV496" s="486">
        <v>0.93059999999999998</v>
      </c>
      <c r="DW496" s="224">
        <v>11830</v>
      </c>
      <c r="DX496" s="224">
        <v>0</v>
      </c>
      <c r="DY496" s="225">
        <v>0.1633593000770453</v>
      </c>
    </row>
    <row r="497" spans="1:129">
      <c r="A497" s="466">
        <v>493</v>
      </c>
      <c r="B497" s="487">
        <v>341000000025</v>
      </c>
      <c r="C497" s="492" t="s">
        <v>289</v>
      </c>
      <c r="D497" s="224">
        <v>624.69000000000005</v>
      </c>
      <c r="E497" s="224">
        <v>20</v>
      </c>
      <c r="F497" s="224">
        <v>562.22</v>
      </c>
      <c r="G497" s="224">
        <v>0.99509999999999998</v>
      </c>
      <c r="H497" s="224">
        <v>17498</v>
      </c>
      <c r="I497" s="224">
        <v>0</v>
      </c>
      <c r="J497" s="225">
        <v>4.3439308049980238E-2</v>
      </c>
      <c r="K497" s="224">
        <v>624.69000000000005</v>
      </c>
      <c r="L497" s="224">
        <v>33.6</v>
      </c>
      <c r="M497" s="224">
        <v>562.22</v>
      </c>
      <c r="N497" s="224">
        <v>0.99199999999999999</v>
      </c>
      <c r="O497" s="224">
        <v>6928</v>
      </c>
      <c r="P497" s="224">
        <v>0</v>
      </c>
      <c r="Q497" s="225">
        <v>1.6696174706945965E-2</v>
      </c>
      <c r="R497" s="224">
        <v>624.69000000000005</v>
      </c>
      <c r="S497" s="224">
        <v>31.2</v>
      </c>
      <c r="T497" s="224">
        <v>562.22</v>
      </c>
      <c r="U497" s="224">
        <v>0.99760000000000004</v>
      </c>
      <c r="V497" s="224">
        <v>6600</v>
      </c>
      <c r="W497" s="224">
        <v>0</v>
      </c>
      <c r="X497" s="225">
        <v>1.6343636999202316E-2</v>
      </c>
      <c r="Y497" s="224">
        <v>624.69000000000005</v>
      </c>
      <c r="Z497" s="224">
        <v>30.4</v>
      </c>
      <c r="AA497" s="224">
        <v>562.22</v>
      </c>
      <c r="AB497" s="224">
        <v>0.99280000000000002</v>
      </c>
      <c r="AC497" s="224">
        <v>5504</v>
      </c>
      <c r="AD497" s="224">
        <v>0</v>
      </c>
      <c r="AE497" s="225">
        <v>1.3253708982726198E-2</v>
      </c>
      <c r="AF497" s="224">
        <v>624.69000000000005</v>
      </c>
      <c r="AG497" s="224">
        <v>0</v>
      </c>
      <c r="AH497" s="224">
        <v>562.22</v>
      </c>
      <c r="AI497" s="224">
        <v>0.99280000000000002</v>
      </c>
      <c r="AJ497" s="224">
        <v>5504</v>
      </c>
      <c r="AK497" s="224">
        <v>0</v>
      </c>
      <c r="AL497" s="225">
        <v>1.3253708982726198E-2</v>
      </c>
      <c r="AM497" s="224">
        <v>624.69000000000005</v>
      </c>
      <c r="AN497" s="224">
        <v>24</v>
      </c>
      <c r="AO497" s="224">
        <v>562.22</v>
      </c>
      <c r="AP497" s="224">
        <v>0.99829999999999997</v>
      </c>
      <c r="AQ497" s="224">
        <v>9552</v>
      </c>
      <c r="AR497" s="224">
        <v>0</v>
      </c>
      <c r="AS497" s="225">
        <v>2.3637114307489583E-2</v>
      </c>
      <c r="AT497" s="224">
        <v>624.69000000000005</v>
      </c>
      <c r="AU497" s="224">
        <v>9600</v>
      </c>
      <c r="AV497" s="224">
        <v>562.22</v>
      </c>
      <c r="AW497" s="224">
        <v>0.99299999999999999</v>
      </c>
      <c r="AX497" s="224">
        <v>4552</v>
      </c>
      <c r="AY497" s="224">
        <v>0</v>
      </c>
      <c r="AZ497" s="225">
        <v>1.0959071957497211E-2</v>
      </c>
      <c r="BA497" s="224">
        <v>624.69000000000005</v>
      </c>
      <c r="BB497" s="224">
        <v>24</v>
      </c>
      <c r="BC497" s="224">
        <v>562.22</v>
      </c>
      <c r="BD497" s="224">
        <v>1</v>
      </c>
      <c r="BE497" s="224">
        <v>4248</v>
      </c>
      <c r="BF497" s="224">
        <v>0</v>
      </c>
      <c r="BG497" s="225">
        <v>1.0494112624951086E-2</v>
      </c>
      <c r="BH497" s="224">
        <v>624.69000000000005</v>
      </c>
      <c r="BI497" s="224">
        <v>24.8</v>
      </c>
      <c r="BJ497" s="224">
        <v>562.22</v>
      </c>
      <c r="BK497" s="224">
        <v>1</v>
      </c>
      <c r="BL497" s="224">
        <v>3928</v>
      </c>
      <c r="BM497" s="224">
        <v>0</v>
      </c>
      <c r="BN497" s="225">
        <v>9.3905764513413231E-3</v>
      </c>
      <c r="BO497" s="224">
        <v>624.69000000000005</v>
      </c>
      <c r="BP497" s="224">
        <v>0</v>
      </c>
      <c r="BQ497" s="224">
        <v>562.22</v>
      </c>
      <c r="BR497" s="224">
        <v>1</v>
      </c>
      <c r="BS497" s="224">
        <v>3928</v>
      </c>
      <c r="BT497" s="311">
        <v>0</v>
      </c>
      <c r="BU497" s="225">
        <v>9.3905764513413231E-3</v>
      </c>
      <c r="BV497" s="224">
        <v>624.69000000000005</v>
      </c>
      <c r="BW497" s="224">
        <v>22.4</v>
      </c>
      <c r="BX497" s="224">
        <v>562.22</v>
      </c>
      <c r="BY497" s="224">
        <v>0</v>
      </c>
      <c r="BZ497" s="224">
        <v>8376</v>
      </c>
      <c r="CA497" s="311">
        <v>0</v>
      </c>
      <c r="CB497" s="225">
        <v>0</v>
      </c>
      <c r="CC497" s="224">
        <v>562.22</v>
      </c>
      <c r="CD497" s="486"/>
      <c r="CE497" s="224">
        <v>506</v>
      </c>
      <c r="CF497" s="224">
        <v>0.99870000000000003</v>
      </c>
      <c r="CG497" s="224">
        <v>6528</v>
      </c>
      <c r="CH497" s="224">
        <v>0</v>
      </c>
      <c r="CI497" s="225">
        <v>1.7362875193061449E-2</v>
      </c>
      <c r="CJ497" s="224">
        <v>562.22</v>
      </c>
      <c r="CK497" s="486"/>
      <c r="CL497" s="224">
        <v>506</v>
      </c>
      <c r="CM497" s="224">
        <v>0.99870000000000003</v>
      </c>
      <c r="CN497" s="224">
        <v>6448</v>
      </c>
      <c r="CO497" s="224">
        <v>0</v>
      </c>
      <c r="CP497" s="225">
        <v>1.7721764688473585E-2</v>
      </c>
      <c r="CQ497" s="224">
        <v>562.22</v>
      </c>
      <c r="CR497" s="486"/>
      <c r="CS497" s="224">
        <v>506</v>
      </c>
      <c r="CT497" s="224">
        <v>0.99570000000000003</v>
      </c>
      <c r="CU497" s="224">
        <v>3744</v>
      </c>
      <c r="CV497" s="311">
        <v>0</v>
      </c>
      <c r="CW497" s="225">
        <v>9.9881229693137581E-3</v>
      </c>
      <c r="CX497" s="224">
        <v>562.22</v>
      </c>
      <c r="CY497" s="486"/>
      <c r="CZ497" s="224">
        <v>506</v>
      </c>
      <c r="DA497" s="224">
        <v>0.99829999999999997</v>
      </c>
      <c r="DB497" s="224">
        <v>4984</v>
      </c>
      <c r="DC497" s="224">
        <v>0</v>
      </c>
      <c r="DD497" s="225">
        <v>1.3703577152745085E-2</v>
      </c>
      <c r="DE497" s="224">
        <v>562.22</v>
      </c>
      <c r="DF497" s="486"/>
      <c r="DG497" s="224">
        <v>506</v>
      </c>
      <c r="DH497" s="224">
        <v>1</v>
      </c>
      <c r="DI497" s="224">
        <v>4104</v>
      </c>
      <c r="DJ497" s="224">
        <v>0</v>
      </c>
      <c r="DK497" s="225">
        <v>1.0901440775213567E-2</v>
      </c>
      <c r="DL497" s="224">
        <v>562.22</v>
      </c>
      <c r="DM497" s="486"/>
      <c r="DN497" s="224">
        <v>506</v>
      </c>
      <c r="DO497" s="224">
        <v>1</v>
      </c>
      <c r="DP497" s="224">
        <v>6248</v>
      </c>
      <c r="DQ497" s="311">
        <v>0</v>
      </c>
      <c r="DR497" s="225">
        <v>1.6596540439457689E-2</v>
      </c>
      <c r="DS497" s="486">
        <v>562.22</v>
      </c>
      <c r="DT497" s="486"/>
      <c r="DU497" s="486">
        <v>506</v>
      </c>
      <c r="DV497" s="486">
        <v>0.2132</v>
      </c>
      <c r="DW497" s="224">
        <v>928</v>
      </c>
      <c r="DX497" s="224">
        <v>0</v>
      </c>
      <c r="DY497" s="225">
        <v>1.1947519900860303E-2</v>
      </c>
    </row>
    <row r="498" spans="1:129">
      <c r="A498" s="466">
        <v>494</v>
      </c>
      <c r="B498" s="487">
        <v>713000000016</v>
      </c>
      <c r="C498" s="492" t="s">
        <v>752</v>
      </c>
      <c r="D498" s="224">
        <v>698</v>
      </c>
      <c r="E498" s="224">
        <v>140</v>
      </c>
      <c r="F498" s="224">
        <v>140</v>
      </c>
      <c r="G498" s="224">
        <v>1</v>
      </c>
      <c r="H498" s="224">
        <v>52000</v>
      </c>
      <c r="I498" s="224">
        <v>0</v>
      </c>
      <c r="J498" s="225">
        <v>0.51587301587301593</v>
      </c>
      <c r="K498" s="224">
        <v>698</v>
      </c>
      <c r="L498" s="224">
        <v>140</v>
      </c>
      <c r="M498" s="224">
        <v>140</v>
      </c>
      <c r="N498" s="224">
        <v>0.98180000000000001</v>
      </c>
      <c r="O498" s="224">
        <v>54000</v>
      </c>
      <c r="P498" s="224">
        <v>0</v>
      </c>
      <c r="Q498" s="225">
        <v>0.52804357274750691</v>
      </c>
      <c r="R498" s="224">
        <v>698</v>
      </c>
      <c r="S498" s="224">
        <v>160</v>
      </c>
      <c r="T498" s="224">
        <v>558.4</v>
      </c>
      <c r="U498" s="224">
        <v>1</v>
      </c>
      <c r="V498" s="224">
        <v>53000</v>
      </c>
      <c r="W498" s="224">
        <v>0</v>
      </c>
      <c r="X498" s="225">
        <v>0.13182505571474054</v>
      </c>
      <c r="Y498" s="224">
        <v>698</v>
      </c>
      <c r="Z498" s="224">
        <v>174</v>
      </c>
      <c r="AA498" s="224">
        <v>558.4</v>
      </c>
      <c r="AB498" s="224">
        <v>0.97299999999999998</v>
      </c>
      <c r="AC498" s="224">
        <v>36000</v>
      </c>
      <c r="AD498" s="224">
        <v>0</v>
      </c>
      <c r="AE498" s="225">
        <v>8.9057667285684747E-2</v>
      </c>
      <c r="AF498" s="224">
        <v>698</v>
      </c>
      <c r="AG498" s="224">
        <v>140</v>
      </c>
      <c r="AH498" s="224">
        <v>558.4</v>
      </c>
      <c r="AI498" s="224">
        <v>0.97370000000000001</v>
      </c>
      <c r="AJ498" s="224">
        <v>37000</v>
      </c>
      <c r="AK498" s="224">
        <v>0</v>
      </c>
      <c r="AL498" s="225">
        <v>9.1465688723196076E-2</v>
      </c>
      <c r="AM498" s="224">
        <v>698</v>
      </c>
      <c r="AN498" s="224">
        <v>120</v>
      </c>
      <c r="AO498" s="224">
        <v>558.4</v>
      </c>
      <c r="AP498" s="224">
        <v>1</v>
      </c>
      <c r="AQ498" s="224">
        <v>41000</v>
      </c>
      <c r="AR498" s="224">
        <v>0</v>
      </c>
      <c r="AS498" s="225">
        <v>0.10197787328876155</v>
      </c>
      <c r="AT498" s="224">
        <v>698</v>
      </c>
      <c r="AU498" s="224">
        <v>110</v>
      </c>
      <c r="AV498" s="224">
        <v>558.4</v>
      </c>
      <c r="AW498" s="224">
        <v>1</v>
      </c>
      <c r="AX498" s="224">
        <v>38000</v>
      </c>
      <c r="AY498" s="224">
        <v>0</v>
      </c>
      <c r="AZ498" s="225">
        <v>9.1467171950580767E-2</v>
      </c>
      <c r="BA498" s="224">
        <v>698</v>
      </c>
      <c r="BB498" s="224">
        <v>110</v>
      </c>
      <c r="BC498" s="224">
        <v>558.4</v>
      </c>
      <c r="BD498" s="224">
        <v>0.96970000000000001</v>
      </c>
      <c r="BE498" s="224">
        <v>32000</v>
      </c>
      <c r="BF498" s="224">
        <v>0</v>
      </c>
      <c r="BG498" s="225">
        <v>8.2079495173019809E-2</v>
      </c>
      <c r="BH498" s="224">
        <v>698</v>
      </c>
      <c r="BI498" s="224">
        <v>90</v>
      </c>
      <c r="BJ498" s="224">
        <v>558.4</v>
      </c>
      <c r="BK498" s="224">
        <v>0.97370000000000001</v>
      </c>
      <c r="BL498" s="224">
        <v>37000</v>
      </c>
      <c r="BM498" s="224">
        <v>0</v>
      </c>
      <c r="BN498" s="225">
        <v>9.1465688723196076E-2</v>
      </c>
      <c r="BO498" s="224">
        <v>698</v>
      </c>
      <c r="BP498" s="224">
        <v>90</v>
      </c>
      <c r="BQ498" s="224">
        <v>558.4</v>
      </c>
      <c r="BR498" s="224">
        <v>1</v>
      </c>
      <c r="BS498" s="224">
        <v>38000</v>
      </c>
      <c r="BT498" s="311">
        <v>0</v>
      </c>
      <c r="BU498" s="225">
        <v>9.1467171950580767E-2</v>
      </c>
      <c r="BV498" s="224">
        <v>698</v>
      </c>
      <c r="BW498" s="224">
        <v>100</v>
      </c>
      <c r="BX498" s="224">
        <v>558.4</v>
      </c>
      <c r="BY498" s="224">
        <v>1</v>
      </c>
      <c r="BZ498" s="224">
        <v>37000</v>
      </c>
      <c r="CA498" s="311">
        <v>0</v>
      </c>
      <c r="CB498" s="225">
        <v>9.8602299085823464E-2</v>
      </c>
      <c r="CC498" s="224">
        <v>698</v>
      </c>
      <c r="CD498" s="486"/>
      <c r="CE498" s="224">
        <v>558.4</v>
      </c>
      <c r="CF498" s="224">
        <v>0.98629999999999995</v>
      </c>
      <c r="CG498" s="224">
        <v>57720</v>
      </c>
      <c r="CH498" s="224">
        <v>0</v>
      </c>
      <c r="CI498" s="225">
        <v>0.14086365216592373</v>
      </c>
      <c r="CJ498" s="224">
        <v>698</v>
      </c>
      <c r="CK498" s="486"/>
      <c r="CL498" s="224">
        <v>558.4</v>
      </c>
      <c r="CM498" s="224">
        <v>0.996</v>
      </c>
      <c r="CN498" s="224">
        <v>57830</v>
      </c>
      <c r="CO498" s="224">
        <v>0</v>
      </c>
      <c r="CP498" s="225">
        <v>0.14441621148714567</v>
      </c>
      <c r="CQ498" s="224">
        <v>698</v>
      </c>
      <c r="CR498" s="486"/>
      <c r="CS498" s="224">
        <v>558.4</v>
      </c>
      <c r="CT498" s="224">
        <v>0.99460000000000004</v>
      </c>
      <c r="CU498" s="224">
        <v>54690</v>
      </c>
      <c r="CV498" s="311">
        <v>0</v>
      </c>
      <c r="CW498" s="225">
        <v>0.13235523495235488</v>
      </c>
      <c r="CX498" s="224">
        <v>698</v>
      </c>
      <c r="CY498" s="486"/>
      <c r="CZ498" s="224">
        <v>558.4</v>
      </c>
      <c r="DA498" s="224">
        <v>0.99239999999999995</v>
      </c>
      <c r="DB498" s="224">
        <v>46755</v>
      </c>
      <c r="DC498" s="224">
        <v>0</v>
      </c>
      <c r="DD498" s="225">
        <v>0.11718267284081078</v>
      </c>
      <c r="DE498" s="224">
        <v>698</v>
      </c>
      <c r="DF498" s="486"/>
      <c r="DG498" s="224">
        <v>558.4</v>
      </c>
      <c r="DH498" s="224">
        <v>0.9909</v>
      </c>
      <c r="DI498" s="224">
        <v>46945</v>
      </c>
      <c r="DJ498" s="224">
        <v>0</v>
      </c>
      <c r="DK498" s="225">
        <v>0.11403578849690113</v>
      </c>
      <c r="DL498" s="224">
        <v>698</v>
      </c>
      <c r="DM498" s="486"/>
      <c r="DN498" s="224">
        <v>558.4</v>
      </c>
      <c r="DO498" s="224">
        <v>0.98460000000000003</v>
      </c>
      <c r="DP498" s="224">
        <v>61335</v>
      </c>
      <c r="DQ498" s="311">
        <v>0</v>
      </c>
      <c r="DR498" s="225">
        <v>0.14994438007389779</v>
      </c>
      <c r="DS498" s="486">
        <v>698</v>
      </c>
      <c r="DT498" s="486"/>
      <c r="DU498" s="486">
        <v>558.4</v>
      </c>
      <c r="DV498" s="486">
        <v>0.98470000000000002</v>
      </c>
      <c r="DW498" s="224">
        <v>61060</v>
      </c>
      <c r="DX498" s="224">
        <v>0</v>
      </c>
      <c r="DY498" s="225">
        <v>0.15423216537441833</v>
      </c>
    </row>
    <row r="499" spans="1:129">
      <c r="A499" s="466">
        <v>495</v>
      </c>
      <c r="B499" s="487">
        <v>341000000027</v>
      </c>
      <c r="C499" s="492" t="s">
        <v>290</v>
      </c>
      <c r="D499" s="224">
        <v>388.89</v>
      </c>
      <c r="E499" s="224">
        <v>100</v>
      </c>
      <c r="F499" s="224">
        <v>350</v>
      </c>
      <c r="G499" s="224">
        <v>0.99</v>
      </c>
      <c r="H499" s="224">
        <v>29670</v>
      </c>
      <c r="I499" s="224">
        <v>0</v>
      </c>
      <c r="J499" s="225">
        <v>0.11892736892736892</v>
      </c>
      <c r="K499" s="224">
        <v>388.89</v>
      </c>
      <c r="L499" s="224">
        <v>183</v>
      </c>
      <c r="M499" s="224">
        <v>350</v>
      </c>
      <c r="N499" s="224">
        <v>0.99390000000000001</v>
      </c>
      <c r="O499" s="224">
        <v>45490</v>
      </c>
      <c r="P499" s="224">
        <v>0</v>
      </c>
      <c r="Q499" s="225">
        <v>0.17576494651166277</v>
      </c>
      <c r="R499" s="224">
        <v>388.89</v>
      </c>
      <c r="S499" s="224">
        <v>170</v>
      </c>
      <c r="T499" s="224">
        <v>350</v>
      </c>
      <c r="U499" s="224">
        <v>0.99129999999999996</v>
      </c>
      <c r="V499" s="224">
        <v>51140</v>
      </c>
      <c r="W499" s="224">
        <v>0</v>
      </c>
      <c r="X499" s="225">
        <v>0.20471755062696251</v>
      </c>
      <c r="Y499" s="224">
        <v>388.89</v>
      </c>
      <c r="Z499" s="224">
        <v>160</v>
      </c>
      <c r="AA499" s="224">
        <v>350</v>
      </c>
      <c r="AB499" s="224">
        <v>0.98829999999999996</v>
      </c>
      <c r="AC499" s="224">
        <v>45420</v>
      </c>
      <c r="AD499" s="224">
        <v>0</v>
      </c>
      <c r="AE499" s="225">
        <v>0.176488883065507</v>
      </c>
      <c r="AF499" s="224">
        <v>388.89</v>
      </c>
      <c r="AG499" s="224">
        <v>130</v>
      </c>
      <c r="AH499" s="224">
        <v>350</v>
      </c>
      <c r="AI499" s="224">
        <v>0.98340000000000005</v>
      </c>
      <c r="AJ499" s="224">
        <v>46260</v>
      </c>
      <c r="AK499" s="224">
        <v>0</v>
      </c>
      <c r="AL499" s="225">
        <v>0.18064853527074787</v>
      </c>
      <c r="AM499" s="224">
        <v>388.89</v>
      </c>
      <c r="AN499" s="224">
        <v>76</v>
      </c>
      <c r="AO499" s="224">
        <v>350</v>
      </c>
      <c r="AP499" s="224">
        <v>0.98650000000000004</v>
      </c>
      <c r="AQ499" s="224">
        <v>56130</v>
      </c>
      <c r="AR499" s="224">
        <v>0</v>
      </c>
      <c r="AS499" s="225">
        <v>0.22578620906041078</v>
      </c>
      <c r="AT499" s="224">
        <v>388.89</v>
      </c>
      <c r="AU499" s="224">
        <v>190</v>
      </c>
      <c r="AV499" s="224">
        <v>350</v>
      </c>
      <c r="AW499" s="224">
        <v>0.97740000000000005</v>
      </c>
      <c r="AX499" s="224">
        <v>53990</v>
      </c>
      <c r="AY499" s="224">
        <v>0</v>
      </c>
      <c r="AZ499" s="225">
        <v>0.21212898448091225</v>
      </c>
      <c r="BA499" s="224">
        <v>388.89</v>
      </c>
      <c r="BB499" s="224">
        <v>210</v>
      </c>
      <c r="BC499" s="224">
        <v>350</v>
      </c>
      <c r="BD499" s="224">
        <v>0.96779999999999999</v>
      </c>
      <c r="BE499" s="224">
        <v>60130</v>
      </c>
      <c r="BF499" s="224">
        <v>0</v>
      </c>
      <c r="BG499" s="225">
        <v>0.24655002181350599</v>
      </c>
      <c r="BH499" s="224">
        <v>388.89</v>
      </c>
      <c r="BI499" s="224">
        <v>160</v>
      </c>
      <c r="BJ499" s="224">
        <v>350</v>
      </c>
      <c r="BK499" s="224">
        <v>0.95750000000000002</v>
      </c>
      <c r="BL499" s="224">
        <v>61210</v>
      </c>
      <c r="BM499" s="224">
        <v>0</v>
      </c>
      <c r="BN499" s="225">
        <v>0.24549498060826286</v>
      </c>
      <c r="BO499" s="224">
        <v>388.89</v>
      </c>
      <c r="BP499" s="224">
        <v>190</v>
      </c>
      <c r="BQ499" s="224">
        <v>350</v>
      </c>
      <c r="BR499" s="224">
        <v>0.96630000000000005</v>
      </c>
      <c r="BS499" s="224">
        <v>84230</v>
      </c>
      <c r="BT499" s="311">
        <v>0</v>
      </c>
      <c r="BU499" s="225">
        <v>0.33474480150026714</v>
      </c>
      <c r="BV499" s="224">
        <v>388.89</v>
      </c>
      <c r="BW499" s="224">
        <v>220</v>
      </c>
      <c r="BX499" s="224">
        <v>350</v>
      </c>
      <c r="BY499" s="224">
        <v>0.96860000000000002</v>
      </c>
      <c r="BZ499" s="224">
        <v>74660</v>
      </c>
      <c r="CA499" s="311">
        <v>0</v>
      </c>
      <c r="CB499" s="225">
        <v>0.32772245796935334</v>
      </c>
      <c r="CC499" s="224">
        <v>350</v>
      </c>
      <c r="CD499" s="486"/>
      <c r="CE499" s="224">
        <v>315</v>
      </c>
      <c r="CF499" s="224">
        <v>0.98180000000000001</v>
      </c>
      <c r="CG499" s="224">
        <v>119720</v>
      </c>
      <c r="CH499" s="224">
        <v>0</v>
      </c>
      <c r="CI499" s="225">
        <v>0.52030762575581513</v>
      </c>
      <c r="CJ499" s="224">
        <v>350</v>
      </c>
      <c r="CK499" s="486"/>
      <c r="CL499" s="224">
        <v>315</v>
      </c>
      <c r="CM499" s="224">
        <v>0.98360000000000003</v>
      </c>
      <c r="CN499" s="224">
        <v>109250</v>
      </c>
      <c r="CO499" s="224">
        <v>0</v>
      </c>
      <c r="CP499" s="225">
        <v>0.4897335705929986</v>
      </c>
      <c r="CQ499" s="224">
        <v>350</v>
      </c>
      <c r="CR499" s="486"/>
      <c r="CS499" s="224">
        <v>315</v>
      </c>
      <c r="CT499" s="224">
        <v>0.98199999999999998</v>
      </c>
      <c r="CU499" s="224">
        <v>91200</v>
      </c>
      <c r="CV499" s="311">
        <v>0</v>
      </c>
      <c r="CW499" s="225">
        <v>0.39627790761093434</v>
      </c>
      <c r="CX499" s="224">
        <v>350</v>
      </c>
      <c r="CY499" s="486"/>
      <c r="CZ499" s="224">
        <v>315</v>
      </c>
      <c r="DA499" s="224">
        <v>0.97460000000000002</v>
      </c>
      <c r="DB499" s="224">
        <v>93060</v>
      </c>
      <c r="DC499" s="224">
        <v>0</v>
      </c>
      <c r="DD499" s="225">
        <v>0.4210111433587731</v>
      </c>
      <c r="DE499" s="224">
        <v>350</v>
      </c>
      <c r="DF499" s="486"/>
      <c r="DG499" s="224">
        <v>315</v>
      </c>
      <c r="DH499" s="224">
        <v>0.97829999999999995</v>
      </c>
      <c r="DI499" s="224">
        <v>102370</v>
      </c>
      <c r="DJ499" s="224">
        <v>0</v>
      </c>
      <c r="DK499" s="225">
        <v>0.44649557629611908</v>
      </c>
      <c r="DL499" s="224">
        <v>350</v>
      </c>
      <c r="DM499" s="486"/>
      <c r="DN499" s="224">
        <v>315</v>
      </c>
      <c r="DO499" s="224">
        <v>0.97899999999999998</v>
      </c>
      <c r="DP499" s="224">
        <v>110850</v>
      </c>
      <c r="DQ499" s="311">
        <v>0</v>
      </c>
      <c r="DR499" s="225">
        <v>0.48313613010967127</v>
      </c>
      <c r="DS499" s="486">
        <v>350</v>
      </c>
      <c r="DT499" s="486"/>
      <c r="DU499" s="486">
        <v>315</v>
      </c>
      <c r="DV499" s="486">
        <v>0.97970000000000002</v>
      </c>
      <c r="DW499" s="224">
        <v>111880</v>
      </c>
      <c r="DX499" s="224">
        <v>0</v>
      </c>
      <c r="DY499" s="225">
        <v>0.50351950593521144</v>
      </c>
    </row>
    <row r="500" spans="1:129">
      <c r="A500" s="466">
        <v>496</v>
      </c>
      <c r="B500" s="487">
        <v>343000000083</v>
      </c>
      <c r="C500" s="492" t="s">
        <v>835</v>
      </c>
      <c r="D500" s="224">
        <v>400</v>
      </c>
      <c r="E500" s="224">
        <v>60</v>
      </c>
      <c r="F500" s="224">
        <v>60</v>
      </c>
      <c r="G500" s="224">
        <v>0.65749999999999997</v>
      </c>
      <c r="H500" s="224">
        <v>3475</v>
      </c>
      <c r="I500" s="224">
        <v>0</v>
      </c>
      <c r="J500" s="225">
        <v>0.12234192367272215</v>
      </c>
      <c r="K500" s="224">
        <v>400</v>
      </c>
      <c r="L500" s="224">
        <v>70</v>
      </c>
      <c r="M500" s="224">
        <v>70</v>
      </c>
      <c r="N500" s="224">
        <v>0.73219999999999996</v>
      </c>
      <c r="O500" s="224">
        <v>4360</v>
      </c>
      <c r="P500" s="224">
        <v>0</v>
      </c>
      <c r="Q500" s="225">
        <v>0.11433673574283842</v>
      </c>
      <c r="R500" s="224">
        <v>400</v>
      </c>
      <c r="S500" s="224">
        <v>80</v>
      </c>
      <c r="T500" s="224">
        <v>320</v>
      </c>
      <c r="U500" s="224">
        <v>0.7268</v>
      </c>
      <c r="V500" s="224">
        <v>8555</v>
      </c>
      <c r="W500" s="224">
        <v>0</v>
      </c>
      <c r="X500" s="225">
        <v>5.1088437519109645E-2</v>
      </c>
      <c r="Y500" s="224">
        <v>400</v>
      </c>
      <c r="Z500" s="224">
        <v>90</v>
      </c>
      <c r="AA500" s="224">
        <v>320</v>
      </c>
      <c r="AB500" s="224">
        <v>0.78190000000000004</v>
      </c>
      <c r="AC500" s="224">
        <v>12065</v>
      </c>
      <c r="AD500" s="224">
        <v>0</v>
      </c>
      <c r="AE500" s="225">
        <v>6.4811668089998581E-2</v>
      </c>
      <c r="AF500" s="224">
        <v>400</v>
      </c>
      <c r="AG500" s="224">
        <v>90</v>
      </c>
      <c r="AH500" s="224">
        <v>320</v>
      </c>
      <c r="AI500" s="224">
        <v>0.73580000000000001</v>
      </c>
      <c r="AJ500" s="224">
        <v>11405</v>
      </c>
      <c r="AK500" s="224">
        <v>0</v>
      </c>
      <c r="AL500" s="225">
        <v>6.5104737510485247E-2</v>
      </c>
      <c r="AM500" s="224">
        <v>400</v>
      </c>
      <c r="AN500" s="224">
        <v>85</v>
      </c>
      <c r="AO500" s="224">
        <v>320</v>
      </c>
      <c r="AP500" s="224">
        <v>0.79339999999999999</v>
      </c>
      <c r="AQ500" s="224">
        <v>10370</v>
      </c>
      <c r="AR500" s="224">
        <v>0</v>
      </c>
      <c r="AS500" s="225">
        <v>5.672886382096743E-2</v>
      </c>
      <c r="AT500" s="224">
        <v>400</v>
      </c>
      <c r="AU500" s="224">
        <v>95</v>
      </c>
      <c r="AV500" s="224">
        <v>320</v>
      </c>
      <c r="AW500" s="224">
        <v>0.73760000000000003</v>
      </c>
      <c r="AX500" s="224">
        <v>8700</v>
      </c>
      <c r="AY500" s="224">
        <v>0</v>
      </c>
      <c r="AZ500" s="225">
        <v>4.9542216254985658E-2</v>
      </c>
      <c r="BA500" s="224">
        <v>400</v>
      </c>
      <c r="BB500" s="224">
        <v>95</v>
      </c>
      <c r="BC500" s="224">
        <v>320</v>
      </c>
      <c r="BD500" s="224">
        <v>0.71430000000000005</v>
      </c>
      <c r="BE500" s="224">
        <v>8850</v>
      </c>
      <c r="BF500" s="224">
        <v>0</v>
      </c>
      <c r="BG500" s="225">
        <v>5.3774966167343313E-2</v>
      </c>
      <c r="BH500" s="224">
        <v>400</v>
      </c>
      <c r="BI500" s="224">
        <v>100</v>
      </c>
      <c r="BJ500" s="224">
        <v>320</v>
      </c>
      <c r="BK500" s="224">
        <v>0.64219999999999999</v>
      </c>
      <c r="BL500" s="224">
        <v>9215</v>
      </c>
      <c r="BM500" s="224">
        <v>0</v>
      </c>
      <c r="BN500" s="225">
        <v>6.027012947763568E-2</v>
      </c>
      <c r="BO500" s="224">
        <v>400</v>
      </c>
      <c r="BP500" s="224">
        <v>100</v>
      </c>
      <c r="BQ500" s="224">
        <v>320</v>
      </c>
      <c r="BR500" s="224">
        <v>0.65469999999999995</v>
      </c>
      <c r="BS500" s="224">
        <v>11700</v>
      </c>
      <c r="BT500" s="311">
        <v>0</v>
      </c>
      <c r="BU500" s="225">
        <v>7.5062082115916182E-2</v>
      </c>
      <c r="BV500" s="224">
        <v>400</v>
      </c>
      <c r="BW500" s="224">
        <v>95</v>
      </c>
      <c r="BX500" s="224">
        <v>320</v>
      </c>
      <c r="BY500" s="224">
        <v>0.68920000000000003</v>
      </c>
      <c r="BZ500" s="224">
        <v>9725</v>
      </c>
      <c r="CA500" s="311">
        <v>0</v>
      </c>
      <c r="CB500" s="225">
        <v>6.5618317390072678E-2</v>
      </c>
      <c r="CC500" s="224">
        <v>400</v>
      </c>
      <c r="CD500" s="486"/>
      <c r="CE500" s="224">
        <v>320</v>
      </c>
      <c r="CF500" s="224">
        <v>0.8034</v>
      </c>
      <c r="CG500" s="224">
        <v>13325</v>
      </c>
      <c r="CH500" s="224">
        <v>0</v>
      </c>
      <c r="CI500" s="225">
        <v>6.9664652712530875E-2</v>
      </c>
      <c r="CJ500" s="224">
        <v>400</v>
      </c>
      <c r="CK500" s="486"/>
      <c r="CL500" s="224">
        <v>320</v>
      </c>
      <c r="CM500" s="224">
        <v>0.80179999999999996</v>
      </c>
      <c r="CN500" s="224">
        <v>9680</v>
      </c>
      <c r="CO500" s="224">
        <v>0</v>
      </c>
      <c r="CP500" s="225">
        <v>5.2399462320889122E-2</v>
      </c>
      <c r="CQ500" s="224">
        <v>400</v>
      </c>
      <c r="CR500" s="486"/>
      <c r="CS500" s="224">
        <v>320</v>
      </c>
      <c r="CT500" s="224">
        <v>0.75770000000000004</v>
      </c>
      <c r="CU500" s="224">
        <v>5735</v>
      </c>
      <c r="CV500" s="311">
        <v>0</v>
      </c>
      <c r="CW500" s="225">
        <v>3.1791661167568513E-2</v>
      </c>
      <c r="CX500" s="224">
        <v>400</v>
      </c>
      <c r="CY500" s="486"/>
      <c r="CZ500" s="224">
        <v>320</v>
      </c>
      <c r="DA500" s="224">
        <v>0.74770000000000003</v>
      </c>
      <c r="DB500" s="224">
        <v>8040</v>
      </c>
      <c r="DC500" s="224">
        <v>0</v>
      </c>
      <c r="DD500" s="225">
        <v>4.667090187686683E-2</v>
      </c>
      <c r="DE500" s="224">
        <v>400</v>
      </c>
      <c r="DF500" s="486"/>
      <c r="DG500" s="224">
        <v>320</v>
      </c>
      <c r="DH500" s="224">
        <v>0.72160000000000002</v>
      </c>
      <c r="DI500" s="224">
        <v>10170</v>
      </c>
      <c r="DJ500" s="224">
        <v>0</v>
      </c>
      <c r="DK500" s="225">
        <v>5.9197247603891001E-2</v>
      </c>
      <c r="DL500" s="224">
        <v>400</v>
      </c>
      <c r="DM500" s="486"/>
      <c r="DN500" s="224">
        <v>320</v>
      </c>
      <c r="DO500" s="224">
        <v>0.745</v>
      </c>
      <c r="DP500" s="224">
        <v>11377</v>
      </c>
      <c r="DQ500" s="311">
        <v>0</v>
      </c>
      <c r="DR500" s="225">
        <v>6.4142897091722592E-2</v>
      </c>
      <c r="DS500" s="486">
        <v>400</v>
      </c>
      <c r="DT500" s="486"/>
      <c r="DU500" s="486">
        <v>320</v>
      </c>
      <c r="DV500" s="486">
        <v>0.80640000000000001</v>
      </c>
      <c r="DW500" s="224">
        <v>8137</v>
      </c>
      <c r="DX500" s="224">
        <v>0</v>
      </c>
      <c r="DY500" s="225">
        <v>4.3795684868276015E-2</v>
      </c>
    </row>
    <row r="501" spans="1:129">
      <c r="A501" s="466">
        <v>497</v>
      </c>
      <c r="B501" s="487">
        <v>341000000083</v>
      </c>
      <c r="C501" s="492" t="s">
        <v>626</v>
      </c>
      <c r="D501" s="224">
        <v>278</v>
      </c>
      <c r="E501" s="224">
        <v>111</v>
      </c>
      <c r="F501" s="224">
        <v>111</v>
      </c>
      <c r="G501" s="224">
        <v>0.87549999999999994</v>
      </c>
      <c r="H501" s="224">
        <v>6372</v>
      </c>
      <c r="I501" s="224">
        <v>0</v>
      </c>
      <c r="J501" s="225">
        <v>9.1067652461141901E-2</v>
      </c>
      <c r="K501" s="224">
        <v>278</v>
      </c>
      <c r="L501" s="224">
        <v>63</v>
      </c>
      <c r="M501" s="224">
        <v>63</v>
      </c>
      <c r="N501" s="224">
        <v>0.92069999999999996</v>
      </c>
      <c r="O501" s="224">
        <v>12636</v>
      </c>
      <c r="P501" s="224">
        <v>0</v>
      </c>
      <c r="Q501" s="225">
        <v>0.29280466325211385</v>
      </c>
      <c r="R501" s="224">
        <v>278</v>
      </c>
      <c r="S501" s="224">
        <v>78</v>
      </c>
      <c r="T501" s="224">
        <v>222.4</v>
      </c>
      <c r="U501" s="224">
        <v>0.9214</v>
      </c>
      <c r="V501" s="224">
        <v>10518</v>
      </c>
      <c r="W501" s="224">
        <v>0</v>
      </c>
      <c r="X501" s="225">
        <v>7.1288204947220851E-2</v>
      </c>
      <c r="Y501" s="224">
        <v>278</v>
      </c>
      <c r="Z501" s="224">
        <v>90</v>
      </c>
      <c r="AA501" s="224">
        <v>222.4</v>
      </c>
      <c r="AB501" s="224">
        <v>0.87819999999999998</v>
      </c>
      <c r="AC501" s="224">
        <v>5688</v>
      </c>
      <c r="AD501" s="224">
        <v>0</v>
      </c>
      <c r="AE501" s="225">
        <v>3.9143390146060802E-2</v>
      </c>
      <c r="AF501" s="224">
        <v>278</v>
      </c>
      <c r="AG501" s="224">
        <v>30</v>
      </c>
      <c r="AH501" s="224">
        <v>222.4</v>
      </c>
      <c r="AI501" s="224">
        <v>0.68779999999999997</v>
      </c>
      <c r="AJ501" s="224">
        <v>2181</v>
      </c>
      <c r="AK501" s="224">
        <v>0</v>
      </c>
      <c r="AL501" s="225">
        <v>1.9163982942846821E-2</v>
      </c>
      <c r="AM501" s="224">
        <v>278</v>
      </c>
      <c r="AN501" s="224">
        <v>60</v>
      </c>
      <c r="AO501" s="224">
        <v>222.4</v>
      </c>
      <c r="AP501" s="224">
        <v>0.82440000000000002</v>
      </c>
      <c r="AQ501" s="224">
        <v>3324</v>
      </c>
      <c r="AR501" s="224">
        <v>0</v>
      </c>
      <c r="AS501" s="225">
        <v>2.5180001559160236E-2</v>
      </c>
      <c r="AT501" s="224">
        <v>278</v>
      </c>
      <c r="AU501" s="224">
        <v>12</v>
      </c>
      <c r="AV501" s="224">
        <v>222.4</v>
      </c>
      <c r="AW501" s="224">
        <v>0.47199999999999998</v>
      </c>
      <c r="AX501" s="224">
        <v>909</v>
      </c>
      <c r="AY501" s="224">
        <v>0</v>
      </c>
      <c r="AZ501" s="225">
        <v>1.1638959745271035E-2</v>
      </c>
      <c r="BA501" s="224">
        <v>278</v>
      </c>
      <c r="BB501" s="224">
        <v>12</v>
      </c>
      <c r="BC501" s="224">
        <v>222.4</v>
      </c>
      <c r="BD501" s="224">
        <v>0.32590000000000002</v>
      </c>
      <c r="BE501" s="224">
        <v>525</v>
      </c>
      <c r="BF501" s="224">
        <v>0</v>
      </c>
      <c r="BG501" s="225">
        <v>1.0060224296782272E-2</v>
      </c>
      <c r="BH501" s="224">
        <v>278</v>
      </c>
      <c r="BI501" s="224">
        <v>174</v>
      </c>
      <c r="BJ501" s="224">
        <v>222.4</v>
      </c>
      <c r="BK501" s="224">
        <v>0.93899999999999995</v>
      </c>
      <c r="BL501" s="224">
        <v>19569</v>
      </c>
      <c r="BM501" s="224">
        <v>0</v>
      </c>
      <c r="BN501" s="225">
        <v>0.12594917367147199</v>
      </c>
      <c r="BO501" s="224">
        <v>278</v>
      </c>
      <c r="BP501" s="224">
        <v>165</v>
      </c>
      <c r="BQ501" s="224">
        <v>222.4</v>
      </c>
      <c r="BR501" s="224">
        <v>0.98629999999999995</v>
      </c>
      <c r="BS501" s="224">
        <v>44643</v>
      </c>
      <c r="BT501" s="311">
        <v>0</v>
      </c>
      <c r="BU501" s="225">
        <v>0.27354993746186296</v>
      </c>
      <c r="BV501" s="224">
        <v>278</v>
      </c>
      <c r="BW501" s="224">
        <v>186</v>
      </c>
      <c r="BX501" s="224">
        <v>222.4</v>
      </c>
      <c r="BY501" s="224">
        <v>0.99380000000000002</v>
      </c>
      <c r="BZ501" s="224">
        <v>59550</v>
      </c>
      <c r="CA501" s="311">
        <v>0</v>
      </c>
      <c r="CB501" s="225">
        <v>0.40093938275478574</v>
      </c>
      <c r="CC501" s="224">
        <v>278</v>
      </c>
      <c r="CD501" s="486"/>
      <c r="CE501" s="224">
        <v>278</v>
      </c>
      <c r="CF501" s="224">
        <v>0.97599999999999998</v>
      </c>
      <c r="CG501" s="224">
        <v>35680</v>
      </c>
      <c r="CH501" s="224">
        <v>0</v>
      </c>
      <c r="CI501" s="225">
        <v>0.17674913480109622</v>
      </c>
      <c r="CJ501" s="224">
        <v>278</v>
      </c>
      <c r="CK501" s="486"/>
      <c r="CL501" s="224">
        <v>278</v>
      </c>
      <c r="CM501" s="224">
        <v>0.92969999999999997</v>
      </c>
      <c r="CN501" s="224">
        <v>7673</v>
      </c>
      <c r="CO501" s="224">
        <v>0</v>
      </c>
      <c r="CP501" s="225">
        <v>4.1233013374177507E-2</v>
      </c>
      <c r="CQ501" s="224">
        <v>278</v>
      </c>
      <c r="CR501" s="486"/>
      <c r="CS501" s="224">
        <v>278</v>
      </c>
      <c r="CT501" s="224">
        <v>0.96709999999999996</v>
      </c>
      <c r="CU501" s="224">
        <v>20434</v>
      </c>
      <c r="CV501" s="311">
        <v>0</v>
      </c>
      <c r="CW501" s="225">
        <v>0.10215609287813994</v>
      </c>
      <c r="CX501" s="224">
        <v>278</v>
      </c>
      <c r="CY501" s="486"/>
      <c r="CZ501" s="224">
        <v>278</v>
      </c>
      <c r="DA501" s="224">
        <v>0.95109999999999995</v>
      </c>
      <c r="DB501" s="224">
        <v>13437</v>
      </c>
      <c r="DC501" s="224">
        <v>0</v>
      </c>
      <c r="DD501" s="225">
        <v>7.0582793569581304E-2</v>
      </c>
      <c r="DE501" s="224">
        <v>278</v>
      </c>
      <c r="DF501" s="486"/>
      <c r="DG501" s="224">
        <v>278</v>
      </c>
      <c r="DH501" s="224">
        <v>0.9617</v>
      </c>
      <c r="DI501" s="224">
        <v>18399</v>
      </c>
      <c r="DJ501" s="224">
        <v>0</v>
      </c>
      <c r="DK501" s="225">
        <v>9.2498964699342434E-2</v>
      </c>
      <c r="DL501" s="224">
        <v>278</v>
      </c>
      <c r="DM501" s="486"/>
      <c r="DN501" s="224">
        <v>278</v>
      </c>
      <c r="DO501" s="224">
        <v>0.9607</v>
      </c>
      <c r="DP501" s="224">
        <v>10791</v>
      </c>
      <c r="DQ501" s="311">
        <v>0</v>
      </c>
      <c r="DR501" s="225">
        <v>5.4307044766011128E-2</v>
      </c>
      <c r="DS501" s="486">
        <v>278</v>
      </c>
      <c r="DT501" s="486"/>
      <c r="DU501" s="486">
        <v>278</v>
      </c>
      <c r="DV501" s="486">
        <v>0.97550000000000003</v>
      </c>
      <c r="DW501" s="224">
        <v>14432</v>
      </c>
      <c r="DX501" s="224">
        <v>0</v>
      </c>
      <c r="DY501" s="225">
        <v>7.3913191333145681E-2</v>
      </c>
    </row>
    <row r="502" spans="1:129">
      <c r="A502" s="466">
        <v>498</v>
      </c>
      <c r="B502" s="487">
        <v>312000000021</v>
      </c>
      <c r="C502" s="492" t="s">
        <v>784</v>
      </c>
      <c r="D502" s="224">
        <v>172</v>
      </c>
      <c r="E502" s="224">
        <v>12</v>
      </c>
      <c r="F502" s="224">
        <v>12</v>
      </c>
      <c r="G502" s="224">
        <v>0.3115</v>
      </c>
      <c r="H502" s="224">
        <v>915</v>
      </c>
      <c r="I502" s="224">
        <v>0</v>
      </c>
      <c r="J502" s="225">
        <v>0.33997681469591579</v>
      </c>
      <c r="K502" s="224">
        <v>172</v>
      </c>
      <c r="L502" s="224">
        <v>87</v>
      </c>
      <c r="M502" s="224">
        <v>87</v>
      </c>
      <c r="N502" s="224">
        <v>0.76480000000000004</v>
      </c>
      <c r="O502" s="224">
        <v>10215</v>
      </c>
      <c r="P502" s="224">
        <v>0</v>
      </c>
      <c r="Q502" s="225">
        <v>0.20634706856991264</v>
      </c>
      <c r="R502" s="224">
        <v>172</v>
      </c>
      <c r="S502" s="224">
        <v>87</v>
      </c>
      <c r="T502" s="224">
        <v>137.6</v>
      </c>
      <c r="U502" s="224">
        <v>0.76239999999999997</v>
      </c>
      <c r="V502" s="224">
        <v>14586</v>
      </c>
      <c r="W502" s="224">
        <v>0</v>
      </c>
      <c r="X502" s="225">
        <v>0.19310894502875459</v>
      </c>
      <c r="Y502" s="224">
        <v>172</v>
      </c>
      <c r="Z502" s="224">
        <v>87</v>
      </c>
      <c r="AA502" s="224">
        <v>137.6</v>
      </c>
      <c r="AB502" s="224">
        <v>0.86670000000000003</v>
      </c>
      <c r="AC502" s="224">
        <v>13188</v>
      </c>
      <c r="AD502" s="224">
        <v>0</v>
      </c>
      <c r="AE502" s="225">
        <v>0.14863420770388167</v>
      </c>
      <c r="AF502" s="224">
        <v>172</v>
      </c>
      <c r="AG502" s="224">
        <v>99</v>
      </c>
      <c r="AH502" s="224">
        <v>137.6</v>
      </c>
      <c r="AI502" s="224">
        <v>0.82189999999999996</v>
      </c>
      <c r="AJ502" s="224">
        <v>26313</v>
      </c>
      <c r="AK502" s="224">
        <v>0</v>
      </c>
      <c r="AL502" s="225">
        <v>0.31272313835241877</v>
      </c>
      <c r="AM502" s="224">
        <v>172</v>
      </c>
      <c r="AN502" s="224">
        <v>111</v>
      </c>
      <c r="AO502" s="224">
        <v>137.6</v>
      </c>
      <c r="AP502" s="224">
        <v>0.81520000000000004</v>
      </c>
      <c r="AQ502" s="224">
        <v>22779</v>
      </c>
      <c r="AR502" s="224">
        <v>0</v>
      </c>
      <c r="AS502" s="225">
        <v>0.28204574565807788</v>
      </c>
      <c r="AT502" s="224">
        <v>172</v>
      </c>
      <c r="AU502" s="224">
        <v>78</v>
      </c>
      <c r="AV502" s="224">
        <v>137.6</v>
      </c>
      <c r="AW502" s="224">
        <v>0.5222</v>
      </c>
      <c r="AX502" s="224">
        <v>3948</v>
      </c>
      <c r="AY502" s="224">
        <v>0</v>
      </c>
      <c r="AZ502" s="225">
        <v>7.3849729188329244E-2</v>
      </c>
      <c r="BA502" s="224">
        <v>172</v>
      </c>
      <c r="BB502" s="224">
        <v>66</v>
      </c>
      <c r="BC502" s="224">
        <v>137.6</v>
      </c>
      <c r="BD502" s="224">
        <v>0.67559999999999998</v>
      </c>
      <c r="BE502" s="224">
        <v>5991</v>
      </c>
      <c r="BF502" s="224">
        <v>0</v>
      </c>
      <c r="BG502" s="225">
        <v>8.9507360095648539E-2</v>
      </c>
      <c r="BH502" s="224">
        <v>172</v>
      </c>
      <c r="BI502" s="224">
        <v>69</v>
      </c>
      <c r="BJ502" s="224">
        <v>137.6</v>
      </c>
      <c r="BK502" s="224">
        <v>0.53269999999999995</v>
      </c>
      <c r="BL502" s="224">
        <v>4248</v>
      </c>
      <c r="BM502" s="224">
        <v>0</v>
      </c>
      <c r="BN502" s="225">
        <v>7.7895154284159551E-2</v>
      </c>
      <c r="BO502" s="224">
        <v>172</v>
      </c>
      <c r="BP502" s="224">
        <v>0</v>
      </c>
      <c r="BQ502" s="224">
        <v>137.6</v>
      </c>
      <c r="BR502" s="224">
        <v>0</v>
      </c>
      <c r="BS502" s="224">
        <v>0</v>
      </c>
      <c r="BT502" s="311">
        <v>0</v>
      </c>
      <c r="BU502" s="225">
        <v>0</v>
      </c>
      <c r="BV502" s="224">
        <v>172</v>
      </c>
      <c r="BW502" s="224">
        <v>75</v>
      </c>
      <c r="BX502" s="224">
        <v>137.6</v>
      </c>
      <c r="BY502" s="224">
        <v>0</v>
      </c>
      <c r="BZ502" s="224">
        <v>9003</v>
      </c>
      <c r="CA502" s="311">
        <v>0</v>
      </c>
      <c r="CB502" s="225">
        <v>0</v>
      </c>
      <c r="CC502" s="224">
        <v>172</v>
      </c>
      <c r="CD502" s="486"/>
      <c r="CE502" s="224">
        <v>137.6</v>
      </c>
      <c r="CF502" s="224">
        <v>8.2600000000000007E-2</v>
      </c>
      <c r="CG502" s="224">
        <v>2890</v>
      </c>
      <c r="CH502" s="224">
        <v>0</v>
      </c>
      <c r="CI502" s="225">
        <v>0.34176408811646014</v>
      </c>
      <c r="CJ502" s="224">
        <v>172</v>
      </c>
      <c r="CK502" s="486"/>
      <c r="CL502" s="224">
        <v>137.6</v>
      </c>
      <c r="CM502" s="224">
        <v>0.14430000000000001</v>
      </c>
      <c r="CN502" s="224">
        <v>4171</v>
      </c>
      <c r="CO502" s="224">
        <v>0</v>
      </c>
      <c r="CP502" s="225">
        <v>0.29175810425810428</v>
      </c>
      <c r="CQ502" s="224">
        <v>172</v>
      </c>
      <c r="CR502" s="486"/>
      <c r="CS502" s="224">
        <v>137.6</v>
      </c>
      <c r="CT502" s="224">
        <v>0.53300000000000003</v>
      </c>
      <c r="CU502" s="224">
        <v>16139</v>
      </c>
      <c r="CV502" s="311">
        <v>0</v>
      </c>
      <c r="CW502" s="225">
        <v>0.29577267088817233</v>
      </c>
      <c r="CX502" s="224">
        <v>172</v>
      </c>
      <c r="CY502" s="486"/>
      <c r="CZ502" s="224">
        <v>137.6</v>
      </c>
      <c r="DA502" s="224">
        <v>0.23180000000000001</v>
      </c>
      <c r="DB502" s="224">
        <v>6124</v>
      </c>
      <c r="DC502" s="224">
        <v>0</v>
      </c>
      <c r="DD502" s="225">
        <v>0.26666794862362414</v>
      </c>
      <c r="DE502" s="224">
        <v>172</v>
      </c>
      <c r="DF502" s="486"/>
      <c r="DG502" s="224">
        <v>137.6</v>
      </c>
      <c r="DH502" s="224">
        <v>0.72660000000000002</v>
      </c>
      <c r="DI502" s="224">
        <v>18639</v>
      </c>
      <c r="DJ502" s="224">
        <v>0</v>
      </c>
      <c r="DK502" s="225">
        <v>0.25057390741161756</v>
      </c>
      <c r="DL502" s="224">
        <v>172</v>
      </c>
      <c r="DM502" s="486"/>
      <c r="DN502" s="224">
        <v>137.6</v>
      </c>
      <c r="DO502" s="224">
        <v>0.86070000000000002</v>
      </c>
      <c r="DP502" s="224">
        <v>23745</v>
      </c>
      <c r="DQ502" s="311">
        <v>0</v>
      </c>
      <c r="DR502" s="225">
        <v>0.26948152818964588</v>
      </c>
      <c r="DS502" s="486">
        <v>172</v>
      </c>
      <c r="DT502" s="486"/>
      <c r="DU502" s="486">
        <v>137.6</v>
      </c>
      <c r="DV502" s="486">
        <v>0.99990000000000001</v>
      </c>
      <c r="DW502" s="224">
        <v>9001</v>
      </c>
      <c r="DX502" s="224">
        <v>0</v>
      </c>
      <c r="DY502" s="225">
        <v>9.0862203145379142E-2</v>
      </c>
    </row>
    <row r="503" spans="1:129">
      <c r="A503" s="466">
        <v>499</v>
      </c>
      <c r="B503" s="487">
        <v>341000000082</v>
      </c>
      <c r="C503" s="492" t="s">
        <v>319</v>
      </c>
      <c r="D503" s="224">
        <v>222</v>
      </c>
      <c r="E503" s="224">
        <v>30</v>
      </c>
      <c r="F503" s="224">
        <v>30</v>
      </c>
      <c r="G503" s="224">
        <v>0.97219999999999995</v>
      </c>
      <c r="H503" s="224">
        <v>7557</v>
      </c>
      <c r="I503" s="224">
        <v>0</v>
      </c>
      <c r="J503" s="225">
        <v>0.35986536835127664</v>
      </c>
      <c r="K503" s="224">
        <v>222</v>
      </c>
      <c r="L503" s="224">
        <v>27</v>
      </c>
      <c r="M503" s="224">
        <v>27</v>
      </c>
      <c r="N503" s="224">
        <v>0.97570000000000001</v>
      </c>
      <c r="O503" s="224">
        <v>11184</v>
      </c>
      <c r="P503" s="224">
        <v>0</v>
      </c>
      <c r="Q503" s="225">
        <v>0.57061627414756844</v>
      </c>
      <c r="R503" s="224">
        <v>222</v>
      </c>
      <c r="S503" s="224">
        <v>30</v>
      </c>
      <c r="T503" s="224">
        <v>177.6</v>
      </c>
      <c r="U503" s="224">
        <v>0.97960000000000003</v>
      </c>
      <c r="V503" s="224">
        <v>10518</v>
      </c>
      <c r="W503" s="224">
        <v>0</v>
      </c>
      <c r="X503" s="225">
        <v>8.3967057093843542E-2</v>
      </c>
      <c r="Y503" s="224">
        <v>222</v>
      </c>
      <c r="Z503" s="224">
        <v>30</v>
      </c>
      <c r="AA503" s="224">
        <v>177.6</v>
      </c>
      <c r="AB503" s="224">
        <v>0.98170000000000002</v>
      </c>
      <c r="AC503" s="224">
        <v>9483</v>
      </c>
      <c r="AD503" s="224">
        <v>0</v>
      </c>
      <c r="AE503" s="225">
        <v>7.3105670148489219E-2</v>
      </c>
      <c r="AF503" s="224">
        <v>222</v>
      </c>
      <c r="AG503" s="224">
        <v>33</v>
      </c>
      <c r="AH503" s="224">
        <v>177.6</v>
      </c>
      <c r="AI503" s="224">
        <v>0.98380000000000001</v>
      </c>
      <c r="AJ503" s="224">
        <v>11133</v>
      </c>
      <c r="AK503" s="224">
        <v>0</v>
      </c>
      <c r="AL503" s="225">
        <v>8.5642531060725169E-2</v>
      </c>
      <c r="AM503" s="224">
        <v>222</v>
      </c>
      <c r="AN503" s="224">
        <v>30</v>
      </c>
      <c r="AO503" s="224">
        <v>177.6</v>
      </c>
      <c r="AP503" s="224">
        <v>0.98170000000000002</v>
      </c>
      <c r="AQ503" s="224">
        <v>8859</v>
      </c>
      <c r="AR503" s="224">
        <v>0</v>
      </c>
      <c r="AS503" s="225">
        <v>7.0571679451683522E-2</v>
      </c>
      <c r="AT503" s="224">
        <v>222</v>
      </c>
      <c r="AU503" s="224">
        <v>0</v>
      </c>
      <c r="AV503" s="224">
        <v>177.6</v>
      </c>
      <c r="AW503" s="224">
        <v>0.98170000000000002</v>
      </c>
      <c r="AX503" s="224">
        <v>8859</v>
      </c>
      <c r="AY503" s="224">
        <v>0</v>
      </c>
      <c r="AZ503" s="225">
        <v>6.8295173662919539E-2</v>
      </c>
      <c r="BA503" s="224">
        <v>222</v>
      </c>
      <c r="BB503" s="224">
        <v>27</v>
      </c>
      <c r="BC503" s="224">
        <v>177.6</v>
      </c>
      <c r="BD503" s="224">
        <v>0</v>
      </c>
      <c r="BE503" s="224">
        <v>21111</v>
      </c>
      <c r="BF503" s="224">
        <v>0</v>
      </c>
      <c r="BG503" s="225">
        <v>0</v>
      </c>
      <c r="BH503" s="224">
        <v>222</v>
      </c>
      <c r="BI503" s="224">
        <v>21</v>
      </c>
      <c r="BJ503" s="224">
        <v>177.6</v>
      </c>
      <c r="BK503" s="224">
        <v>0.98809999999999998</v>
      </c>
      <c r="BL503" s="224">
        <v>8700</v>
      </c>
      <c r="BM503" s="224">
        <v>0</v>
      </c>
      <c r="BN503" s="225">
        <v>6.6635008328254738E-2</v>
      </c>
      <c r="BO503" s="224">
        <v>222</v>
      </c>
      <c r="BP503" s="224">
        <v>21</v>
      </c>
      <c r="BQ503" s="224">
        <v>177.6</v>
      </c>
      <c r="BR503" s="224">
        <v>0.99</v>
      </c>
      <c r="BS503" s="224">
        <v>8049</v>
      </c>
      <c r="BT503" s="311">
        <v>0</v>
      </c>
      <c r="BU503" s="225">
        <v>6.1530555482168389E-2</v>
      </c>
      <c r="BV503" s="224">
        <v>222</v>
      </c>
      <c r="BW503" s="224">
        <v>21</v>
      </c>
      <c r="BX503" s="224">
        <v>177.6</v>
      </c>
      <c r="BY503" s="224">
        <v>0.98960000000000004</v>
      </c>
      <c r="BZ503" s="224">
        <v>7671</v>
      </c>
      <c r="CA503" s="311">
        <v>0</v>
      </c>
      <c r="CB503" s="225">
        <v>6.4950135527894221E-2</v>
      </c>
      <c r="CC503" s="224">
        <v>222</v>
      </c>
      <c r="CD503" s="486"/>
      <c r="CE503" s="224">
        <v>177.6</v>
      </c>
      <c r="CF503" s="224">
        <v>0.99990000000000001</v>
      </c>
      <c r="CG503" s="224">
        <v>12298</v>
      </c>
      <c r="CH503" s="224">
        <v>0</v>
      </c>
      <c r="CI503" s="225">
        <v>9.3081210668775879E-2</v>
      </c>
      <c r="CJ503" s="224">
        <v>222</v>
      </c>
      <c r="CK503" s="486"/>
      <c r="CL503" s="224">
        <v>177.6</v>
      </c>
      <c r="CM503" s="224">
        <v>0.97009999999999996</v>
      </c>
      <c r="CN503" s="224">
        <v>9834</v>
      </c>
      <c r="CO503" s="224">
        <v>0</v>
      </c>
      <c r="CP503" s="225">
        <v>7.9275363395557186E-2</v>
      </c>
      <c r="CQ503" s="224">
        <v>222</v>
      </c>
      <c r="CR503" s="486"/>
      <c r="CS503" s="224">
        <v>177.6</v>
      </c>
      <c r="CT503" s="224">
        <v>0.97550000000000003</v>
      </c>
      <c r="CU503" s="224">
        <v>10843</v>
      </c>
      <c r="CV503" s="311">
        <v>0</v>
      </c>
      <c r="CW503" s="225">
        <v>8.41213603279376E-2</v>
      </c>
      <c r="CX503" s="224">
        <v>222</v>
      </c>
      <c r="CY503" s="486"/>
      <c r="CZ503" s="224">
        <v>177.6</v>
      </c>
      <c r="DA503" s="224">
        <v>0.96209999999999996</v>
      </c>
      <c r="DB503" s="224">
        <v>9614</v>
      </c>
      <c r="DC503" s="224">
        <v>0</v>
      </c>
      <c r="DD503" s="225">
        <v>7.8146304500113895E-2</v>
      </c>
      <c r="DE503" s="224">
        <v>222</v>
      </c>
      <c r="DF503" s="486"/>
      <c r="DG503" s="224">
        <v>177.6</v>
      </c>
      <c r="DH503" s="224">
        <v>0.96189999999999998</v>
      </c>
      <c r="DI503" s="224">
        <v>10479</v>
      </c>
      <c r="DJ503" s="224">
        <v>0</v>
      </c>
      <c r="DK503" s="225">
        <v>8.2446840731854598E-2</v>
      </c>
      <c r="DL503" s="224">
        <v>222</v>
      </c>
      <c r="DM503" s="486"/>
      <c r="DN503" s="224">
        <v>177.6</v>
      </c>
      <c r="DO503" s="224">
        <v>1.0222</v>
      </c>
      <c r="DP503" s="224">
        <v>11011</v>
      </c>
      <c r="DQ503" s="311">
        <v>0</v>
      </c>
      <c r="DR503" s="225">
        <v>8.1522030642681237E-2</v>
      </c>
      <c r="DS503" s="486">
        <v>222</v>
      </c>
      <c r="DT503" s="486"/>
      <c r="DU503" s="486">
        <v>177.6</v>
      </c>
      <c r="DV503" s="486">
        <v>0.99609999999999999</v>
      </c>
      <c r="DW503" s="224">
        <v>5454</v>
      </c>
      <c r="DX503" s="224">
        <v>0</v>
      </c>
      <c r="DY503" s="225">
        <v>4.2819021209745033E-2</v>
      </c>
    </row>
    <row r="504" spans="1:129">
      <c r="A504" s="466">
        <v>500</v>
      </c>
      <c r="B504" s="487">
        <v>353000000007</v>
      </c>
      <c r="C504" s="492" t="s">
        <v>373</v>
      </c>
      <c r="D504" s="224">
        <v>110</v>
      </c>
      <c r="E504" s="224">
        <v>76.400000000000006</v>
      </c>
      <c r="F504" s="224">
        <v>76.400000000000006</v>
      </c>
      <c r="G504" s="224">
        <v>0.90980000000000005</v>
      </c>
      <c r="H504" s="224">
        <v>7238</v>
      </c>
      <c r="I504" s="224">
        <v>0</v>
      </c>
      <c r="J504" s="225">
        <v>0.14462613867407967</v>
      </c>
      <c r="K504" s="224">
        <v>110</v>
      </c>
      <c r="L504" s="224">
        <v>72</v>
      </c>
      <c r="M504" s="224">
        <v>72</v>
      </c>
      <c r="N504" s="224">
        <v>0.95040000000000002</v>
      </c>
      <c r="O504" s="224">
        <v>5598</v>
      </c>
      <c r="P504" s="224">
        <v>0</v>
      </c>
      <c r="Q504" s="225">
        <v>0.10995653216755367</v>
      </c>
      <c r="R504" s="224">
        <v>110</v>
      </c>
      <c r="S504" s="224">
        <v>67.599999999999994</v>
      </c>
      <c r="T504" s="224">
        <v>88</v>
      </c>
      <c r="U504" s="224">
        <v>0.95430000000000004</v>
      </c>
      <c r="V504" s="224">
        <v>3804</v>
      </c>
      <c r="W504" s="224">
        <v>0</v>
      </c>
      <c r="X504" s="225">
        <v>6.2913003026174974E-2</v>
      </c>
      <c r="Y504" s="224">
        <v>110</v>
      </c>
      <c r="Z504" s="224">
        <v>63.6</v>
      </c>
      <c r="AA504" s="224">
        <v>88</v>
      </c>
      <c r="AB504" s="224">
        <v>0.94079999999999997</v>
      </c>
      <c r="AC504" s="224">
        <v>1334</v>
      </c>
      <c r="AD504" s="224">
        <v>0</v>
      </c>
      <c r="AE504" s="225">
        <v>2.1657230218578145E-2</v>
      </c>
      <c r="AF504" s="224">
        <v>110</v>
      </c>
      <c r="AG504" s="224">
        <v>64.8</v>
      </c>
      <c r="AH504" s="224">
        <v>88</v>
      </c>
      <c r="AI504" s="224">
        <v>0.93540000000000001</v>
      </c>
      <c r="AJ504" s="224">
        <v>1710</v>
      </c>
      <c r="AK504" s="224">
        <v>0</v>
      </c>
      <c r="AL504" s="225">
        <v>2.7921782329074017E-2</v>
      </c>
      <c r="AM504" s="224">
        <v>110</v>
      </c>
      <c r="AN504" s="224">
        <v>84.4</v>
      </c>
      <c r="AO504" s="224">
        <v>88</v>
      </c>
      <c r="AP504" s="224">
        <v>0.9425</v>
      </c>
      <c r="AQ504" s="224">
        <v>3214</v>
      </c>
      <c r="AR504" s="224">
        <v>0</v>
      </c>
      <c r="AS504" s="225">
        <v>5.3820700372424514E-2</v>
      </c>
      <c r="AT504" s="224">
        <v>110</v>
      </c>
      <c r="AU504" s="224">
        <v>58.4</v>
      </c>
      <c r="AV504" s="224">
        <v>88</v>
      </c>
      <c r="AW504" s="224">
        <v>0.85599999999999998</v>
      </c>
      <c r="AX504" s="224">
        <v>832</v>
      </c>
      <c r="AY504" s="224">
        <v>0</v>
      </c>
      <c r="AZ504" s="225">
        <v>1.4845470076100164E-2</v>
      </c>
      <c r="BA504" s="224">
        <v>110</v>
      </c>
      <c r="BB504" s="224">
        <v>58.8</v>
      </c>
      <c r="BC504" s="224">
        <v>88</v>
      </c>
      <c r="BD504" s="224">
        <v>0.70089999999999997</v>
      </c>
      <c r="BE504" s="224">
        <v>970</v>
      </c>
      <c r="BF504" s="224">
        <v>0</v>
      </c>
      <c r="BG504" s="225">
        <v>2.1842407525101207E-2</v>
      </c>
      <c r="BH504" s="224">
        <v>110</v>
      </c>
      <c r="BI504" s="224">
        <v>72.8</v>
      </c>
      <c r="BJ504" s="224">
        <v>88</v>
      </c>
      <c r="BK504" s="224">
        <v>0.81899999999999995</v>
      </c>
      <c r="BL504" s="224">
        <v>3050</v>
      </c>
      <c r="BM504" s="224">
        <v>0</v>
      </c>
      <c r="BN504" s="225">
        <v>5.6880097202677851E-2</v>
      </c>
      <c r="BO504" s="224">
        <v>110</v>
      </c>
      <c r="BP504" s="224">
        <v>70</v>
      </c>
      <c r="BQ504" s="224">
        <v>88</v>
      </c>
      <c r="BR504" s="224">
        <v>0.90749999999999997</v>
      </c>
      <c r="BS504" s="224">
        <v>6746</v>
      </c>
      <c r="BT504" s="311">
        <v>0</v>
      </c>
      <c r="BU504" s="225">
        <v>0.11353874656993826</v>
      </c>
      <c r="BV504" s="224">
        <v>110</v>
      </c>
      <c r="BW504" s="224">
        <v>96.8</v>
      </c>
      <c r="BX504" s="224">
        <v>96.8</v>
      </c>
      <c r="BY504" s="224">
        <v>0.85250000000000004</v>
      </c>
      <c r="BZ504" s="224">
        <v>4000</v>
      </c>
      <c r="CA504" s="311">
        <v>0</v>
      </c>
      <c r="CB504" s="225">
        <v>7.213083726013611E-2</v>
      </c>
      <c r="CC504" s="224">
        <v>110</v>
      </c>
      <c r="CD504" s="486"/>
      <c r="CE504" s="224">
        <v>88</v>
      </c>
      <c r="CF504" s="224">
        <v>0.94269999999999998</v>
      </c>
      <c r="CG504" s="224">
        <v>5794</v>
      </c>
      <c r="CH504" s="224">
        <v>0</v>
      </c>
      <c r="CI504" s="225">
        <v>9.3874875943881581E-2</v>
      </c>
      <c r="CJ504" s="224">
        <v>110</v>
      </c>
      <c r="CK504" s="486"/>
      <c r="CL504" s="224">
        <v>88</v>
      </c>
      <c r="CM504" s="224">
        <v>0.95879999999999999</v>
      </c>
      <c r="CN504" s="224">
        <v>2842</v>
      </c>
      <c r="CO504" s="224">
        <v>0</v>
      </c>
      <c r="CP504" s="225">
        <v>4.6782225677720043E-2</v>
      </c>
      <c r="CQ504" s="224">
        <v>110</v>
      </c>
      <c r="CR504" s="486"/>
      <c r="CS504" s="224">
        <v>88</v>
      </c>
      <c r="CT504" s="224">
        <v>0.9335</v>
      </c>
      <c r="CU504" s="224">
        <v>4270</v>
      </c>
      <c r="CV504" s="311">
        <v>0</v>
      </c>
      <c r="CW504" s="225">
        <v>6.9864723569995096E-2</v>
      </c>
      <c r="CX504" s="224">
        <v>110</v>
      </c>
      <c r="CY504" s="486"/>
      <c r="CZ504" s="224">
        <v>88</v>
      </c>
      <c r="DA504" s="224">
        <v>0.93179999999999996</v>
      </c>
      <c r="DB504" s="224">
        <v>6978</v>
      </c>
      <c r="DC504" s="224">
        <v>0</v>
      </c>
      <c r="DD504" s="225">
        <v>0.11819336312253247</v>
      </c>
      <c r="DE504" s="224">
        <v>110</v>
      </c>
      <c r="DF504" s="486"/>
      <c r="DG504" s="224">
        <v>88</v>
      </c>
      <c r="DH504" s="224">
        <v>0.9244</v>
      </c>
      <c r="DI504" s="224">
        <v>5578</v>
      </c>
      <c r="DJ504" s="224">
        <v>0</v>
      </c>
      <c r="DK504" s="225">
        <v>9.2164350192225297E-2</v>
      </c>
      <c r="DL504" s="224">
        <v>110</v>
      </c>
      <c r="DM504" s="486"/>
      <c r="DN504" s="224">
        <v>88</v>
      </c>
      <c r="DO504" s="224">
        <v>0.89829999999999999</v>
      </c>
      <c r="DP504" s="224">
        <v>2686</v>
      </c>
      <c r="DQ504" s="311">
        <v>0</v>
      </c>
      <c r="DR504" s="225">
        <v>4.5669788562277248E-2</v>
      </c>
      <c r="DS504" s="486">
        <v>110</v>
      </c>
      <c r="DT504" s="486"/>
      <c r="DU504" s="486">
        <v>93.2</v>
      </c>
      <c r="DV504" s="486">
        <v>0.85219999999999996</v>
      </c>
      <c r="DW504" s="224">
        <v>3276</v>
      </c>
      <c r="DX504" s="224">
        <v>0</v>
      </c>
      <c r="DY504" s="225">
        <v>5.7286719654154411E-2</v>
      </c>
    </row>
    <row r="505" spans="1:129">
      <c r="A505" s="466">
        <v>501</v>
      </c>
      <c r="B505" s="487">
        <v>311000000016</v>
      </c>
      <c r="C505" s="492" t="s">
        <v>253</v>
      </c>
      <c r="D505" s="224">
        <v>422</v>
      </c>
      <c r="E505" s="224">
        <v>105</v>
      </c>
      <c r="F505" s="224">
        <v>422</v>
      </c>
      <c r="G505" s="224">
        <v>0.97070000000000001</v>
      </c>
      <c r="H505" s="224">
        <v>33485</v>
      </c>
      <c r="I505" s="224">
        <v>0</v>
      </c>
      <c r="J505" s="225">
        <v>0.11353253269723382</v>
      </c>
      <c r="K505" s="224">
        <v>422</v>
      </c>
      <c r="L505" s="224">
        <v>125</v>
      </c>
      <c r="M505" s="224">
        <v>422</v>
      </c>
      <c r="N505" s="224">
        <v>1</v>
      </c>
      <c r="O505" s="224">
        <v>47665</v>
      </c>
      <c r="P505" s="224">
        <v>0</v>
      </c>
      <c r="Q505" s="225">
        <v>0.15181483463282883</v>
      </c>
      <c r="R505" s="224">
        <v>422</v>
      </c>
      <c r="S505" s="224">
        <v>130</v>
      </c>
      <c r="T505" s="224">
        <v>422</v>
      </c>
      <c r="U505" s="224">
        <v>0.83620000000000005</v>
      </c>
      <c r="V505" s="224">
        <v>34485</v>
      </c>
      <c r="W505" s="224">
        <v>0</v>
      </c>
      <c r="X505" s="225">
        <v>0.13572977204860776</v>
      </c>
      <c r="Y505" s="224">
        <v>422</v>
      </c>
      <c r="Z505" s="224">
        <v>130</v>
      </c>
      <c r="AA505" s="224">
        <v>422</v>
      </c>
      <c r="AB505" s="224">
        <v>0.95669999999999999</v>
      </c>
      <c r="AC505" s="224">
        <v>40550</v>
      </c>
      <c r="AD505" s="224">
        <v>0</v>
      </c>
      <c r="AE505" s="225">
        <v>0.13499873472061349</v>
      </c>
      <c r="AF505" s="224">
        <v>422</v>
      </c>
      <c r="AG505" s="224">
        <v>125</v>
      </c>
      <c r="AH505" s="224">
        <v>422</v>
      </c>
      <c r="AI505" s="224">
        <v>0.95669999999999999</v>
      </c>
      <c r="AJ505" s="224">
        <v>53100</v>
      </c>
      <c r="AK505" s="224">
        <v>0</v>
      </c>
      <c r="AL505" s="225">
        <v>0.17678009404844827</v>
      </c>
      <c r="AM505" s="224">
        <v>422</v>
      </c>
      <c r="AN505" s="224">
        <v>140</v>
      </c>
      <c r="AO505" s="224">
        <v>422</v>
      </c>
      <c r="AP505" s="224">
        <v>0.96020000000000005</v>
      </c>
      <c r="AQ505" s="224">
        <v>42450</v>
      </c>
      <c r="AR505" s="224">
        <v>0</v>
      </c>
      <c r="AS505" s="225">
        <v>0.1455026977331276</v>
      </c>
      <c r="AT505" s="224">
        <v>422</v>
      </c>
      <c r="AU505" s="224">
        <v>150</v>
      </c>
      <c r="AV505" s="224">
        <v>422</v>
      </c>
      <c r="AW505" s="224">
        <v>0.9526</v>
      </c>
      <c r="AX505" s="224">
        <v>51840</v>
      </c>
      <c r="AY505" s="224">
        <v>0</v>
      </c>
      <c r="AZ505" s="225">
        <v>0.17332812107855156</v>
      </c>
      <c r="BA505" s="224">
        <v>422</v>
      </c>
      <c r="BB505" s="224">
        <v>120</v>
      </c>
      <c r="BC505" s="224">
        <v>422</v>
      </c>
      <c r="BD505" s="224">
        <v>0.9335</v>
      </c>
      <c r="BE505" s="224">
        <v>47795</v>
      </c>
      <c r="BF505" s="224">
        <v>0</v>
      </c>
      <c r="BG505" s="225">
        <v>0.16850903683696744</v>
      </c>
      <c r="BH505" s="224">
        <v>422</v>
      </c>
      <c r="BI505" s="224">
        <v>125</v>
      </c>
      <c r="BJ505" s="224">
        <v>422</v>
      </c>
      <c r="BK505" s="224">
        <v>0.92759999999999998</v>
      </c>
      <c r="BL505" s="224">
        <v>41805</v>
      </c>
      <c r="BM505" s="224">
        <v>0</v>
      </c>
      <c r="BN505" s="225">
        <v>0.14354302733301519</v>
      </c>
      <c r="BO505" s="224">
        <v>422</v>
      </c>
      <c r="BP505" s="224">
        <v>125</v>
      </c>
      <c r="BQ505" s="224">
        <v>422</v>
      </c>
      <c r="BR505" s="224">
        <v>0.92800000000000005</v>
      </c>
      <c r="BS505" s="224">
        <v>42740</v>
      </c>
      <c r="BT505" s="311">
        <v>0</v>
      </c>
      <c r="BU505" s="225">
        <v>0.14669021837498922</v>
      </c>
      <c r="BV505" s="224">
        <v>422</v>
      </c>
      <c r="BW505" s="224">
        <v>120</v>
      </c>
      <c r="BX505" s="224">
        <v>422</v>
      </c>
      <c r="BY505" s="224">
        <v>0.93500000000000005</v>
      </c>
      <c r="BZ505" s="224">
        <v>29360</v>
      </c>
      <c r="CA505" s="311">
        <v>0</v>
      </c>
      <c r="CB505" s="225">
        <v>0.11072934128412243</v>
      </c>
      <c r="CC505" s="224">
        <v>422</v>
      </c>
      <c r="CD505" s="486"/>
      <c r="CE505" s="224">
        <v>337.6</v>
      </c>
      <c r="CF505" s="224">
        <v>0.95440000000000003</v>
      </c>
      <c r="CG505" s="224">
        <v>51945</v>
      </c>
      <c r="CH505" s="224">
        <v>0</v>
      </c>
      <c r="CI505" s="225">
        <v>0.21668953940410432</v>
      </c>
      <c r="CJ505" s="224">
        <v>0</v>
      </c>
      <c r="CK505" s="486"/>
      <c r="CL505" s="224">
        <v>0</v>
      </c>
      <c r="CM505" s="224">
        <v>0</v>
      </c>
      <c r="CN505" s="224">
        <v>0</v>
      </c>
      <c r="CO505" s="224">
        <v>0</v>
      </c>
      <c r="CP505" s="225">
        <v>0</v>
      </c>
      <c r="CQ505" s="224">
        <v>422</v>
      </c>
      <c r="CR505" s="486"/>
      <c r="CS505" s="224">
        <v>337.6</v>
      </c>
      <c r="CT505" s="224">
        <v>0.96619999999999995</v>
      </c>
      <c r="CU505" s="224">
        <v>53818</v>
      </c>
      <c r="CV505" s="311">
        <v>0</v>
      </c>
      <c r="CW505" s="225">
        <v>0.22176098793661894</v>
      </c>
      <c r="CX505" s="224">
        <v>422</v>
      </c>
      <c r="CY505" s="486"/>
      <c r="CZ505" s="224">
        <v>337.6</v>
      </c>
      <c r="DA505" s="224">
        <v>0.96230000000000004</v>
      </c>
      <c r="DB505" s="224">
        <v>54260</v>
      </c>
      <c r="DC505" s="224">
        <v>0</v>
      </c>
      <c r="DD505" s="225">
        <v>0.23197136030454502</v>
      </c>
      <c r="DE505" s="224">
        <v>422</v>
      </c>
      <c r="DF505" s="486"/>
      <c r="DG505" s="224">
        <v>337.6</v>
      </c>
      <c r="DH505" s="224">
        <v>0.95720000000000005</v>
      </c>
      <c r="DI505" s="224">
        <v>65233</v>
      </c>
      <c r="DJ505" s="224">
        <v>0</v>
      </c>
      <c r="DK505" s="225">
        <v>0.27132467302211244</v>
      </c>
      <c r="DL505" s="224">
        <v>422</v>
      </c>
      <c r="DM505" s="486"/>
      <c r="DN505" s="224">
        <v>337.6</v>
      </c>
      <c r="DO505" s="224">
        <v>0.95179999999999998</v>
      </c>
      <c r="DP505" s="224">
        <v>67898</v>
      </c>
      <c r="DQ505" s="311">
        <v>0</v>
      </c>
      <c r="DR505" s="225">
        <v>0.28401148848481417</v>
      </c>
      <c r="DS505" s="486">
        <v>422</v>
      </c>
      <c r="DT505" s="486"/>
      <c r="DU505" s="486">
        <v>337.6</v>
      </c>
      <c r="DV505" s="486">
        <v>0.93089999999999995</v>
      </c>
      <c r="DW505" s="224">
        <v>72097</v>
      </c>
      <c r="DX505" s="224">
        <v>0</v>
      </c>
      <c r="DY505" s="225">
        <v>0.31862454562337567</v>
      </c>
    </row>
    <row r="506" spans="1:129">
      <c r="A506" s="466">
        <v>502</v>
      </c>
      <c r="B506" s="487">
        <v>211000000031</v>
      </c>
      <c r="C506" s="492" t="s">
        <v>712</v>
      </c>
      <c r="D506" s="224">
        <v>150</v>
      </c>
      <c r="E506" s="224">
        <v>91.2</v>
      </c>
      <c r="F506" s="224">
        <v>96.2</v>
      </c>
      <c r="G506" s="224">
        <v>0.85599999999999998</v>
      </c>
      <c r="H506" s="224">
        <v>23882</v>
      </c>
      <c r="I506" s="224">
        <v>0</v>
      </c>
      <c r="J506" s="225">
        <v>0.40279990630457918</v>
      </c>
      <c r="K506" s="224">
        <v>150</v>
      </c>
      <c r="L506" s="224">
        <v>132.6</v>
      </c>
      <c r="M506" s="224">
        <v>137.6</v>
      </c>
      <c r="N506" s="224">
        <v>0.90339999999999998</v>
      </c>
      <c r="O506" s="224">
        <v>38911</v>
      </c>
      <c r="P506" s="224">
        <v>0</v>
      </c>
      <c r="Q506" s="225">
        <v>0.42072753563086368</v>
      </c>
      <c r="R506" s="224">
        <v>150</v>
      </c>
      <c r="S506" s="224">
        <v>147.6</v>
      </c>
      <c r="T506" s="224">
        <v>152.6</v>
      </c>
      <c r="U506" s="224">
        <v>0.90380000000000005</v>
      </c>
      <c r="V506" s="224">
        <v>50175</v>
      </c>
      <c r="W506" s="224">
        <v>0</v>
      </c>
      <c r="X506" s="225">
        <v>0.50527523660838458</v>
      </c>
      <c r="Y506" s="224">
        <v>150</v>
      </c>
      <c r="Z506" s="224">
        <v>156</v>
      </c>
      <c r="AA506" s="224">
        <v>161</v>
      </c>
      <c r="AB506" s="224">
        <v>0.8952</v>
      </c>
      <c r="AC506" s="224">
        <v>51813</v>
      </c>
      <c r="AD506" s="224">
        <v>0</v>
      </c>
      <c r="AE506" s="225">
        <v>0.48319213189639482</v>
      </c>
      <c r="AF506" s="224">
        <v>150</v>
      </c>
      <c r="AG506" s="224">
        <v>172.8</v>
      </c>
      <c r="AH506" s="224">
        <v>177.8</v>
      </c>
      <c r="AI506" s="224">
        <v>0.88670000000000004</v>
      </c>
      <c r="AJ506" s="224">
        <v>49860</v>
      </c>
      <c r="AK506" s="224">
        <v>0</v>
      </c>
      <c r="AL506" s="225">
        <v>0.42508019733853503</v>
      </c>
      <c r="AM506" s="224">
        <v>150</v>
      </c>
      <c r="AN506" s="224">
        <v>56.4</v>
      </c>
      <c r="AO506" s="224">
        <v>120</v>
      </c>
      <c r="AP506" s="224">
        <v>0.88</v>
      </c>
      <c r="AQ506" s="224">
        <v>14764</v>
      </c>
      <c r="AR506" s="224">
        <v>0</v>
      </c>
      <c r="AS506" s="225">
        <v>0.19418139730639733</v>
      </c>
      <c r="AT506" s="224">
        <v>150</v>
      </c>
      <c r="AU506" s="224">
        <v>33.6</v>
      </c>
      <c r="AV506" s="224">
        <v>120</v>
      </c>
      <c r="AW506" s="224">
        <v>0.92549999999999999</v>
      </c>
      <c r="AX506" s="224">
        <v>4340</v>
      </c>
      <c r="AY506" s="224">
        <v>0</v>
      </c>
      <c r="AZ506" s="225">
        <v>5.252416111411249E-2</v>
      </c>
      <c r="BA506" s="224">
        <v>150</v>
      </c>
      <c r="BB506" s="224">
        <v>10.32</v>
      </c>
      <c r="BC506" s="224">
        <v>120</v>
      </c>
      <c r="BD506" s="224">
        <v>0.95840000000000003</v>
      </c>
      <c r="BE506" s="224">
        <v>2958</v>
      </c>
      <c r="BF506" s="224">
        <v>0</v>
      </c>
      <c r="BG506" s="225">
        <v>3.5722152661843816E-2</v>
      </c>
      <c r="BH506" s="224">
        <v>150</v>
      </c>
      <c r="BI506" s="224">
        <v>42.96</v>
      </c>
      <c r="BJ506" s="224">
        <v>120</v>
      </c>
      <c r="BK506" s="224">
        <v>0.87019999999999997</v>
      </c>
      <c r="BL506" s="224">
        <v>3407</v>
      </c>
      <c r="BM506" s="224">
        <v>0</v>
      </c>
      <c r="BN506" s="225">
        <v>4.3852955980127346E-2</v>
      </c>
      <c r="BO506" s="224">
        <v>150</v>
      </c>
      <c r="BP506" s="224">
        <v>171.6</v>
      </c>
      <c r="BQ506" s="224">
        <v>172.85</v>
      </c>
      <c r="BR506" s="224">
        <v>0.95669999999999999</v>
      </c>
      <c r="BS506" s="224">
        <v>34604</v>
      </c>
      <c r="BT506" s="311">
        <v>0</v>
      </c>
      <c r="BU506" s="225">
        <v>0.28126015383170877</v>
      </c>
      <c r="BV506" s="224">
        <v>150</v>
      </c>
      <c r="BW506" s="224">
        <v>216.72</v>
      </c>
      <c r="BX506" s="224">
        <v>217.97</v>
      </c>
      <c r="BY506" s="224">
        <v>0.96519999999999995</v>
      </c>
      <c r="BZ506" s="224">
        <v>80439</v>
      </c>
      <c r="CA506" s="311">
        <v>0</v>
      </c>
      <c r="CB506" s="225">
        <v>0.56896211900875648</v>
      </c>
      <c r="CC506" s="224">
        <v>150</v>
      </c>
      <c r="CD506" s="486"/>
      <c r="CE506" s="224">
        <v>223.25</v>
      </c>
      <c r="CF506" s="224">
        <v>0.9466</v>
      </c>
      <c r="CG506" s="224">
        <v>75858</v>
      </c>
      <c r="CH506" s="224">
        <v>0</v>
      </c>
      <c r="CI506" s="225">
        <v>0.48247018997846636</v>
      </c>
      <c r="CJ506" s="224">
        <v>150</v>
      </c>
      <c r="CK506" s="486"/>
      <c r="CL506" s="224">
        <v>246.05</v>
      </c>
      <c r="CM506" s="224">
        <v>0.90329999999999999</v>
      </c>
      <c r="CN506" s="224">
        <v>61884</v>
      </c>
      <c r="CO506" s="224">
        <v>0</v>
      </c>
      <c r="CP506" s="225">
        <v>0.38671454008201722</v>
      </c>
      <c r="CQ506" s="224">
        <v>150</v>
      </c>
      <c r="CR506" s="486"/>
      <c r="CS506" s="224">
        <v>190.85</v>
      </c>
      <c r="CT506" s="224">
        <v>0.88480000000000003</v>
      </c>
      <c r="CU506" s="224">
        <v>44812</v>
      </c>
      <c r="CV506" s="311">
        <v>0</v>
      </c>
      <c r="CW506" s="225">
        <v>0.35668439845643268</v>
      </c>
      <c r="CX506" s="224">
        <v>150</v>
      </c>
      <c r="CY506" s="486"/>
      <c r="CZ506" s="224">
        <v>167.81</v>
      </c>
      <c r="DA506" s="224">
        <v>0.88980000000000004</v>
      </c>
      <c r="DB506" s="224">
        <v>50999</v>
      </c>
      <c r="DC506" s="224">
        <v>0</v>
      </c>
      <c r="DD506" s="225">
        <v>0.47437186728070685</v>
      </c>
      <c r="DE506" s="224">
        <v>150</v>
      </c>
      <c r="DF506" s="486"/>
      <c r="DG506" s="224">
        <v>207.41</v>
      </c>
      <c r="DH506" s="224">
        <v>0.8931</v>
      </c>
      <c r="DI506" s="224">
        <v>61133</v>
      </c>
      <c r="DJ506" s="224">
        <v>0</v>
      </c>
      <c r="DK506" s="225">
        <v>0.44358105774541207</v>
      </c>
      <c r="DL506" s="224">
        <v>150</v>
      </c>
      <c r="DM506" s="486"/>
      <c r="DN506" s="224">
        <v>163.72999999999999</v>
      </c>
      <c r="DO506" s="224">
        <v>0.88849999999999996</v>
      </c>
      <c r="DP506" s="224">
        <v>39827</v>
      </c>
      <c r="DQ506" s="311">
        <v>0</v>
      </c>
      <c r="DR506" s="225">
        <v>0.36797555123982123</v>
      </c>
      <c r="DS506" s="486">
        <v>150</v>
      </c>
      <c r="DT506" s="486"/>
      <c r="DU506" s="486">
        <v>150</v>
      </c>
      <c r="DV506" s="486">
        <v>0.97099999999999997</v>
      </c>
      <c r="DW506" s="224">
        <v>2282</v>
      </c>
      <c r="DX506" s="224">
        <v>0</v>
      </c>
      <c r="DY506" s="225">
        <v>2.1760689628866767E-2</v>
      </c>
    </row>
    <row r="507" spans="1:129">
      <c r="A507" s="466">
        <v>503</v>
      </c>
      <c r="B507" s="487">
        <v>341000000085</v>
      </c>
      <c r="C507" s="492" t="s">
        <v>689</v>
      </c>
      <c r="D507" s="224">
        <v>389</v>
      </c>
      <c r="E507" s="224">
        <v>354</v>
      </c>
      <c r="F507" s="224">
        <v>354</v>
      </c>
      <c r="G507" s="224">
        <v>0.98550000000000004</v>
      </c>
      <c r="H507" s="224">
        <v>70074</v>
      </c>
      <c r="I507" s="224">
        <v>0</v>
      </c>
      <c r="J507" s="225">
        <v>0.27897450891027237</v>
      </c>
      <c r="K507" s="224">
        <v>389</v>
      </c>
      <c r="L507" s="224">
        <v>351</v>
      </c>
      <c r="M507" s="224">
        <v>351</v>
      </c>
      <c r="N507" s="224">
        <v>0.98870000000000002</v>
      </c>
      <c r="O507" s="224">
        <v>60828</v>
      </c>
      <c r="P507" s="224">
        <v>0</v>
      </c>
      <c r="Q507" s="225">
        <v>0.23559113860160849</v>
      </c>
      <c r="R507" s="224">
        <v>389</v>
      </c>
      <c r="S507" s="224">
        <v>348</v>
      </c>
      <c r="T507" s="224">
        <v>348</v>
      </c>
      <c r="U507" s="224">
        <v>0.98899999999999999</v>
      </c>
      <c r="V507" s="224">
        <v>56481</v>
      </c>
      <c r="W507" s="224">
        <v>0</v>
      </c>
      <c r="X507" s="225">
        <v>0.22792625005326797</v>
      </c>
      <c r="Y507" s="224">
        <v>389</v>
      </c>
      <c r="Z507" s="224">
        <v>336</v>
      </c>
      <c r="AA507" s="224">
        <v>336</v>
      </c>
      <c r="AB507" s="224">
        <v>0.99119999999999997</v>
      </c>
      <c r="AC507" s="224">
        <v>62346</v>
      </c>
      <c r="AD507" s="224">
        <v>0</v>
      </c>
      <c r="AE507" s="225">
        <v>0.25161416626063582</v>
      </c>
      <c r="AF507" s="224">
        <v>389</v>
      </c>
      <c r="AG507" s="224">
        <v>300</v>
      </c>
      <c r="AH507" s="224">
        <v>311.2</v>
      </c>
      <c r="AI507" s="224">
        <v>0.99160000000000004</v>
      </c>
      <c r="AJ507" s="224">
        <v>65970</v>
      </c>
      <c r="AK507" s="224">
        <v>0</v>
      </c>
      <c r="AL507" s="225">
        <v>0.28734089630113285</v>
      </c>
      <c r="AM507" s="224">
        <v>389</v>
      </c>
      <c r="AN507" s="224">
        <v>288</v>
      </c>
      <c r="AO507" s="224">
        <v>311.2</v>
      </c>
      <c r="AP507" s="224">
        <v>0.98939999999999995</v>
      </c>
      <c r="AQ507" s="224">
        <v>55749</v>
      </c>
      <c r="AR507" s="224">
        <v>0</v>
      </c>
      <c r="AS507" s="225">
        <v>0.25147400058442976</v>
      </c>
      <c r="AT507" s="224">
        <v>389</v>
      </c>
      <c r="AU507" s="224">
        <v>324</v>
      </c>
      <c r="AV507" s="224">
        <v>324</v>
      </c>
      <c r="AW507" s="224">
        <v>0.98880000000000001</v>
      </c>
      <c r="AX507" s="224">
        <v>70998</v>
      </c>
      <c r="AY507" s="224">
        <v>0</v>
      </c>
      <c r="AZ507" s="225">
        <v>0.29786516189607154</v>
      </c>
      <c r="BA507" s="224">
        <v>389</v>
      </c>
      <c r="BB507" s="224">
        <v>327</v>
      </c>
      <c r="BC507" s="224">
        <v>327</v>
      </c>
      <c r="BD507" s="224">
        <v>0.98480000000000001</v>
      </c>
      <c r="BE507" s="224">
        <v>65325</v>
      </c>
      <c r="BF507" s="224">
        <v>0</v>
      </c>
      <c r="BG507" s="225">
        <v>0.28174169910674879</v>
      </c>
      <c r="BH507" s="224">
        <v>389</v>
      </c>
      <c r="BI507" s="224">
        <v>291</v>
      </c>
      <c r="BJ507" s="224">
        <v>311.2</v>
      </c>
      <c r="BK507" s="224">
        <v>0.98099999999999998</v>
      </c>
      <c r="BL507" s="224">
        <v>67500</v>
      </c>
      <c r="BM507" s="224">
        <v>0</v>
      </c>
      <c r="BN507" s="225">
        <v>0.29718182240071944</v>
      </c>
      <c r="BO507" s="224">
        <v>389</v>
      </c>
      <c r="BP507" s="224">
        <v>327</v>
      </c>
      <c r="BQ507" s="224">
        <v>327</v>
      </c>
      <c r="BR507" s="224">
        <v>0.98250000000000004</v>
      </c>
      <c r="BS507" s="224">
        <v>67863</v>
      </c>
      <c r="BT507" s="311">
        <v>0</v>
      </c>
      <c r="BU507" s="225">
        <v>0.28390942309193562</v>
      </c>
      <c r="BV507" s="224">
        <v>389</v>
      </c>
      <c r="BW507" s="224">
        <v>336</v>
      </c>
      <c r="BX507" s="224">
        <v>336</v>
      </c>
      <c r="BY507" s="224">
        <v>0.98519999999999996</v>
      </c>
      <c r="BZ507" s="224">
        <v>102300</v>
      </c>
      <c r="CA507" s="311">
        <v>0</v>
      </c>
      <c r="CB507" s="225">
        <v>0.45987804886469402</v>
      </c>
      <c r="CC507" s="224">
        <v>389</v>
      </c>
      <c r="CD507" s="486"/>
      <c r="CE507" s="224">
        <v>320.64</v>
      </c>
      <c r="CF507" s="224">
        <v>0.95920000000000005</v>
      </c>
      <c r="CG507" s="224">
        <v>119259</v>
      </c>
      <c r="CH507" s="224">
        <v>0</v>
      </c>
      <c r="CI507" s="225">
        <v>0.52118433990127311</v>
      </c>
      <c r="CJ507" s="224">
        <v>389</v>
      </c>
      <c r="CK507" s="486"/>
      <c r="CL507" s="224">
        <v>337.68</v>
      </c>
      <c r="CM507" s="224">
        <v>0.98050000000000004</v>
      </c>
      <c r="CN507" s="224">
        <v>116014</v>
      </c>
      <c r="CO507" s="224">
        <v>0</v>
      </c>
      <c r="CP507" s="225">
        <v>0.48665923302175995</v>
      </c>
      <c r="CQ507" s="224">
        <v>389</v>
      </c>
      <c r="CR507" s="486"/>
      <c r="CS507" s="224">
        <v>361.08</v>
      </c>
      <c r="CT507" s="224">
        <v>0.97040000000000004</v>
      </c>
      <c r="CU507" s="224">
        <v>115173</v>
      </c>
      <c r="CV507" s="311">
        <v>0</v>
      </c>
      <c r="CW507" s="225">
        <v>0.44179777282960225</v>
      </c>
      <c r="CX507" s="224">
        <v>389</v>
      </c>
      <c r="CY507" s="486"/>
      <c r="CZ507" s="224">
        <v>380.16</v>
      </c>
      <c r="DA507" s="224">
        <v>0.97589999999999999</v>
      </c>
      <c r="DB507" s="224">
        <v>97863</v>
      </c>
      <c r="DC507" s="224">
        <v>0</v>
      </c>
      <c r="DD507" s="225">
        <v>0.36636526497915128</v>
      </c>
      <c r="DE507" s="224">
        <v>389</v>
      </c>
      <c r="DF507" s="486"/>
      <c r="DG507" s="224">
        <v>683.76</v>
      </c>
      <c r="DH507" s="224">
        <v>1.0244</v>
      </c>
      <c r="DI507" s="224">
        <v>78965</v>
      </c>
      <c r="DJ507" s="224">
        <v>0</v>
      </c>
      <c r="DK507" s="225">
        <v>0.15152644819420652</v>
      </c>
      <c r="DL507" s="224">
        <v>389</v>
      </c>
      <c r="DM507" s="486"/>
      <c r="DN507" s="224">
        <v>342</v>
      </c>
      <c r="DO507" s="224">
        <v>0.98719999999999997</v>
      </c>
      <c r="DP507" s="224">
        <v>100032</v>
      </c>
      <c r="DQ507" s="311">
        <v>0</v>
      </c>
      <c r="DR507" s="225">
        <v>0.39823072433353301</v>
      </c>
      <c r="DS507" s="486">
        <v>389</v>
      </c>
      <c r="DT507" s="486"/>
      <c r="DU507" s="486">
        <v>366</v>
      </c>
      <c r="DV507" s="486">
        <v>0.99550000000000005</v>
      </c>
      <c r="DW507" s="224">
        <v>124368</v>
      </c>
      <c r="DX507" s="224">
        <v>0</v>
      </c>
      <c r="DY507" s="225">
        <v>0.47408236883827859</v>
      </c>
    </row>
    <row r="508" spans="1:129">
      <c r="A508" s="466">
        <v>504</v>
      </c>
      <c r="B508" s="487">
        <v>312000000009</v>
      </c>
      <c r="C508" s="492" t="s">
        <v>276</v>
      </c>
      <c r="D508" s="224">
        <v>127</v>
      </c>
      <c r="E508" s="224">
        <v>76</v>
      </c>
      <c r="F508" s="224">
        <v>76</v>
      </c>
      <c r="G508" s="224">
        <v>0</v>
      </c>
      <c r="H508" s="224">
        <v>0</v>
      </c>
      <c r="I508" s="224">
        <v>0</v>
      </c>
      <c r="J508" s="225"/>
      <c r="K508" s="224">
        <v>127</v>
      </c>
      <c r="L508" s="224">
        <v>76</v>
      </c>
      <c r="M508" s="224">
        <v>76</v>
      </c>
      <c r="N508" s="224">
        <v>0</v>
      </c>
      <c r="O508" s="224">
        <v>0</v>
      </c>
      <c r="P508" s="224">
        <v>0</v>
      </c>
      <c r="Q508" s="225">
        <v>0</v>
      </c>
      <c r="R508" s="224">
        <v>127</v>
      </c>
      <c r="S508" s="224">
        <v>28</v>
      </c>
      <c r="T508" s="224">
        <v>101.6</v>
      </c>
      <c r="U508" s="224">
        <v>0.86650000000000005</v>
      </c>
      <c r="V508" s="224">
        <v>10504</v>
      </c>
      <c r="W508" s="224">
        <v>0</v>
      </c>
      <c r="X508" s="225">
        <v>0.16571428282947609</v>
      </c>
      <c r="Y508" s="224">
        <v>127</v>
      </c>
      <c r="Z508" s="224">
        <v>66</v>
      </c>
      <c r="AA508" s="224">
        <v>101.6</v>
      </c>
      <c r="AB508" s="224">
        <v>0.71319999999999995</v>
      </c>
      <c r="AC508" s="224">
        <v>5286</v>
      </c>
      <c r="AD508" s="224">
        <v>0</v>
      </c>
      <c r="AE508" s="225">
        <v>9.8050357345807235E-2</v>
      </c>
      <c r="AF508" s="224">
        <v>127</v>
      </c>
      <c r="AG508" s="224">
        <v>4</v>
      </c>
      <c r="AH508" s="224">
        <v>101.6</v>
      </c>
      <c r="AI508" s="224">
        <v>0.7651</v>
      </c>
      <c r="AJ508" s="224">
        <v>1166</v>
      </c>
      <c r="AK508" s="224">
        <v>0</v>
      </c>
      <c r="AL508" s="225">
        <v>2.01610759166275E-2</v>
      </c>
      <c r="AM508" s="224">
        <v>127</v>
      </c>
      <c r="AN508" s="224">
        <v>14</v>
      </c>
      <c r="AO508" s="224">
        <v>101.6</v>
      </c>
      <c r="AP508" s="224">
        <v>0.70920000000000005</v>
      </c>
      <c r="AQ508" s="224">
        <v>4082</v>
      </c>
      <c r="AR508" s="224">
        <v>0</v>
      </c>
      <c r="AS508" s="225">
        <v>7.86824852618183E-2</v>
      </c>
      <c r="AT508" s="224">
        <v>127</v>
      </c>
      <c r="AU508" s="224">
        <v>0</v>
      </c>
      <c r="AV508" s="224">
        <v>101.6</v>
      </c>
      <c r="AW508" s="224">
        <v>0</v>
      </c>
      <c r="AX508" s="224">
        <v>0</v>
      </c>
      <c r="AY508" s="224">
        <v>0</v>
      </c>
      <c r="AZ508" s="225">
        <v>0</v>
      </c>
      <c r="BA508" s="224">
        <v>127</v>
      </c>
      <c r="BB508" s="224">
        <v>0</v>
      </c>
      <c r="BC508" s="224">
        <v>101.6</v>
      </c>
      <c r="BD508" s="224">
        <v>0</v>
      </c>
      <c r="BE508" s="224">
        <v>0</v>
      </c>
      <c r="BF508" s="224">
        <v>0</v>
      </c>
      <c r="BG508" s="225">
        <v>0</v>
      </c>
      <c r="BH508" s="224">
        <v>127</v>
      </c>
      <c r="BI508" s="224">
        <v>0</v>
      </c>
      <c r="BJ508" s="224">
        <v>101.6</v>
      </c>
      <c r="BK508" s="224">
        <v>0</v>
      </c>
      <c r="BL508" s="224">
        <v>0</v>
      </c>
      <c r="BM508" s="224">
        <v>0</v>
      </c>
      <c r="BN508" s="225">
        <v>0</v>
      </c>
      <c r="BO508" s="224">
        <v>127</v>
      </c>
      <c r="BP508" s="224">
        <v>0</v>
      </c>
      <c r="BQ508" s="224">
        <v>101.6</v>
      </c>
      <c r="BR508" s="224">
        <v>0</v>
      </c>
      <c r="BS508" s="224">
        <v>0</v>
      </c>
      <c r="BT508" s="311">
        <v>0</v>
      </c>
      <c r="BU508" s="225">
        <v>0</v>
      </c>
      <c r="BV508" s="224">
        <v>127</v>
      </c>
      <c r="BW508" s="224">
        <v>0</v>
      </c>
      <c r="BX508" s="224">
        <v>101.6</v>
      </c>
      <c r="BY508" s="224">
        <v>0</v>
      </c>
      <c r="BZ508" s="224">
        <v>0</v>
      </c>
      <c r="CA508" s="311">
        <v>0</v>
      </c>
      <c r="CB508" s="225">
        <v>0</v>
      </c>
      <c r="CC508" s="224">
        <v>127</v>
      </c>
      <c r="CD508" s="486"/>
      <c r="CE508" s="224">
        <v>101.6</v>
      </c>
      <c r="CF508" s="224">
        <v>0</v>
      </c>
      <c r="CG508" s="224">
        <v>0</v>
      </c>
      <c r="CH508" s="224">
        <v>0</v>
      </c>
      <c r="CI508" s="225">
        <v>0</v>
      </c>
      <c r="CJ508" s="224">
        <v>127</v>
      </c>
      <c r="CK508" s="486"/>
      <c r="CL508" s="224">
        <v>101.6</v>
      </c>
      <c r="CM508" s="224">
        <v>0</v>
      </c>
      <c r="CN508" s="224">
        <v>0</v>
      </c>
      <c r="CO508" s="224">
        <v>0</v>
      </c>
      <c r="CP508" s="225">
        <v>0</v>
      </c>
      <c r="CQ508" s="224">
        <v>127</v>
      </c>
      <c r="CR508" s="486"/>
      <c r="CS508" s="224">
        <v>101.6</v>
      </c>
      <c r="CT508" s="224">
        <v>0</v>
      </c>
      <c r="CU508" s="224">
        <v>0</v>
      </c>
      <c r="CV508" s="311">
        <v>0</v>
      </c>
      <c r="CW508" s="225">
        <v>0</v>
      </c>
      <c r="CX508" s="224">
        <v>127</v>
      </c>
      <c r="CY508" s="486"/>
      <c r="CZ508" s="224">
        <v>101.6</v>
      </c>
      <c r="DA508" s="224">
        <v>0</v>
      </c>
      <c r="DB508" s="224">
        <v>0</v>
      </c>
      <c r="DC508" s="224">
        <v>0</v>
      </c>
      <c r="DD508" s="225">
        <v>0</v>
      </c>
      <c r="DE508" s="224">
        <v>127</v>
      </c>
      <c r="DF508" s="486"/>
      <c r="DG508" s="224">
        <v>101.6</v>
      </c>
      <c r="DH508" s="224">
        <v>0</v>
      </c>
      <c r="DI508" s="224">
        <v>0</v>
      </c>
      <c r="DJ508" s="224">
        <v>0</v>
      </c>
      <c r="DK508" s="225">
        <v>0</v>
      </c>
      <c r="DL508" s="224">
        <v>127</v>
      </c>
      <c r="DM508" s="486"/>
      <c r="DN508" s="224">
        <v>101.6</v>
      </c>
      <c r="DO508" s="224">
        <v>0</v>
      </c>
      <c r="DP508" s="224">
        <v>0</v>
      </c>
      <c r="DQ508" s="311">
        <v>0</v>
      </c>
      <c r="DR508" s="225">
        <v>0</v>
      </c>
      <c r="DS508" s="486">
        <v>127</v>
      </c>
      <c r="DT508" s="486"/>
      <c r="DU508" s="486">
        <v>101.6</v>
      </c>
      <c r="DV508" s="486">
        <v>0</v>
      </c>
      <c r="DW508" s="224">
        <v>0</v>
      </c>
      <c r="DX508" s="224">
        <v>0</v>
      </c>
      <c r="DY508" s="225">
        <v>0</v>
      </c>
    </row>
    <row r="509" spans="1:129">
      <c r="A509" s="466">
        <v>505</v>
      </c>
      <c r="B509" s="487">
        <v>214000000009</v>
      </c>
      <c r="C509" s="492" t="s">
        <v>824</v>
      </c>
      <c r="D509" s="224">
        <v>0</v>
      </c>
      <c r="E509" s="224">
        <v>0</v>
      </c>
      <c r="F509" s="224">
        <v>0</v>
      </c>
      <c r="G509" s="224">
        <v>0</v>
      </c>
      <c r="H509" s="224">
        <v>0</v>
      </c>
      <c r="I509" s="224">
        <v>0</v>
      </c>
      <c r="J509" s="225"/>
      <c r="K509" s="224">
        <v>0</v>
      </c>
      <c r="L509" s="224">
        <v>0</v>
      </c>
      <c r="M509" s="224">
        <v>0</v>
      </c>
      <c r="N509" s="224">
        <v>0</v>
      </c>
      <c r="O509" s="224">
        <v>0</v>
      </c>
      <c r="P509" s="224">
        <v>0</v>
      </c>
      <c r="Q509" s="225">
        <v>0</v>
      </c>
      <c r="R509" s="224">
        <v>0</v>
      </c>
      <c r="S509" s="224">
        <v>0</v>
      </c>
      <c r="T509" s="224">
        <v>0</v>
      </c>
      <c r="U509" s="224">
        <v>0</v>
      </c>
      <c r="V509" s="224">
        <v>0</v>
      </c>
      <c r="W509" s="224">
        <v>0</v>
      </c>
      <c r="X509" s="225">
        <v>0</v>
      </c>
      <c r="Y509" s="224">
        <v>0</v>
      </c>
      <c r="Z509" s="224">
        <v>0</v>
      </c>
      <c r="AA509" s="224">
        <v>0</v>
      </c>
      <c r="AB509" s="224">
        <v>0</v>
      </c>
      <c r="AC509" s="224">
        <v>0</v>
      </c>
      <c r="AD509" s="224">
        <v>0</v>
      </c>
      <c r="AE509" s="225">
        <v>0</v>
      </c>
      <c r="AF509" s="224">
        <v>333</v>
      </c>
      <c r="AG509" s="224">
        <v>0</v>
      </c>
      <c r="AH509" s="224">
        <v>68.75</v>
      </c>
      <c r="AI509" s="224">
        <v>0</v>
      </c>
      <c r="AJ509" s="224">
        <v>0</v>
      </c>
      <c r="AK509" s="224">
        <v>0</v>
      </c>
      <c r="AL509" s="225">
        <v>0</v>
      </c>
      <c r="AM509" s="224">
        <v>333</v>
      </c>
      <c r="AN509" s="224">
        <v>220.56</v>
      </c>
      <c r="AO509" s="224">
        <v>266.39999999999998</v>
      </c>
      <c r="AP509" s="224">
        <v>0.6643</v>
      </c>
      <c r="AQ509" s="224">
        <v>27372</v>
      </c>
      <c r="AR509" s="224">
        <v>0</v>
      </c>
      <c r="AS509" s="225">
        <v>0.21482042029987236</v>
      </c>
      <c r="AT509" s="224">
        <v>333</v>
      </c>
      <c r="AU509" s="224">
        <v>235.2</v>
      </c>
      <c r="AV509" s="224">
        <v>266.39999999999998</v>
      </c>
      <c r="AW509" s="224">
        <v>0.65980000000000005</v>
      </c>
      <c r="AX509" s="224">
        <v>22884</v>
      </c>
      <c r="AY509" s="224">
        <v>0</v>
      </c>
      <c r="AZ509" s="225">
        <v>0.17498969405216652</v>
      </c>
      <c r="BA509" s="224">
        <v>333</v>
      </c>
      <c r="BB509" s="224">
        <v>228.96</v>
      </c>
      <c r="BC509" s="224">
        <v>266.39999999999998</v>
      </c>
      <c r="BD509" s="224">
        <v>0.86729999999999996</v>
      </c>
      <c r="BE509" s="224">
        <v>25575</v>
      </c>
      <c r="BF509" s="224">
        <v>0</v>
      </c>
      <c r="BG509" s="225">
        <v>0.15373741665105672</v>
      </c>
      <c r="BH509" s="224">
        <v>333</v>
      </c>
      <c r="BI509" s="224">
        <v>181.92</v>
      </c>
      <c r="BJ509" s="224">
        <v>266.39999999999998</v>
      </c>
      <c r="BK509" s="224">
        <v>0.93779999999999997</v>
      </c>
      <c r="BL509" s="224">
        <v>27549</v>
      </c>
      <c r="BM509" s="224">
        <v>0</v>
      </c>
      <c r="BN509" s="225">
        <v>0.14821373599467838</v>
      </c>
      <c r="BO509" s="224">
        <v>333</v>
      </c>
      <c r="BP509" s="224">
        <v>178.32</v>
      </c>
      <c r="BQ509" s="224">
        <v>266.39999999999998</v>
      </c>
      <c r="BR509" s="224">
        <v>0.9264</v>
      </c>
      <c r="BS509" s="224">
        <v>28026</v>
      </c>
      <c r="BT509" s="311">
        <v>0</v>
      </c>
      <c r="BU509" s="225">
        <v>0.15263545134638234</v>
      </c>
      <c r="BV509" s="224">
        <v>333</v>
      </c>
      <c r="BW509" s="224">
        <v>154.32</v>
      </c>
      <c r="BX509" s="224">
        <v>266.39999999999998</v>
      </c>
      <c r="BY509" s="224">
        <v>0.9325</v>
      </c>
      <c r="BZ509" s="224">
        <v>28176</v>
      </c>
      <c r="CA509" s="311">
        <v>0</v>
      </c>
      <c r="CB509" s="225">
        <v>0.16878234036410983</v>
      </c>
      <c r="CC509" s="224">
        <v>333</v>
      </c>
      <c r="CD509" s="486"/>
      <c r="CE509" s="224">
        <v>266.39999999999998</v>
      </c>
      <c r="CF509" s="224">
        <v>0.93569999999999998</v>
      </c>
      <c r="CG509" s="224">
        <v>32574</v>
      </c>
      <c r="CH509" s="224">
        <v>0</v>
      </c>
      <c r="CI509" s="225">
        <v>0.1756415684059987</v>
      </c>
      <c r="CJ509" s="224">
        <v>333</v>
      </c>
      <c r="CK509" s="486"/>
      <c r="CL509" s="224">
        <v>266.39999999999998</v>
      </c>
      <c r="CM509" s="224">
        <v>0.95150000000000001</v>
      </c>
      <c r="CN509" s="224">
        <v>29505</v>
      </c>
      <c r="CO509" s="224">
        <v>0</v>
      </c>
      <c r="CP509" s="225">
        <v>0.1616665272734637</v>
      </c>
      <c r="CQ509" s="224">
        <v>333</v>
      </c>
      <c r="CR509" s="486"/>
      <c r="CS509" s="224">
        <v>266.39999999999998</v>
      </c>
      <c r="CT509" s="224">
        <v>0.9234</v>
      </c>
      <c r="CU509" s="224">
        <v>23862</v>
      </c>
      <c r="CV509" s="311">
        <v>0</v>
      </c>
      <c r="CW509" s="225">
        <v>0.13037965127717585</v>
      </c>
      <c r="CX509" s="224">
        <v>333</v>
      </c>
      <c r="CY509" s="486"/>
      <c r="CZ509" s="224">
        <v>266.39999999999998</v>
      </c>
      <c r="DA509" s="224">
        <v>0.91979999999999995</v>
      </c>
      <c r="DB509" s="224">
        <v>21759</v>
      </c>
      <c r="DC509" s="224">
        <v>0</v>
      </c>
      <c r="DD509" s="225">
        <v>0.12333286210759575</v>
      </c>
      <c r="DE509" s="224">
        <v>333</v>
      </c>
      <c r="DF509" s="486"/>
      <c r="DG509" s="224">
        <v>266.39999999999998</v>
      </c>
      <c r="DH509" s="224">
        <v>0.92100000000000004</v>
      </c>
      <c r="DI509" s="224">
        <v>23847</v>
      </c>
      <c r="DJ509" s="224">
        <v>0</v>
      </c>
      <c r="DK509" s="225">
        <v>0.13063723069502201</v>
      </c>
      <c r="DL509" s="224">
        <v>333</v>
      </c>
      <c r="DM509" s="486"/>
      <c r="DN509" s="224">
        <v>266.39999999999998</v>
      </c>
      <c r="DO509" s="224">
        <v>0.91930000000000001</v>
      </c>
      <c r="DP509" s="224">
        <v>21711</v>
      </c>
      <c r="DQ509" s="311">
        <v>0</v>
      </c>
      <c r="DR509" s="225">
        <v>0.11915586155979443</v>
      </c>
      <c r="DS509" s="486">
        <v>333</v>
      </c>
      <c r="DT509" s="486"/>
      <c r="DU509" s="486">
        <v>266.39999999999998</v>
      </c>
      <c r="DV509" s="486">
        <v>0.97409999999999997</v>
      </c>
      <c r="DW509" s="224">
        <v>21087</v>
      </c>
      <c r="DX509" s="224">
        <v>0</v>
      </c>
      <c r="DY509" s="225">
        <v>0.11286116729603027</v>
      </c>
    </row>
    <row r="510" spans="1:129">
      <c r="A510" s="466">
        <v>506</v>
      </c>
      <c r="B510" s="487">
        <v>714000000039</v>
      </c>
      <c r="C510" s="492" t="s">
        <v>754</v>
      </c>
      <c r="D510" s="224">
        <v>120</v>
      </c>
      <c r="E510" s="224">
        <v>143</v>
      </c>
      <c r="F510" s="224">
        <v>146</v>
      </c>
      <c r="G510" s="224">
        <v>0.55679999999999996</v>
      </c>
      <c r="H510" s="224">
        <v>6628</v>
      </c>
      <c r="I510" s="224">
        <v>0</v>
      </c>
      <c r="J510" s="225">
        <v>0.11323949421788344</v>
      </c>
      <c r="K510" s="224">
        <v>120</v>
      </c>
      <c r="L510" s="224">
        <v>124</v>
      </c>
      <c r="M510" s="224">
        <v>127</v>
      </c>
      <c r="N510" s="224">
        <v>1</v>
      </c>
      <c r="O510" s="224">
        <v>12358</v>
      </c>
      <c r="P510" s="224">
        <v>0</v>
      </c>
      <c r="Q510" s="225">
        <v>0.13078909491152316</v>
      </c>
      <c r="R510" s="224">
        <v>120</v>
      </c>
      <c r="S510" s="224">
        <v>0</v>
      </c>
      <c r="T510" s="224">
        <v>127</v>
      </c>
      <c r="U510" s="224">
        <v>0.92</v>
      </c>
      <c r="V510" s="224">
        <v>12358</v>
      </c>
      <c r="W510" s="224">
        <v>0</v>
      </c>
      <c r="X510" s="225">
        <v>0.14690079500931952</v>
      </c>
      <c r="Y510" s="224">
        <v>120</v>
      </c>
      <c r="Z510" s="224">
        <v>154</v>
      </c>
      <c r="AA510" s="224">
        <v>157</v>
      </c>
      <c r="AB510" s="224">
        <v>0</v>
      </c>
      <c r="AC510" s="224">
        <v>24788</v>
      </c>
      <c r="AD510" s="224">
        <v>0</v>
      </c>
      <c r="AE510" s="225">
        <v>0</v>
      </c>
      <c r="AF510" s="224">
        <v>120</v>
      </c>
      <c r="AG510" s="224">
        <v>141</v>
      </c>
      <c r="AH510" s="224">
        <v>144</v>
      </c>
      <c r="AI510" s="224">
        <v>0.69140000000000001</v>
      </c>
      <c r="AJ510" s="224">
        <v>6418</v>
      </c>
      <c r="AK510" s="224">
        <v>0</v>
      </c>
      <c r="AL510" s="225">
        <v>8.6643285021750394E-2</v>
      </c>
      <c r="AM510" s="224">
        <v>120</v>
      </c>
      <c r="AN510" s="224">
        <v>159</v>
      </c>
      <c r="AO510" s="224">
        <v>162</v>
      </c>
      <c r="AP510" s="224">
        <v>0.7026</v>
      </c>
      <c r="AQ510" s="224">
        <v>15548</v>
      </c>
      <c r="AR510" s="224">
        <v>0</v>
      </c>
      <c r="AS510" s="225">
        <v>0.18972251605539603</v>
      </c>
      <c r="AT510" s="224">
        <v>120</v>
      </c>
      <c r="AU510" s="224">
        <v>159</v>
      </c>
      <c r="AV510" s="224">
        <v>162</v>
      </c>
      <c r="AW510" s="224">
        <v>0.70220000000000005</v>
      </c>
      <c r="AX510" s="224">
        <v>14198</v>
      </c>
      <c r="AY510" s="224">
        <v>0</v>
      </c>
      <c r="AZ510" s="225">
        <v>0.16775612917895899</v>
      </c>
      <c r="BA510" s="224">
        <v>120</v>
      </c>
      <c r="BB510" s="224">
        <v>159</v>
      </c>
      <c r="BC510" s="224">
        <v>162</v>
      </c>
      <c r="BD510" s="224">
        <v>0.72509999999999997</v>
      </c>
      <c r="BE510" s="224">
        <v>6798</v>
      </c>
      <c r="BF510" s="224">
        <v>0</v>
      </c>
      <c r="BG510" s="225">
        <v>8.0377731353075757E-2</v>
      </c>
      <c r="BH510" s="224">
        <v>120</v>
      </c>
      <c r="BI510" s="224">
        <v>159</v>
      </c>
      <c r="BJ510" s="224">
        <v>162</v>
      </c>
      <c r="BK510" s="224">
        <v>0.7198</v>
      </c>
      <c r="BL510" s="224">
        <v>13338</v>
      </c>
      <c r="BM510" s="224">
        <v>0</v>
      </c>
      <c r="BN510" s="225">
        <v>0.15374143156053902</v>
      </c>
      <c r="BO510" s="224">
        <v>120</v>
      </c>
      <c r="BP510" s="224">
        <v>159</v>
      </c>
      <c r="BQ510" s="224">
        <v>159.75</v>
      </c>
      <c r="BR510" s="224">
        <v>0.73029999999999995</v>
      </c>
      <c r="BS510" s="224">
        <v>11458</v>
      </c>
      <c r="BT510" s="311">
        <v>0</v>
      </c>
      <c r="BU510" s="225">
        <v>0.13200601321607153</v>
      </c>
      <c r="BV510" s="224">
        <v>120</v>
      </c>
      <c r="BW510" s="224">
        <v>156</v>
      </c>
      <c r="BX510" s="224">
        <v>156.75</v>
      </c>
      <c r="BY510" s="224">
        <v>0.66979999999999995</v>
      </c>
      <c r="BZ510" s="224">
        <v>10528</v>
      </c>
      <c r="CA510" s="311">
        <v>0</v>
      </c>
      <c r="CB510" s="225">
        <v>0.14921892623013147</v>
      </c>
      <c r="CC510" s="224">
        <v>120</v>
      </c>
      <c r="CD510" s="486"/>
      <c r="CE510" s="224">
        <v>113.75</v>
      </c>
      <c r="CF510" s="224">
        <v>0.1759</v>
      </c>
      <c r="CG510" s="224">
        <v>13878</v>
      </c>
      <c r="CH510" s="311">
        <v>4946.1498000000011</v>
      </c>
      <c r="CI510" s="225">
        <v>0.93225925351950034</v>
      </c>
      <c r="CJ510" s="224">
        <v>120</v>
      </c>
      <c r="CK510" s="486"/>
      <c r="CL510" s="224">
        <v>134.75</v>
      </c>
      <c r="CM510" s="224">
        <v>0.57340000000000002</v>
      </c>
      <c r="CN510" s="224">
        <v>13268</v>
      </c>
      <c r="CO510" s="224">
        <v>0</v>
      </c>
      <c r="CP510" s="225">
        <v>0.23849896788259434</v>
      </c>
      <c r="CQ510" s="224">
        <v>120</v>
      </c>
      <c r="CR510" s="486"/>
      <c r="CS510" s="224">
        <v>158.75</v>
      </c>
      <c r="CT510" s="224">
        <v>0.50660000000000005</v>
      </c>
      <c r="CU510" s="224">
        <v>13568</v>
      </c>
      <c r="CV510" s="311">
        <v>0</v>
      </c>
      <c r="CW510" s="225">
        <v>0.22675871118290464</v>
      </c>
      <c r="CX510" s="224">
        <v>120</v>
      </c>
      <c r="CY510" s="486"/>
      <c r="CZ510" s="224">
        <v>142.25</v>
      </c>
      <c r="DA510" s="224">
        <v>0.53249999999999997</v>
      </c>
      <c r="DB510" s="224">
        <v>13773</v>
      </c>
      <c r="DC510" s="224">
        <v>0</v>
      </c>
      <c r="DD510" s="225">
        <v>0.25253650392886517</v>
      </c>
      <c r="DE510" s="224">
        <v>120</v>
      </c>
      <c r="DF510" s="486"/>
      <c r="DG510" s="224">
        <v>125.25</v>
      </c>
      <c r="DH510" s="224">
        <v>0.50970000000000004</v>
      </c>
      <c r="DI510" s="224">
        <v>14090</v>
      </c>
      <c r="DJ510" s="224">
        <v>0</v>
      </c>
      <c r="DK510" s="225">
        <v>0.29665091309256314</v>
      </c>
      <c r="DL510" s="224">
        <v>120</v>
      </c>
      <c r="DM510" s="486"/>
      <c r="DN510" s="224">
        <v>117.25</v>
      </c>
      <c r="DO510" s="224">
        <v>0.50680000000000003</v>
      </c>
      <c r="DP510" s="224">
        <v>8490</v>
      </c>
      <c r="DQ510" s="311">
        <v>0</v>
      </c>
      <c r="DR510" s="225">
        <v>0.19203716992746234</v>
      </c>
      <c r="DS510" s="486">
        <v>120</v>
      </c>
      <c r="DT510" s="486"/>
      <c r="DU510" s="486">
        <v>120.25</v>
      </c>
      <c r="DV510" s="486">
        <v>0.52859999999999996</v>
      </c>
      <c r="DW510" s="224">
        <v>6930</v>
      </c>
      <c r="DX510" s="224">
        <v>0</v>
      </c>
      <c r="DY510" s="225">
        <v>0.15142183133102544</v>
      </c>
    </row>
    <row r="511" spans="1:129">
      <c r="A511" s="466">
        <v>507</v>
      </c>
      <c r="B511" s="487">
        <v>712000000035</v>
      </c>
      <c r="C511" s="492" t="s">
        <v>939</v>
      </c>
      <c r="D511" s="224">
        <v>0</v>
      </c>
      <c r="E511" s="224">
        <v>0</v>
      </c>
      <c r="F511" s="224">
        <v>0</v>
      </c>
      <c r="G511" s="224">
        <v>0</v>
      </c>
      <c r="H511" s="224">
        <v>0</v>
      </c>
      <c r="I511" s="224">
        <v>0</v>
      </c>
      <c r="J511" s="225"/>
      <c r="K511" s="224">
        <v>0</v>
      </c>
      <c r="L511" s="224">
        <v>0</v>
      </c>
      <c r="M511" s="224">
        <v>0</v>
      </c>
      <c r="N511" s="224">
        <v>0</v>
      </c>
      <c r="O511" s="224">
        <v>0</v>
      </c>
      <c r="P511" s="224">
        <v>0</v>
      </c>
      <c r="Q511" s="225">
        <v>0</v>
      </c>
      <c r="R511" s="224">
        <v>0</v>
      </c>
      <c r="S511" s="224">
        <v>0</v>
      </c>
      <c r="T511" s="224">
        <v>0</v>
      </c>
      <c r="U511" s="224">
        <v>0</v>
      </c>
      <c r="V511" s="224">
        <v>0</v>
      </c>
      <c r="W511" s="224">
        <v>0</v>
      </c>
      <c r="X511" s="225">
        <v>0</v>
      </c>
      <c r="Y511" s="224">
        <v>0</v>
      </c>
      <c r="Z511" s="224">
        <v>0</v>
      </c>
      <c r="AA511" s="224">
        <v>0</v>
      </c>
      <c r="AB511" s="224">
        <v>0</v>
      </c>
      <c r="AC511" s="224">
        <v>0</v>
      </c>
      <c r="AD511" s="224">
        <v>0</v>
      </c>
      <c r="AE511" s="225">
        <v>0</v>
      </c>
      <c r="AF511" s="224">
        <v>0</v>
      </c>
      <c r="AG511" s="224">
        <v>0</v>
      </c>
      <c r="AH511" s="224">
        <v>0</v>
      </c>
      <c r="AI511" s="224">
        <v>0</v>
      </c>
      <c r="AJ511" s="224">
        <v>0</v>
      </c>
      <c r="AK511" s="224">
        <v>0</v>
      </c>
      <c r="AL511" s="225">
        <v>0</v>
      </c>
      <c r="AM511" s="224">
        <v>0</v>
      </c>
      <c r="AN511" s="224">
        <v>0</v>
      </c>
      <c r="AO511" s="224">
        <v>0</v>
      </c>
      <c r="AP511" s="224">
        <v>0</v>
      </c>
      <c r="AQ511" s="224">
        <v>0</v>
      </c>
      <c r="AR511" s="224">
        <v>0</v>
      </c>
      <c r="AS511" s="225">
        <v>0</v>
      </c>
      <c r="AT511" s="224">
        <v>0</v>
      </c>
      <c r="AU511" s="224">
        <v>0</v>
      </c>
      <c r="AV511" s="224">
        <v>0</v>
      </c>
      <c r="AW511" s="224">
        <v>0</v>
      </c>
      <c r="AX511" s="224">
        <v>0</v>
      </c>
      <c r="AY511" s="224">
        <v>0</v>
      </c>
      <c r="AZ511" s="225">
        <v>0</v>
      </c>
      <c r="BA511" s="224">
        <v>0</v>
      </c>
      <c r="BB511" s="224">
        <v>0</v>
      </c>
      <c r="BC511" s="224">
        <v>0</v>
      </c>
      <c r="BD511" s="224">
        <v>0</v>
      </c>
      <c r="BE511" s="224">
        <v>0</v>
      </c>
      <c r="BF511" s="224">
        <v>0</v>
      </c>
      <c r="BG511" s="225">
        <v>0</v>
      </c>
      <c r="BH511" s="224">
        <v>0</v>
      </c>
      <c r="BI511" s="224">
        <v>0</v>
      </c>
      <c r="BJ511" s="224">
        <v>0</v>
      </c>
      <c r="BK511" s="224">
        <v>0</v>
      </c>
      <c r="BL511" s="224">
        <v>0</v>
      </c>
      <c r="BM511" s="224">
        <v>0</v>
      </c>
      <c r="BN511" s="225">
        <v>0</v>
      </c>
      <c r="BO511" s="224">
        <v>0</v>
      </c>
      <c r="BP511" s="224">
        <v>0</v>
      </c>
      <c r="BQ511" s="224">
        <v>0</v>
      </c>
      <c r="BR511" s="224">
        <v>0</v>
      </c>
      <c r="BS511" s="224">
        <v>0</v>
      </c>
      <c r="BT511" s="311">
        <v>0</v>
      </c>
      <c r="BU511" s="225">
        <v>0</v>
      </c>
      <c r="BV511" s="224">
        <v>0</v>
      </c>
      <c r="BW511" s="224">
        <v>0</v>
      </c>
      <c r="BX511" s="224">
        <v>0</v>
      </c>
      <c r="BY511" s="224">
        <v>0</v>
      </c>
      <c r="BZ511" s="224">
        <v>0</v>
      </c>
      <c r="CA511" s="311">
        <v>0</v>
      </c>
      <c r="CB511" s="225">
        <v>0</v>
      </c>
      <c r="CC511" s="224">
        <v>188.9</v>
      </c>
      <c r="CD511" s="486"/>
      <c r="CE511" s="224">
        <v>0</v>
      </c>
      <c r="CF511" s="224">
        <v>0</v>
      </c>
      <c r="CG511" s="224">
        <v>0</v>
      </c>
      <c r="CH511" s="224">
        <v>0</v>
      </c>
      <c r="CI511" s="225">
        <v>0</v>
      </c>
      <c r="CJ511" s="224">
        <v>0</v>
      </c>
      <c r="CK511" s="486"/>
      <c r="CL511" s="224">
        <v>0</v>
      </c>
      <c r="CM511" s="224">
        <v>0</v>
      </c>
      <c r="CN511" s="224">
        <v>0</v>
      </c>
      <c r="CO511" s="224">
        <v>0</v>
      </c>
      <c r="CP511" s="225">
        <v>0</v>
      </c>
      <c r="CQ511" s="224">
        <v>0</v>
      </c>
      <c r="CR511" s="486"/>
      <c r="CS511" s="224">
        <v>0</v>
      </c>
      <c r="CT511" s="224">
        <v>0</v>
      </c>
      <c r="CU511" s="224">
        <v>0</v>
      </c>
      <c r="CV511" s="311">
        <v>0</v>
      </c>
      <c r="CW511" s="225">
        <v>0</v>
      </c>
      <c r="CX511" s="224">
        <v>188.9</v>
      </c>
      <c r="CY511" s="486"/>
      <c r="CZ511" s="224">
        <v>151.12</v>
      </c>
      <c r="DA511" s="224">
        <v>0</v>
      </c>
      <c r="DB511" s="224">
        <v>0</v>
      </c>
      <c r="DC511" s="224">
        <v>0</v>
      </c>
      <c r="DD511" s="225">
        <v>0</v>
      </c>
      <c r="DE511" s="224">
        <v>188.9</v>
      </c>
      <c r="DF511" s="486"/>
      <c r="DG511" s="224">
        <v>151.12</v>
      </c>
      <c r="DH511" s="224">
        <v>2E-3</v>
      </c>
      <c r="DI511" s="224">
        <v>5</v>
      </c>
      <c r="DJ511" s="224">
        <v>0</v>
      </c>
      <c r="DK511" s="225">
        <v>2.2235409302299107E-2</v>
      </c>
      <c r="DL511" s="224">
        <v>188.9</v>
      </c>
      <c r="DM511" s="486"/>
      <c r="DN511" s="224">
        <v>151.12</v>
      </c>
      <c r="DO511" s="224">
        <v>1.2999999999999999E-3</v>
      </c>
      <c r="DP511" s="224">
        <v>3</v>
      </c>
      <c r="DQ511" s="311">
        <v>0</v>
      </c>
      <c r="DR511" s="225">
        <v>2.0524993202122251E-2</v>
      </c>
      <c r="DS511" s="486">
        <v>188.9</v>
      </c>
      <c r="DT511" s="486"/>
      <c r="DU511" s="486">
        <v>151.12</v>
      </c>
      <c r="DV511" s="486">
        <v>1.0004999999999999</v>
      </c>
      <c r="DW511" s="224">
        <v>962</v>
      </c>
      <c r="DX511" s="224">
        <v>0</v>
      </c>
      <c r="DY511" s="225">
        <v>8.8369731962440641E-3</v>
      </c>
    </row>
    <row r="512" spans="1:129">
      <c r="A512" s="466">
        <v>508</v>
      </c>
      <c r="B512" s="487">
        <v>343000000023</v>
      </c>
      <c r="C512" s="492" t="s">
        <v>738</v>
      </c>
      <c r="D512" s="224">
        <v>345</v>
      </c>
      <c r="E512" s="224">
        <v>168</v>
      </c>
      <c r="F512" s="224">
        <v>168</v>
      </c>
      <c r="G512" s="224">
        <v>0.9778</v>
      </c>
      <c r="H512" s="224">
        <v>73358</v>
      </c>
      <c r="I512" s="311">
        <v>2393.1872000000003</v>
      </c>
      <c r="J512" s="225">
        <v>0.62023414511142061</v>
      </c>
      <c r="K512" s="224">
        <v>345</v>
      </c>
      <c r="L512" s="224">
        <v>152</v>
      </c>
      <c r="M512" s="224">
        <v>152</v>
      </c>
      <c r="N512" s="224">
        <v>0.95299999999999996</v>
      </c>
      <c r="O512" s="224">
        <v>65806</v>
      </c>
      <c r="P512" s="311">
        <v>1142.2816000000021</v>
      </c>
      <c r="Q512" s="225">
        <v>0.61059897229788751</v>
      </c>
      <c r="R512" s="224">
        <v>345</v>
      </c>
      <c r="S512" s="224">
        <v>158</v>
      </c>
      <c r="T512" s="224">
        <v>276</v>
      </c>
      <c r="U512" s="224">
        <v>0.92959999999999998</v>
      </c>
      <c r="V512" s="224">
        <v>77266</v>
      </c>
      <c r="W512" s="224">
        <v>0</v>
      </c>
      <c r="X512" s="225">
        <v>0.41826424053702743</v>
      </c>
      <c r="Y512" s="224">
        <v>345</v>
      </c>
      <c r="Z512" s="224">
        <v>190</v>
      </c>
      <c r="AA512" s="224">
        <v>276</v>
      </c>
      <c r="AB512" s="224">
        <v>0.91649999999999998</v>
      </c>
      <c r="AC512" s="224">
        <v>92578</v>
      </c>
      <c r="AD512" s="224">
        <v>0</v>
      </c>
      <c r="AE512" s="225">
        <v>0.49191867177006382</v>
      </c>
      <c r="AF512" s="224">
        <v>345</v>
      </c>
      <c r="AG512" s="224">
        <v>192</v>
      </c>
      <c r="AH512" s="224">
        <v>276</v>
      </c>
      <c r="AI512" s="224">
        <v>0.90780000000000005</v>
      </c>
      <c r="AJ512" s="224">
        <v>100002</v>
      </c>
      <c r="AK512" s="224">
        <v>0</v>
      </c>
      <c r="AL512" s="225">
        <v>0.53645894327495303</v>
      </c>
      <c r="AM512" s="224">
        <v>345</v>
      </c>
      <c r="AN512" s="224">
        <v>206</v>
      </c>
      <c r="AO512" s="224">
        <v>276</v>
      </c>
      <c r="AP512" s="224">
        <v>0.89849999999999997</v>
      </c>
      <c r="AQ512" s="224">
        <v>110478</v>
      </c>
      <c r="AR512" s="311">
        <v>3348.0480000000098</v>
      </c>
      <c r="AS512" s="225">
        <v>0.61875132735987792</v>
      </c>
      <c r="AT512" s="224">
        <v>345</v>
      </c>
      <c r="AU512" s="224">
        <v>206</v>
      </c>
      <c r="AV512" s="224">
        <v>276</v>
      </c>
      <c r="AW512" s="224">
        <v>0.95950000000000002</v>
      </c>
      <c r="AX512" s="224">
        <v>100624</v>
      </c>
      <c r="AY512" s="224">
        <v>0</v>
      </c>
      <c r="AZ512" s="225">
        <v>0.51071025756152055</v>
      </c>
      <c r="BA512" s="224">
        <v>345</v>
      </c>
      <c r="BB512" s="224">
        <v>198</v>
      </c>
      <c r="BC512" s="224">
        <v>276</v>
      </c>
      <c r="BD512" s="224">
        <v>0.97970000000000002</v>
      </c>
      <c r="BE512" s="224">
        <v>107944</v>
      </c>
      <c r="BF512" s="224">
        <v>0</v>
      </c>
      <c r="BG512" s="225">
        <v>0.55445182946503224</v>
      </c>
      <c r="BH512" s="224">
        <v>345</v>
      </c>
      <c r="BI512" s="224">
        <v>210</v>
      </c>
      <c r="BJ512" s="224">
        <v>276</v>
      </c>
      <c r="BK512" s="224">
        <v>0.9829</v>
      </c>
      <c r="BL512" s="224">
        <v>120434</v>
      </c>
      <c r="BM512" s="224">
        <v>0</v>
      </c>
      <c r="BN512" s="225">
        <v>0.59670236373132191</v>
      </c>
      <c r="BO512" s="224">
        <v>345</v>
      </c>
      <c r="BP512" s="224">
        <v>220</v>
      </c>
      <c r="BQ512" s="224">
        <v>276</v>
      </c>
      <c r="BR512" s="224">
        <v>0.98199999999999998</v>
      </c>
      <c r="BS512" s="224">
        <v>120564</v>
      </c>
      <c r="BT512" s="311">
        <v>0</v>
      </c>
      <c r="BU512" s="225">
        <v>0.59789392801135732</v>
      </c>
      <c r="BV512" s="224">
        <v>345</v>
      </c>
      <c r="BW512" s="224">
        <v>220</v>
      </c>
      <c r="BX512" s="224">
        <v>276</v>
      </c>
      <c r="BY512" s="224">
        <v>0.98140000000000005</v>
      </c>
      <c r="BZ512" s="224">
        <v>116288</v>
      </c>
      <c r="CA512" s="311">
        <v>7074.6675200000027</v>
      </c>
      <c r="CB512" s="225">
        <v>0.63886705419209999</v>
      </c>
      <c r="CC512" s="224">
        <v>345</v>
      </c>
      <c r="CD512" s="486"/>
      <c r="CE512" s="224">
        <v>345</v>
      </c>
      <c r="CF512" s="224">
        <v>0.97130000000000005</v>
      </c>
      <c r="CG512" s="224">
        <v>131842</v>
      </c>
      <c r="CH512" s="224">
        <v>0</v>
      </c>
      <c r="CI512" s="225">
        <v>0.52882059826382943</v>
      </c>
      <c r="CJ512" s="224">
        <v>345</v>
      </c>
      <c r="CK512" s="486"/>
      <c r="CL512" s="224">
        <v>345</v>
      </c>
      <c r="CM512" s="224">
        <v>0.95809999999999995</v>
      </c>
      <c r="CN512" s="224">
        <v>105763</v>
      </c>
      <c r="CO512" s="224">
        <v>0</v>
      </c>
      <c r="CP512" s="225">
        <v>0.44439721597411413</v>
      </c>
      <c r="CQ512" s="224">
        <v>345</v>
      </c>
      <c r="CR512" s="486"/>
      <c r="CS512" s="224">
        <v>345</v>
      </c>
      <c r="CT512" s="224">
        <v>0.95240000000000002</v>
      </c>
      <c r="CU512" s="224">
        <v>103848</v>
      </c>
      <c r="CV512" s="311">
        <v>0</v>
      </c>
      <c r="CW512" s="225">
        <v>0.42480216314327285</v>
      </c>
      <c r="CX512" s="224">
        <v>345</v>
      </c>
      <c r="CY512" s="486"/>
      <c r="CZ512" s="224">
        <v>345</v>
      </c>
      <c r="DA512" s="224">
        <v>0.95099999999999996</v>
      </c>
      <c r="DB512" s="224">
        <v>101468</v>
      </c>
      <c r="DC512" s="224">
        <v>0</v>
      </c>
      <c r="DD512" s="225">
        <v>0.4295334515240336</v>
      </c>
      <c r="DE512" s="224">
        <v>345</v>
      </c>
      <c r="DF512" s="486"/>
      <c r="DG512" s="224">
        <v>345</v>
      </c>
      <c r="DH512" s="224">
        <v>0.93220000000000003</v>
      </c>
      <c r="DI512" s="224">
        <v>104773</v>
      </c>
      <c r="DJ512" s="224">
        <v>0</v>
      </c>
      <c r="DK512" s="225">
        <v>0.43787308418353588</v>
      </c>
      <c r="DL512" s="224">
        <v>345</v>
      </c>
      <c r="DM512" s="486"/>
      <c r="DN512" s="224">
        <v>345</v>
      </c>
      <c r="DO512" s="224">
        <v>0.93049999999999999</v>
      </c>
      <c r="DP512" s="224">
        <v>105120</v>
      </c>
      <c r="DQ512" s="311">
        <v>0</v>
      </c>
      <c r="DR512" s="225">
        <v>0.44012591821646513</v>
      </c>
      <c r="DS512" s="486">
        <v>345</v>
      </c>
      <c r="DT512" s="486"/>
      <c r="DU512" s="486">
        <v>345</v>
      </c>
      <c r="DV512" s="486">
        <v>0.92259999999999998</v>
      </c>
      <c r="DW512" s="224">
        <v>95980</v>
      </c>
      <c r="DX512" s="224">
        <v>0</v>
      </c>
      <c r="DY512" s="225">
        <v>0.41880870870776532</v>
      </c>
    </row>
    <row r="513" spans="1:129">
      <c r="A513" s="466">
        <v>509</v>
      </c>
      <c r="B513" s="487">
        <v>291000000019</v>
      </c>
      <c r="C513" s="492" t="s">
        <v>772</v>
      </c>
      <c r="D513" s="224">
        <v>480</v>
      </c>
      <c r="E513" s="224">
        <v>0</v>
      </c>
      <c r="F513" s="224">
        <v>0</v>
      </c>
      <c r="G513" s="224">
        <v>0</v>
      </c>
      <c r="H513" s="224">
        <v>0</v>
      </c>
      <c r="I513" s="224">
        <v>0</v>
      </c>
      <c r="J513" s="225"/>
      <c r="K513" s="224">
        <v>480</v>
      </c>
      <c r="L513" s="224">
        <v>0</v>
      </c>
      <c r="M513" s="224">
        <v>0</v>
      </c>
      <c r="N513" s="224">
        <v>0</v>
      </c>
      <c r="O513" s="224">
        <v>0</v>
      </c>
      <c r="P513" s="224">
        <v>0</v>
      </c>
      <c r="Q513" s="225">
        <v>0</v>
      </c>
      <c r="R513" s="224">
        <v>480</v>
      </c>
      <c r="S513" s="224">
        <v>450</v>
      </c>
      <c r="T513" s="224">
        <v>450</v>
      </c>
      <c r="U513" s="224">
        <v>0</v>
      </c>
      <c r="V513" s="224">
        <v>2925</v>
      </c>
      <c r="W513" s="224">
        <v>0</v>
      </c>
      <c r="X513" s="225">
        <v>0</v>
      </c>
      <c r="Y513" s="224">
        <v>480</v>
      </c>
      <c r="Z513" s="224">
        <v>450</v>
      </c>
      <c r="AA513" s="224">
        <v>450</v>
      </c>
      <c r="AB513" s="224">
        <v>0.85319999999999996</v>
      </c>
      <c r="AC513" s="224">
        <v>20925</v>
      </c>
      <c r="AD513" s="224">
        <v>0</v>
      </c>
      <c r="AE513" s="225">
        <v>7.3253633380215663E-2</v>
      </c>
      <c r="AF513" s="224">
        <v>480</v>
      </c>
      <c r="AG513" s="224">
        <v>450</v>
      </c>
      <c r="AH513" s="224">
        <v>450</v>
      </c>
      <c r="AI513" s="224">
        <v>0.89810000000000001</v>
      </c>
      <c r="AJ513" s="224">
        <v>43650</v>
      </c>
      <c r="AK513" s="224">
        <v>0</v>
      </c>
      <c r="AL513" s="225">
        <v>0.14516907258214173</v>
      </c>
      <c r="AM513" s="224">
        <v>480</v>
      </c>
      <c r="AN513" s="224">
        <v>450</v>
      </c>
      <c r="AO513" s="224">
        <v>450</v>
      </c>
      <c r="AP513" s="224">
        <v>0.88480000000000003</v>
      </c>
      <c r="AQ513" s="224">
        <v>53550</v>
      </c>
      <c r="AR513" s="224">
        <v>0</v>
      </c>
      <c r="AS513" s="225">
        <v>0.18679676511954993</v>
      </c>
      <c r="AT513" s="224">
        <v>480</v>
      </c>
      <c r="AU513" s="224">
        <v>450</v>
      </c>
      <c r="AV513" s="224">
        <v>450</v>
      </c>
      <c r="AW513" s="224">
        <v>0.73960000000000004</v>
      </c>
      <c r="AX513" s="224">
        <v>15975</v>
      </c>
      <c r="AY513" s="224">
        <v>0</v>
      </c>
      <c r="AZ513" s="225">
        <v>6.4514675180423003E-2</v>
      </c>
      <c r="BA513" s="224">
        <v>480</v>
      </c>
      <c r="BB513" s="224">
        <v>450</v>
      </c>
      <c r="BC513" s="224">
        <v>450</v>
      </c>
      <c r="BD513" s="224">
        <v>0.44829999999999998</v>
      </c>
      <c r="BE513" s="224">
        <v>5850</v>
      </c>
      <c r="BF513" s="224">
        <v>0</v>
      </c>
      <c r="BG513" s="225">
        <v>4.0275609091134416E-2</v>
      </c>
      <c r="BH513" s="224">
        <v>480</v>
      </c>
      <c r="BI513" s="224">
        <v>0</v>
      </c>
      <c r="BJ513" s="224">
        <v>384</v>
      </c>
      <c r="BK513" s="224">
        <v>0.25</v>
      </c>
      <c r="BL513" s="224">
        <v>3600</v>
      </c>
      <c r="BM513" s="224">
        <v>0</v>
      </c>
      <c r="BN513" s="225">
        <v>5.040322580645161E-2</v>
      </c>
      <c r="BO513" s="224">
        <v>480</v>
      </c>
      <c r="BP513" s="224">
        <v>0</v>
      </c>
      <c r="BQ513" s="224">
        <v>384</v>
      </c>
      <c r="BR513" s="224">
        <v>0</v>
      </c>
      <c r="BS513" s="224">
        <v>0</v>
      </c>
      <c r="BT513" s="311">
        <v>0</v>
      </c>
      <c r="BU513" s="225">
        <v>0</v>
      </c>
      <c r="BV513" s="224">
        <v>480</v>
      </c>
      <c r="BW513" s="224">
        <v>0</v>
      </c>
      <c r="BX513" s="224">
        <v>384</v>
      </c>
      <c r="BY513" s="224">
        <v>0</v>
      </c>
      <c r="BZ513" s="224">
        <v>5625</v>
      </c>
      <c r="CA513" s="311">
        <v>0</v>
      </c>
      <c r="CB513" s="225">
        <v>0</v>
      </c>
      <c r="CC513" s="224">
        <v>480</v>
      </c>
      <c r="CD513" s="486"/>
      <c r="CE513" s="224">
        <v>480</v>
      </c>
      <c r="CF513" s="224">
        <v>0.43390000000000001</v>
      </c>
      <c r="CG513" s="224">
        <v>5175</v>
      </c>
      <c r="CH513" s="224">
        <v>0</v>
      </c>
      <c r="CI513" s="225">
        <v>3.3396928830041112E-2</v>
      </c>
      <c r="CJ513" s="224">
        <v>480</v>
      </c>
      <c r="CK513" s="486"/>
      <c r="CL513" s="224">
        <v>480</v>
      </c>
      <c r="CM513" s="224">
        <v>4.02E-2</v>
      </c>
      <c r="CN513" s="224">
        <v>3600</v>
      </c>
      <c r="CO513" s="224">
        <v>0</v>
      </c>
      <c r="CP513" s="225">
        <v>0.25912106135986734</v>
      </c>
      <c r="CQ513" s="224">
        <v>480</v>
      </c>
      <c r="CR513" s="486"/>
      <c r="CS513" s="224">
        <v>480</v>
      </c>
      <c r="CT513" s="224">
        <v>4.02E-2</v>
      </c>
      <c r="CU513" s="224">
        <v>3600</v>
      </c>
      <c r="CV513" s="311">
        <v>0</v>
      </c>
      <c r="CW513" s="225">
        <v>0.25076231744503291</v>
      </c>
      <c r="CX513" s="224">
        <v>480</v>
      </c>
      <c r="CY513" s="486"/>
      <c r="CZ513" s="224">
        <v>480</v>
      </c>
      <c r="DA513" s="224">
        <v>0.65539999999999998</v>
      </c>
      <c r="DB513" s="224">
        <v>13620</v>
      </c>
      <c r="DC513" s="224">
        <v>0</v>
      </c>
      <c r="DD513" s="225">
        <v>6.0130793747668942E-2</v>
      </c>
      <c r="DE513" s="224">
        <v>480</v>
      </c>
      <c r="DF513" s="486"/>
      <c r="DG513" s="224">
        <v>480</v>
      </c>
      <c r="DH513" s="224">
        <v>0.83440000000000003</v>
      </c>
      <c r="DI513" s="224">
        <v>41400</v>
      </c>
      <c r="DJ513" s="224">
        <v>0</v>
      </c>
      <c r="DK513" s="225">
        <v>0.13893506634089012</v>
      </c>
      <c r="DL513" s="224">
        <v>480</v>
      </c>
      <c r="DM513" s="486"/>
      <c r="DN513" s="224">
        <v>480</v>
      </c>
      <c r="DO513" s="224">
        <v>0.75149999999999995</v>
      </c>
      <c r="DP513" s="224">
        <v>38904</v>
      </c>
      <c r="DQ513" s="311">
        <v>0</v>
      </c>
      <c r="DR513" s="225">
        <v>0.14496097410912945</v>
      </c>
      <c r="DS513" s="486">
        <v>480</v>
      </c>
      <c r="DT513" s="486"/>
      <c r="DU513" s="486">
        <v>480</v>
      </c>
      <c r="DV513" s="486">
        <v>0.4778</v>
      </c>
      <c r="DW513" s="224">
        <v>12618</v>
      </c>
      <c r="DX513" s="224">
        <v>0</v>
      </c>
      <c r="DY513" s="225">
        <v>7.6413597041998044E-2</v>
      </c>
    </row>
    <row r="514" spans="1:129">
      <c r="A514" s="466">
        <v>510</v>
      </c>
      <c r="B514" s="487">
        <v>352000000005</v>
      </c>
      <c r="C514" s="492" t="s">
        <v>973</v>
      </c>
      <c r="D514" s="224">
        <v>0</v>
      </c>
      <c r="E514" s="224">
        <v>0</v>
      </c>
      <c r="F514" s="224">
        <v>0</v>
      </c>
      <c r="G514" s="224">
        <v>0</v>
      </c>
      <c r="H514" s="224">
        <v>0</v>
      </c>
      <c r="I514" s="224">
        <v>0</v>
      </c>
      <c r="J514" s="225"/>
      <c r="K514" s="224">
        <v>0</v>
      </c>
      <c r="L514" s="224">
        <v>0</v>
      </c>
      <c r="M514" s="224">
        <v>0</v>
      </c>
      <c r="N514" s="224">
        <v>0</v>
      </c>
      <c r="O514" s="224">
        <v>0</v>
      </c>
      <c r="P514" s="224">
        <v>0</v>
      </c>
      <c r="Q514" s="225">
        <v>0</v>
      </c>
      <c r="R514" s="224">
        <v>0</v>
      </c>
      <c r="S514" s="224">
        <v>0</v>
      </c>
      <c r="T514" s="224">
        <v>0</v>
      </c>
      <c r="U514" s="224">
        <v>0</v>
      </c>
      <c r="V514" s="224">
        <v>0</v>
      </c>
      <c r="W514" s="224">
        <v>0</v>
      </c>
      <c r="X514" s="225">
        <v>0</v>
      </c>
      <c r="Y514" s="224">
        <v>0</v>
      </c>
      <c r="Z514" s="224">
        <v>0</v>
      </c>
      <c r="AA514" s="224">
        <v>0</v>
      </c>
      <c r="AB514" s="224">
        <v>0</v>
      </c>
      <c r="AC514" s="224">
        <v>0</v>
      </c>
      <c r="AD514" s="224">
        <v>0</v>
      </c>
      <c r="AE514" s="225">
        <v>0</v>
      </c>
      <c r="AF514" s="224">
        <v>0</v>
      </c>
      <c r="AG514" s="224">
        <v>0</v>
      </c>
      <c r="AH514" s="224">
        <v>0</v>
      </c>
      <c r="AI514" s="224">
        <v>0</v>
      </c>
      <c r="AJ514" s="224">
        <v>0</v>
      </c>
      <c r="AK514" s="224">
        <v>0</v>
      </c>
      <c r="AL514" s="225">
        <v>0</v>
      </c>
      <c r="AM514" s="224">
        <v>0</v>
      </c>
      <c r="AN514" s="224">
        <v>0</v>
      </c>
      <c r="AO514" s="224">
        <v>0</v>
      </c>
      <c r="AP514" s="224">
        <v>0</v>
      </c>
      <c r="AQ514" s="224">
        <v>0</v>
      </c>
      <c r="AR514" s="224">
        <v>0</v>
      </c>
      <c r="AS514" s="225">
        <v>0</v>
      </c>
      <c r="AT514" s="224">
        <v>0</v>
      </c>
      <c r="AU514" s="224">
        <v>0</v>
      </c>
      <c r="AV514" s="224">
        <v>0</v>
      </c>
      <c r="AW514" s="224">
        <v>0</v>
      </c>
      <c r="AX514" s="224">
        <v>0</v>
      </c>
      <c r="AY514" s="224">
        <v>0</v>
      </c>
      <c r="AZ514" s="225">
        <v>0</v>
      </c>
      <c r="BA514" s="224">
        <v>0</v>
      </c>
      <c r="BB514" s="224">
        <v>0</v>
      </c>
      <c r="BC514" s="224">
        <v>0</v>
      </c>
      <c r="BD514" s="224">
        <v>0</v>
      </c>
      <c r="BE514" s="224">
        <v>0</v>
      </c>
      <c r="BF514" s="224">
        <v>0</v>
      </c>
      <c r="BG514" s="225">
        <v>0</v>
      </c>
      <c r="BH514" s="224">
        <v>0</v>
      </c>
      <c r="BI514" s="224">
        <v>0</v>
      </c>
      <c r="BJ514" s="224">
        <v>0</v>
      </c>
      <c r="BK514" s="224">
        <v>0</v>
      </c>
      <c r="BL514" s="224">
        <v>0</v>
      </c>
      <c r="BM514" s="224">
        <v>0</v>
      </c>
      <c r="BN514" s="225">
        <v>0</v>
      </c>
      <c r="BO514" s="224">
        <v>0</v>
      </c>
      <c r="BP514" s="224">
        <v>0</v>
      </c>
      <c r="BQ514" s="224">
        <v>0</v>
      </c>
      <c r="BR514" s="224">
        <v>0</v>
      </c>
      <c r="BS514" s="224">
        <v>0</v>
      </c>
      <c r="BT514" s="311">
        <v>0</v>
      </c>
      <c r="BU514" s="225">
        <v>0</v>
      </c>
      <c r="BV514" s="224">
        <v>0</v>
      </c>
      <c r="BW514" s="224">
        <v>0</v>
      </c>
      <c r="BX514" s="224">
        <v>0</v>
      </c>
      <c r="BY514" s="224">
        <v>0</v>
      </c>
      <c r="BZ514" s="224">
        <v>0</v>
      </c>
      <c r="CA514" s="311">
        <v>0</v>
      </c>
      <c r="CB514" s="225">
        <v>0</v>
      </c>
      <c r="CC514" s="224">
        <v>350</v>
      </c>
      <c r="CD514" s="486"/>
      <c r="CE514" s="224">
        <v>0</v>
      </c>
      <c r="CF514" s="224">
        <v>0</v>
      </c>
      <c r="CG514" s="224">
        <v>0</v>
      </c>
      <c r="CH514" s="224">
        <v>0</v>
      </c>
      <c r="CI514" s="225">
        <v>0</v>
      </c>
      <c r="CJ514" s="224">
        <v>0</v>
      </c>
      <c r="CK514" s="486"/>
      <c r="CL514" s="224">
        <v>0</v>
      </c>
      <c r="CM514" s="224">
        <v>0</v>
      </c>
      <c r="CN514" s="224">
        <v>0</v>
      </c>
      <c r="CO514" s="224">
        <v>0</v>
      </c>
      <c r="CP514" s="225">
        <v>0</v>
      </c>
      <c r="CQ514" s="224">
        <v>0</v>
      </c>
      <c r="CR514" s="486"/>
      <c r="CS514" s="224">
        <v>0</v>
      </c>
      <c r="CT514" s="224">
        <v>0</v>
      </c>
      <c r="CU514" s="224">
        <v>0</v>
      </c>
      <c r="CV514" s="311">
        <v>0</v>
      </c>
      <c r="CW514" s="225">
        <v>0</v>
      </c>
      <c r="CX514" s="224">
        <v>350</v>
      </c>
      <c r="CY514" s="486"/>
      <c r="CZ514" s="224">
        <v>0</v>
      </c>
      <c r="DA514" s="224">
        <v>0</v>
      </c>
      <c r="DB514" s="224">
        <v>0</v>
      </c>
      <c r="DC514" s="224">
        <v>0</v>
      </c>
      <c r="DD514" s="225">
        <v>0</v>
      </c>
      <c r="DE514" s="224">
        <v>350</v>
      </c>
      <c r="DF514" s="486"/>
      <c r="DG514" s="224">
        <v>0</v>
      </c>
      <c r="DH514" s="224">
        <v>0</v>
      </c>
      <c r="DI514" s="224">
        <v>0</v>
      </c>
      <c r="DJ514" s="224">
        <v>0</v>
      </c>
      <c r="DK514" s="225">
        <v>0</v>
      </c>
      <c r="DL514" s="224">
        <v>350</v>
      </c>
      <c r="DM514" s="486"/>
      <c r="DN514" s="224">
        <v>0</v>
      </c>
      <c r="DO514" s="224">
        <v>0</v>
      </c>
      <c r="DP514" s="224">
        <v>0</v>
      </c>
      <c r="DQ514" s="311">
        <v>0</v>
      </c>
      <c r="DR514" s="225">
        <v>0</v>
      </c>
      <c r="DS514" s="486">
        <v>350</v>
      </c>
      <c r="DT514" s="486"/>
      <c r="DU514" s="486">
        <v>0</v>
      </c>
      <c r="DV514" s="486">
        <v>0</v>
      </c>
      <c r="DW514" s="224">
        <v>0</v>
      </c>
      <c r="DX514" s="224">
        <v>0</v>
      </c>
      <c r="DY514" s="225">
        <v>0</v>
      </c>
    </row>
    <row r="515" spans="1:129">
      <c r="AF515" s="500">
        <v>0</v>
      </c>
      <c r="AG515" s="500">
        <v>0</v>
      </c>
      <c r="AH515" s="500">
        <v>0</v>
      </c>
      <c r="AI515" s="500">
        <v>0</v>
      </c>
      <c r="AJ515" s="500">
        <v>0</v>
      </c>
      <c r="AK515" s="500">
        <v>0</v>
      </c>
      <c r="AL515" s="501">
        <v>0</v>
      </c>
    </row>
  </sheetData>
  <mergeCells count="18">
    <mergeCell ref="D1:J1"/>
    <mergeCell ref="K1:Q1"/>
    <mergeCell ref="R1:X1"/>
    <mergeCell ref="Y1:AE1"/>
    <mergeCell ref="AF1:AL1"/>
    <mergeCell ref="DE1:DK1"/>
    <mergeCell ref="DL1:DR1"/>
    <mergeCell ref="DS1:DY1"/>
    <mergeCell ref="AM1:AS1"/>
    <mergeCell ref="AT1:AZ1"/>
    <mergeCell ref="BA1:BG1"/>
    <mergeCell ref="BH1:BN1"/>
    <mergeCell ref="BO1:BU1"/>
    <mergeCell ref="BV1:CB1"/>
    <mergeCell ref="CC1:CI1"/>
    <mergeCell ref="CJ1:CP1"/>
    <mergeCell ref="CQ1:CW1"/>
    <mergeCell ref="CX1:DD1"/>
  </mergeCells>
  <printOptions horizontalCentered="1" verticalCentered="1" gridLines="1"/>
  <pageMargins left="0.78740157480314965" right="0.94488188976377963" top="0.94488188976377963" bottom="0.31496062992125984" header="0.74803149606299213" footer="0.23622047244094491"/>
  <pageSetup paperSize="9" scale="57" orientation="landscape" verticalDpi="0" r:id="rId1"/>
  <headerFooter>
    <oddHeader>&amp;LLicencee:TPSODL&amp;C&amp;"-,Bold"&amp;18DETAILS OF CONSUMPTION LOAD FACTOR&amp;ROERC FORM P9</oddHeader>
  </headerFooter>
  <rowBreaks count="12" manualBreakCount="12">
    <brk id="46" max="16383" man="1"/>
    <brk id="88" max="16383" man="1"/>
    <brk id="130" max="16383" man="1"/>
    <brk id="172" max="16383" man="1"/>
    <brk id="215" max="128" man="1"/>
    <brk id="258" max="128" man="1"/>
    <brk id="300" max="128" man="1"/>
    <brk id="342" max="128" man="1"/>
    <brk id="385" max="128" man="1"/>
    <brk id="428" max="128" man="1"/>
    <brk id="471" max="128" man="1"/>
    <brk id="514" max="16383" man="1"/>
  </rowBreaks>
  <colBreaks count="17" manualBreakCount="17">
    <brk id="9" max="1048575" man="1"/>
    <brk id="16" max="1048575" man="1"/>
    <brk id="23" max="1048575" man="1"/>
    <brk id="30" max="1048575" man="1"/>
    <brk id="37" max="1048575" man="1"/>
    <brk id="44" max="1048575" man="1"/>
    <brk id="51" max="1048575" man="1"/>
    <brk id="58" max="1048575" man="1"/>
    <brk id="65" max="1048575" man="1"/>
    <brk id="72" max="1048575" man="1"/>
    <brk id="79" max="1048575" man="1"/>
    <brk id="86" max="1048575" man="1"/>
    <brk id="93" max="1048575" man="1"/>
    <brk id="100" max="1048575" man="1"/>
    <brk id="107" max="1048575" man="1"/>
    <brk id="114" max="1048575" man="1"/>
    <brk id="121" max="1048575" man="1"/>
  </colBreaks>
</worksheet>
</file>

<file path=xl/worksheets/sheet11.xml><?xml version="1.0" encoding="utf-8"?>
<worksheet xmlns="http://schemas.openxmlformats.org/spreadsheetml/2006/main" xmlns:r="http://schemas.openxmlformats.org/officeDocument/2006/relationships">
  <sheetPr>
    <tabColor theme="9" tint="-0.249977111117893"/>
  </sheetPr>
  <dimension ref="A1:DY49"/>
  <sheetViews>
    <sheetView view="pageBreakPreview" zoomScale="60" workbookViewId="0">
      <pane xSplit="2" ySplit="1" topLeftCell="C2" activePane="bottomRight" state="frozen"/>
      <selection activeCell="I322" sqref="I322"/>
      <selection pane="topRight" activeCell="I322" sqref="I322"/>
      <selection pane="bottomLeft" activeCell="I322" sqref="I322"/>
      <selection pane="bottomRight" activeCell="BD49" sqref="BD49"/>
    </sheetView>
  </sheetViews>
  <sheetFormatPr defaultColWidth="10.109375" defaultRowHeight="15"/>
  <cols>
    <col min="1" max="1" width="5.88671875" style="427" bestFit="1" customWidth="1"/>
    <col min="2" max="2" width="13.6640625" style="514" hidden="1" customWidth="1"/>
    <col min="3" max="3" width="35.33203125" style="427" bestFit="1" customWidth="1"/>
    <col min="4" max="4" width="9.44140625" style="427" customWidth="1"/>
    <col min="5" max="6" width="8.77734375" style="427" customWidth="1"/>
    <col min="7" max="7" width="10.44140625" style="427" customWidth="1"/>
    <col min="8" max="9" width="11.77734375" style="427" customWidth="1"/>
    <col min="10" max="10" width="8.77734375" style="427" customWidth="1"/>
    <col min="11" max="11" width="8.109375" style="427" customWidth="1"/>
    <col min="12" max="13" width="8.77734375" style="427" customWidth="1"/>
    <col min="14" max="14" width="10.44140625" style="427" customWidth="1"/>
    <col min="15" max="16" width="11.77734375" style="427" customWidth="1"/>
    <col min="17" max="17" width="8.77734375" style="427" customWidth="1"/>
    <col min="18" max="18" width="8.109375" style="427" customWidth="1"/>
    <col min="19" max="20" width="8.77734375" style="427" customWidth="1"/>
    <col min="21" max="21" width="10.44140625" style="427" customWidth="1"/>
    <col min="22" max="22" width="11.77734375" style="427" customWidth="1"/>
    <col min="23" max="23" width="12.88671875" style="427" customWidth="1"/>
    <col min="24" max="24" width="8.77734375" style="427" customWidth="1"/>
    <col min="25" max="25" width="8.109375" style="427" customWidth="1"/>
    <col min="26" max="27" width="8.77734375" style="427" customWidth="1"/>
    <col min="28" max="28" width="10.44140625" style="427" customWidth="1"/>
    <col min="29" max="29" width="11.77734375" style="427" customWidth="1"/>
    <col min="30" max="30" width="13.6640625" style="427" customWidth="1"/>
    <col min="31" max="31" width="8.77734375" style="427" customWidth="1"/>
    <col min="32" max="32" width="8.109375" style="427" customWidth="1"/>
    <col min="33" max="34" width="8.77734375" style="427" customWidth="1"/>
    <col min="35" max="35" width="10.44140625" style="427" customWidth="1"/>
    <col min="36" max="36" width="11.77734375" style="427" customWidth="1"/>
    <col min="37" max="37" width="13.21875" style="427" customWidth="1"/>
    <col min="38" max="38" width="8.77734375" style="427" customWidth="1"/>
    <col min="39" max="39" width="8.109375" style="427" customWidth="1"/>
    <col min="40" max="41" width="8.77734375" style="427" customWidth="1"/>
    <col min="42" max="42" width="10.44140625" style="427" customWidth="1"/>
    <col min="43" max="43" width="11.77734375" style="427" customWidth="1"/>
    <col min="44" max="44" width="12.6640625" style="427" customWidth="1"/>
    <col min="45" max="45" width="8.77734375" style="427" customWidth="1"/>
    <col min="46" max="46" width="8.109375" style="427" customWidth="1"/>
    <col min="47" max="48" width="8.77734375" style="427" customWidth="1"/>
    <col min="49" max="49" width="10.44140625" style="427" customWidth="1"/>
    <col min="50" max="50" width="11.77734375" style="427" customWidth="1"/>
    <col min="51" max="51" width="13.109375" style="427" customWidth="1"/>
    <col min="52" max="52" width="8.77734375" style="427" customWidth="1"/>
    <col min="53" max="53" width="8.109375" style="427" customWidth="1"/>
    <col min="54" max="55" width="8.77734375" style="427" customWidth="1"/>
    <col min="56" max="56" width="10.44140625" style="427" customWidth="1"/>
    <col min="57" max="57" width="11.77734375" style="427" customWidth="1"/>
    <col min="58" max="58" width="12.5546875" style="427" customWidth="1"/>
    <col min="59" max="59" width="8.77734375" style="427" customWidth="1"/>
    <col min="60" max="60" width="8.109375" style="427" customWidth="1"/>
    <col min="61" max="62" width="8.77734375" style="427" customWidth="1"/>
    <col min="63" max="63" width="10.44140625" style="427" customWidth="1"/>
    <col min="64" max="64" width="11.77734375" style="427" customWidth="1"/>
    <col min="65" max="65" width="13.109375" style="427" customWidth="1"/>
    <col min="66" max="66" width="8.77734375" style="427" customWidth="1"/>
    <col min="67" max="67" width="8.109375" style="427" customWidth="1"/>
    <col min="68" max="69" width="8.77734375" style="427" customWidth="1"/>
    <col min="70" max="70" width="10.44140625" style="427" customWidth="1"/>
    <col min="71" max="71" width="11.77734375" style="427" customWidth="1"/>
    <col min="72" max="72" width="12.6640625" style="427" customWidth="1"/>
    <col min="73" max="73" width="8.77734375" style="427" customWidth="1"/>
    <col min="74" max="74" width="8.109375" style="427" customWidth="1"/>
    <col min="75" max="76" width="8.77734375" style="427" customWidth="1"/>
    <col min="77" max="77" width="10.44140625" style="427" customWidth="1"/>
    <col min="78" max="78" width="11.77734375" style="427" customWidth="1"/>
    <col min="79" max="79" width="13.109375" style="427" customWidth="1"/>
    <col min="80" max="80" width="8.77734375" style="427" customWidth="1"/>
    <col min="81" max="81" width="8.109375" style="427" customWidth="1"/>
    <col min="82" max="83" width="8.77734375" style="427" customWidth="1"/>
    <col min="84" max="84" width="10.44140625" style="427" customWidth="1"/>
    <col min="85" max="85" width="11.77734375" style="427" customWidth="1"/>
    <col min="86" max="86" width="12.6640625" style="427" customWidth="1"/>
    <col min="87" max="87" width="8.77734375" style="427" customWidth="1"/>
    <col min="88" max="88" width="8.109375" style="427" customWidth="1"/>
    <col min="89" max="90" width="10" style="427" customWidth="1"/>
    <col min="91" max="91" width="10.44140625" style="427" customWidth="1"/>
    <col min="92" max="92" width="11.77734375" style="427" customWidth="1"/>
    <col min="93" max="93" width="12.88671875" style="427" customWidth="1"/>
    <col min="94" max="94" width="8.77734375" style="427" customWidth="1"/>
    <col min="95" max="95" width="8.109375" style="427" customWidth="1"/>
    <col min="96" max="97" width="8.77734375" style="427" customWidth="1"/>
    <col min="98" max="98" width="10.44140625" style="427" customWidth="1"/>
    <col min="99" max="99" width="11.77734375" style="427" customWidth="1"/>
    <col min="100" max="100" width="13.21875" style="427" customWidth="1"/>
    <col min="101" max="101" width="8.77734375" style="427" customWidth="1"/>
    <col min="102" max="102" width="8.109375" style="427" customWidth="1"/>
    <col min="103" max="104" width="8.77734375" style="427" customWidth="1"/>
    <col min="105" max="105" width="10.44140625" style="427" customWidth="1"/>
    <col min="106" max="106" width="11.77734375" style="427" customWidth="1"/>
    <col min="107" max="107" width="12.88671875" style="427" customWidth="1"/>
    <col min="108" max="108" width="8.77734375" style="427" customWidth="1"/>
    <col min="109" max="109" width="8.109375" style="427" customWidth="1"/>
    <col min="110" max="111" width="8.77734375" style="427" customWidth="1"/>
    <col min="112" max="112" width="10.44140625" style="427" customWidth="1"/>
    <col min="113" max="113" width="11.77734375" style="427" customWidth="1"/>
    <col min="114" max="114" width="13.109375" style="427" customWidth="1"/>
    <col min="115" max="115" width="8.77734375" style="427" customWidth="1"/>
    <col min="116" max="116" width="8.109375" style="427" customWidth="1"/>
    <col min="117" max="118" width="8.77734375" style="427" customWidth="1"/>
    <col min="119" max="119" width="10.44140625" style="427" customWidth="1"/>
    <col min="120" max="120" width="11.77734375" style="427" customWidth="1"/>
    <col min="121" max="121" width="12.6640625" style="427" customWidth="1"/>
    <col min="122" max="122" width="8.77734375" style="427" customWidth="1"/>
    <col min="123" max="123" width="8.109375" style="427" customWidth="1"/>
    <col min="124" max="125" width="8.77734375" style="427" customWidth="1"/>
    <col min="126" max="126" width="10.44140625" style="427" customWidth="1"/>
    <col min="127" max="127" width="11.77734375" style="427" customWidth="1"/>
    <col min="128" max="128" width="12.88671875" style="427" customWidth="1"/>
    <col min="129" max="129" width="11.33203125" style="427" bestFit="1" customWidth="1"/>
    <col min="130" max="16384" width="10.109375" style="427"/>
  </cols>
  <sheetData>
    <row r="1" spans="1:129" s="468" customFormat="1" ht="15.75">
      <c r="A1" s="466"/>
      <c r="B1" s="467"/>
      <c r="C1" s="466"/>
      <c r="D1" s="586">
        <v>43922</v>
      </c>
      <c r="E1" s="587"/>
      <c r="F1" s="587"/>
      <c r="G1" s="587"/>
      <c r="H1" s="587"/>
      <c r="I1" s="587"/>
      <c r="J1" s="587"/>
      <c r="K1" s="586">
        <v>43952</v>
      </c>
      <c r="L1" s="587"/>
      <c r="M1" s="587"/>
      <c r="N1" s="587"/>
      <c r="O1" s="587"/>
      <c r="P1" s="587"/>
      <c r="Q1" s="587"/>
      <c r="R1" s="588">
        <v>43983</v>
      </c>
      <c r="S1" s="589"/>
      <c r="T1" s="589"/>
      <c r="U1" s="589"/>
      <c r="V1" s="589"/>
      <c r="W1" s="589"/>
      <c r="X1" s="590"/>
      <c r="Y1" s="588">
        <v>44013</v>
      </c>
      <c r="Z1" s="589"/>
      <c r="AA1" s="589"/>
      <c r="AB1" s="589"/>
      <c r="AC1" s="589"/>
      <c r="AD1" s="589"/>
      <c r="AE1" s="590"/>
      <c r="AF1" s="588">
        <v>44044</v>
      </c>
      <c r="AG1" s="589"/>
      <c r="AH1" s="589"/>
      <c r="AI1" s="589"/>
      <c r="AJ1" s="589"/>
      <c r="AK1" s="589"/>
      <c r="AL1" s="590"/>
      <c r="AM1" s="588">
        <v>44075</v>
      </c>
      <c r="AN1" s="589"/>
      <c r="AO1" s="589"/>
      <c r="AP1" s="589"/>
      <c r="AQ1" s="589"/>
      <c r="AR1" s="589"/>
      <c r="AS1" s="590"/>
      <c r="AT1" s="586">
        <v>44105</v>
      </c>
      <c r="AU1" s="587"/>
      <c r="AV1" s="587"/>
      <c r="AW1" s="587"/>
      <c r="AX1" s="587"/>
      <c r="AY1" s="587"/>
      <c r="AZ1" s="587"/>
      <c r="BA1" s="586">
        <v>44136</v>
      </c>
      <c r="BB1" s="587"/>
      <c r="BC1" s="587"/>
      <c r="BD1" s="587"/>
      <c r="BE1" s="587"/>
      <c r="BF1" s="587"/>
      <c r="BG1" s="587"/>
      <c r="BH1" s="586">
        <v>44166</v>
      </c>
      <c r="BI1" s="587"/>
      <c r="BJ1" s="587"/>
      <c r="BK1" s="587"/>
      <c r="BL1" s="587"/>
      <c r="BM1" s="587"/>
      <c r="BN1" s="587"/>
      <c r="BO1" s="586">
        <v>44197</v>
      </c>
      <c r="BP1" s="587"/>
      <c r="BQ1" s="587"/>
      <c r="BR1" s="587"/>
      <c r="BS1" s="587"/>
      <c r="BT1" s="587"/>
      <c r="BU1" s="587"/>
      <c r="BV1" s="586">
        <v>44228</v>
      </c>
      <c r="BW1" s="587"/>
      <c r="BX1" s="587"/>
      <c r="BY1" s="587"/>
      <c r="BZ1" s="587"/>
      <c r="CA1" s="587"/>
      <c r="CB1" s="587"/>
      <c r="CC1" s="586">
        <v>44256</v>
      </c>
      <c r="CD1" s="587"/>
      <c r="CE1" s="587"/>
      <c r="CF1" s="587"/>
      <c r="CG1" s="587"/>
      <c r="CH1" s="587"/>
      <c r="CI1" s="587"/>
      <c r="CJ1" s="586">
        <v>44287</v>
      </c>
      <c r="CK1" s="587"/>
      <c r="CL1" s="587"/>
      <c r="CM1" s="587"/>
      <c r="CN1" s="587"/>
      <c r="CO1" s="587"/>
      <c r="CP1" s="587"/>
      <c r="CQ1" s="586">
        <v>44317</v>
      </c>
      <c r="CR1" s="587"/>
      <c r="CS1" s="587"/>
      <c r="CT1" s="587"/>
      <c r="CU1" s="587"/>
      <c r="CV1" s="587"/>
      <c r="CW1" s="587"/>
      <c r="CX1" s="586">
        <v>44348</v>
      </c>
      <c r="CY1" s="587"/>
      <c r="CZ1" s="587"/>
      <c r="DA1" s="587"/>
      <c r="DB1" s="587"/>
      <c r="DC1" s="587"/>
      <c r="DD1" s="587"/>
      <c r="DE1" s="586">
        <v>44378</v>
      </c>
      <c r="DF1" s="587"/>
      <c r="DG1" s="587"/>
      <c r="DH1" s="587"/>
      <c r="DI1" s="587"/>
      <c r="DJ1" s="587"/>
      <c r="DK1" s="587"/>
      <c r="DL1" s="586">
        <v>44409</v>
      </c>
      <c r="DM1" s="587"/>
      <c r="DN1" s="587"/>
      <c r="DO1" s="587"/>
      <c r="DP1" s="587"/>
      <c r="DQ1" s="587"/>
      <c r="DR1" s="587"/>
      <c r="DS1" s="586">
        <v>44440</v>
      </c>
      <c r="DT1" s="587"/>
      <c r="DU1" s="587"/>
      <c r="DV1" s="587"/>
      <c r="DW1" s="587"/>
      <c r="DX1" s="587"/>
      <c r="DY1" s="587"/>
    </row>
    <row r="2" spans="1:129" s="507" customFormat="1" ht="45">
      <c r="A2" s="450" t="s">
        <v>465</v>
      </c>
      <c r="B2" s="504"/>
      <c r="C2" s="450" t="s">
        <v>464</v>
      </c>
      <c r="D2" s="428" t="s">
        <v>463</v>
      </c>
      <c r="E2" s="432" t="s">
        <v>462</v>
      </c>
      <c r="F2" s="432" t="s">
        <v>461</v>
      </c>
      <c r="G2" s="432" t="s">
        <v>460</v>
      </c>
      <c r="H2" s="432" t="s">
        <v>459</v>
      </c>
      <c r="I2" s="505" t="s">
        <v>458</v>
      </c>
      <c r="J2" s="432" t="s">
        <v>457</v>
      </c>
      <c r="K2" s="428" t="s">
        <v>463</v>
      </c>
      <c r="L2" s="432" t="s">
        <v>462</v>
      </c>
      <c r="M2" s="432" t="s">
        <v>461</v>
      </c>
      <c r="N2" s="432" t="s">
        <v>460</v>
      </c>
      <c r="O2" s="432" t="s">
        <v>459</v>
      </c>
      <c r="P2" s="505" t="s">
        <v>458</v>
      </c>
      <c r="Q2" s="432" t="s">
        <v>457</v>
      </c>
      <c r="R2" s="428" t="s">
        <v>463</v>
      </c>
      <c r="S2" s="432" t="s">
        <v>462</v>
      </c>
      <c r="T2" s="432" t="s">
        <v>461</v>
      </c>
      <c r="U2" s="432" t="s">
        <v>460</v>
      </c>
      <c r="V2" s="432" t="s">
        <v>459</v>
      </c>
      <c r="W2" s="505" t="s">
        <v>458</v>
      </c>
      <c r="X2" s="432" t="s">
        <v>457</v>
      </c>
      <c r="Y2" s="428" t="s">
        <v>463</v>
      </c>
      <c r="Z2" s="432" t="s">
        <v>462</v>
      </c>
      <c r="AA2" s="432" t="s">
        <v>461</v>
      </c>
      <c r="AB2" s="432" t="s">
        <v>460</v>
      </c>
      <c r="AC2" s="432" t="s">
        <v>459</v>
      </c>
      <c r="AD2" s="505" t="s">
        <v>458</v>
      </c>
      <c r="AE2" s="432" t="s">
        <v>457</v>
      </c>
      <c r="AF2" s="428" t="s">
        <v>463</v>
      </c>
      <c r="AG2" s="432" t="s">
        <v>462</v>
      </c>
      <c r="AH2" s="432" t="s">
        <v>461</v>
      </c>
      <c r="AI2" s="432" t="s">
        <v>460</v>
      </c>
      <c r="AJ2" s="432" t="s">
        <v>459</v>
      </c>
      <c r="AK2" s="505" t="s">
        <v>458</v>
      </c>
      <c r="AL2" s="432" t="s">
        <v>457</v>
      </c>
      <c r="AM2" s="428" t="s">
        <v>463</v>
      </c>
      <c r="AN2" s="432" t="s">
        <v>462</v>
      </c>
      <c r="AO2" s="432" t="s">
        <v>461</v>
      </c>
      <c r="AP2" s="432" t="s">
        <v>460</v>
      </c>
      <c r="AQ2" s="432" t="s">
        <v>459</v>
      </c>
      <c r="AR2" s="505" t="s">
        <v>458</v>
      </c>
      <c r="AS2" s="432" t="s">
        <v>457</v>
      </c>
      <c r="AT2" s="428" t="s">
        <v>463</v>
      </c>
      <c r="AU2" s="432" t="s">
        <v>462</v>
      </c>
      <c r="AV2" s="432" t="s">
        <v>461</v>
      </c>
      <c r="AW2" s="432" t="s">
        <v>460</v>
      </c>
      <c r="AX2" s="432" t="s">
        <v>459</v>
      </c>
      <c r="AY2" s="505" t="s">
        <v>458</v>
      </c>
      <c r="AZ2" s="432" t="s">
        <v>457</v>
      </c>
      <c r="BA2" s="428" t="s">
        <v>463</v>
      </c>
      <c r="BB2" s="432" t="s">
        <v>462</v>
      </c>
      <c r="BC2" s="432" t="s">
        <v>461</v>
      </c>
      <c r="BD2" s="432" t="s">
        <v>460</v>
      </c>
      <c r="BE2" s="432" t="s">
        <v>459</v>
      </c>
      <c r="BF2" s="505" t="s">
        <v>458</v>
      </c>
      <c r="BG2" s="432" t="s">
        <v>457</v>
      </c>
      <c r="BH2" s="428" t="s">
        <v>463</v>
      </c>
      <c r="BI2" s="432" t="s">
        <v>462</v>
      </c>
      <c r="BJ2" s="432" t="s">
        <v>461</v>
      </c>
      <c r="BK2" s="432" t="s">
        <v>460</v>
      </c>
      <c r="BL2" s="432" t="s">
        <v>459</v>
      </c>
      <c r="BM2" s="505" t="s">
        <v>458</v>
      </c>
      <c r="BN2" s="432" t="s">
        <v>457</v>
      </c>
      <c r="BO2" s="428" t="s">
        <v>463</v>
      </c>
      <c r="BP2" s="432" t="s">
        <v>462</v>
      </c>
      <c r="BQ2" s="432" t="s">
        <v>461</v>
      </c>
      <c r="BR2" s="432" t="s">
        <v>460</v>
      </c>
      <c r="BS2" s="432" t="s">
        <v>459</v>
      </c>
      <c r="BT2" s="505" t="s">
        <v>458</v>
      </c>
      <c r="BU2" s="432" t="s">
        <v>457</v>
      </c>
      <c r="BV2" s="428" t="s">
        <v>463</v>
      </c>
      <c r="BW2" s="432" t="s">
        <v>462</v>
      </c>
      <c r="BX2" s="432" t="s">
        <v>461</v>
      </c>
      <c r="BY2" s="432" t="s">
        <v>460</v>
      </c>
      <c r="BZ2" s="432" t="s">
        <v>459</v>
      </c>
      <c r="CA2" s="505" t="s">
        <v>458</v>
      </c>
      <c r="CB2" s="432" t="s">
        <v>457</v>
      </c>
      <c r="CC2" s="428" t="s">
        <v>463</v>
      </c>
      <c r="CD2" s="432" t="s">
        <v>462</v>
      </c>
      <c r="CE2" s="432" t="s">
        <v>461</v>
      </c>
      <c r="CF2" s="432" t="s">
        <v>460</v>
      </c>
      <c r="CG2" s="432" t="s">
        <v>459</v>
      </c>
      <c r="CH2" s="505" t="s">
        <v>458</v>
      </c>
      <c r="CI2" s="432" t="s">
        <v>457</v>
      </c>
      <c r="CJ2" s="428" t="s">
        <v>463</v>
      </c>
      <c r="CK2" s="432" t="s">
        <v>462</v>
      </c>
      <c r="CL2" s="432" t="s">
        <v>461</v>
      </c>
      <c r="CM2" s="432" t="s">
        <v>460</v>
      </c>
      <c r="CN2" s="432" t="s">
        <v>459</v>
      </c>
      <c r="CO2" s="505" t="s">
        <v>458</v>
      </c>
      <c r="CP2" s="432" t="s">
        <v>457</v>
      </c>
      <c r="CQ2" s="428" t="s">
        <v>463</v>
      </c>
      <c r="CR2" s="432" t="s">
        <v>462</v>
      </c>
      <c r="CS2" s="432" t="s">
        <v>461</v>
      </c>
      <c r="CT2" s="432" t="s">
        <v>460</v>
      </c>
      <c r="CU2" s="432" t="s">
        <v>459</v>
      </c>
      <c r="CV2" s="505" t="s">
        <v>458</v>
      </c>
      <c r="CW2" s="432" t="s">
        <v>457</v>
      </c>
      <c r="CX2" s="428" t="s">
        <v>463</v>
      </c>
      <c r="CY2" s="432" t="s">
        <v>462</v>
      </c>
      <c r="CZ2" s="432" t="s">
        <v>461</v>
      </c>
      <c r="DA2" s="432" t="s">
        <v>460</v>
      </c>
      <c r="DB2" s="432" t="s">
        <v>459</v>
      </c>
      <c r="DC2" s="505" t="s">
        <v>458</v>
      </c>
      <c r="DD2" s="432" t="s">
        <v>457</v>
      </c>
      <c r="DE2" s="428" t="s">
        <v>463</v>
      </c>
      <c r="DF2" s="432" t="s">
        <v>462</v>
      </c>
      <c r="DG2" s="432" t="s">
        <v>461</v>
      </c>
      <c r="DH2" s="432" t="s">
        <v>460</v>
      </c>
      <c r="DI2" s="432" t="s">
        <v>459</v>
      </c>
      <c r="DJ2" s="505" t="s">
        <v>458</v>
      </c>
      <c r="DK2" s="432" t="s">
        <v>457</v>
      </c>
      <c r="DL2" s="428" t="s">
        <v>463</v>
      </c>
      <c r="DM2" s="432" t="s">
        <v>462</v>
      </c>
      <c r="DN2" s="432" t="s">
        <v>461</v>
      </c>
      <c r="DO2" s="432" t="s">
        <v>460</v>
      </c>
      <c r="DP2" s="432" t="s">
        <v>459</v>
      </c>
      <c r="DQ2" s="506" t="s">
        <v>458</v>
      </c>
      <c r="DR2" s="432" t="s">
        <v>457</v>
      </c>
      <c r="DS2" s="428" t="s">
        <v>463</v>
      </c>
      <c r="DT2" s="432" t="s">
        <v>462</v>
      </c>
      <c r="DU2" s="432" t="s">
        <v>461</v>
      </c>
      <c r="DV2" s="432" t="s">
        <v>460</v>
      </c>
      <c r="DW2" s="432" t="s">
        <v>459</v>
      </c>
      <c r="DX2" s="505" t="s">
        <v>458</v>
      </c>
      <c r="DY2" s="432" t="s">
        <v>457</v>
      </c>
    </row>
    <row r="3" spans="1:129">
      <c r="A3" s="450">
        <v>1</v>
      </c>
      <c r="B3" s="504"/>
      <c r="C3" s="450">
        <v>2</v>
      </c>
      <c r="D3" s="428">
        <v>3</v>
      </c>
      <c r="E3" s="432">
        <v>4</v>
      </c>
      <c r="F3" s="432">
        <v>5</v>
      </c>
      <c r="G3" s="432">
        <v>6</v>
      </c>
      <c r="H3" s="432">
        <v>7</v>
      </c>
      <c r="I3" s="505"/>
      <c r="J3" s="432">
        <v>9</v>
      </c>
      <c r="K3" s="428">
        <v>3</v>
      </c>
      <c r="L3" s="432">
        <v>4</v>
      </c>
      <c r="M3" s="432">
        <v>5</v>
      </c>
      <c r="N3" s="432">
        <v>6</v>
      </c>
      <c r="O3" s="432">
        <v>7</v>
      </c>
      <c r="P3" s="505"/>
      <c r="Q3" s="432">
        <v>9</v>
      </c>
      <c r="R3" s="428">
        <v>3</v>
      </c>
      <c r="S3" s="432">
        <v>4</v>
      </c>
      <c r="T3" s="432">
        <v>5</v>
      </c>
      <c r="U3" s="432">
        <v>6</v>
      </c>
      <c r="V3" s="432">
        <v>7</v>
      </c>
      <c r="W3" s="505"/>
      <c r="X3" s="432">
        <v>9</v>
      </c>
      <c r="Y3" s="428">
        <v>3</v>
      </c>
      <c r="Z3" s="432">
        <v>4</v>
      </c>
      <c r="AA3" s="432">
        <v>5</v>
      </c>
      <c r="AB3" s="432">
        <v>6</v>
      </c>
      <c r="AC3" s="432">
        <v>7</v>
      </c>
      <c r="AD3" s="505"/>
      <c r="AE3" s="432">
        <v>9</v>
      </c>
      <c r="AF3" s="428">
        <v>3</v>
      </c>
      <c r="AG3" s="432">
        <v>4</v>
      </c>
      <c r="AH3" s="432">
        <v>5</v>
      </c>
      <c r="AI3" s="432">
        <v>6</v>
      </c>
      <c r="AJ3" s="432">
        <v>7</v>
      </c>
      <c r="AK3" s="505"/>
      <c r="AL3" s="432">
        <v>9</v>
      </c>
      <c r="AM3" s="428">
        <v>3</v>
      </c>
      <c r="AN3" s="432">
        <v>4</v>
      </c>
      <c r="AO3" s="432">
        <v>5</v>
      </c>
      <c r="AP3" s="432">
        <v>6</v>
      </c>
      <c r="AQ3" s="432">
        <v>7</v>
      </c>
      <c r="AR3" s="505"/>
      <c r="AS3" s="432">
        <v>9</v>
      </c>
      <c r="AT3" s="428">
        <v>3</v>
      </c>
      <c r="AU3" s="432">
        <v>4</v>
      </c>
      <c r="AV3" s="432">
        <v>5</v>
      </c>
      <c r="AW3" s="432">
        <v>6</v>
      </c>
      <c r="AX3" s="432">
        <v>7</v>
      </c>
      <c r="AY3" s="505"/>
      <c r="AZ3" s="432">
        <v>9</v>
      </c>
      <c r="BA3" s="428">
        <v>3</v>
      </c>
      <c r="BB3" s="432">
        <v>4</v>
      </c>
      <c r="BC3" s="432">
        <v>5</v>
      </c>
      <c r="BD3" s="432">
        <v>6</v>
      </c>
      <c r="BE3" s="432">
        <v>7</v>
      </c>
      <c r="BF3" s="505"/>
      <c r="BG3" s="432">
        <v>9</v>
      </c>
      <c r="BH3" s="428">
        <v>3</v>
      </c>
      <c r="BI3" s="432">
        <v>4</v>
      </c>
      <c r="BJ3" s="432">
        <v>5</v>
      </c>
      <c r="BK3" s="432">
        <v>6</v>
      </c>
      <c r="BL3" s="432">
        <v>7</v>
      </c>
      <c r="BM3" s="505"/>
      <c r="BN3" s="432">
        <v>9</v>
      </c>
      <c r="BO3" s="428">
        <v>3</v>
      </c>
      <c r="BP3" s="432">
        <v>4</v>
      </c>
      <c r="BQ3" s="432">
        <v>5</v>
      </c>
      <c r="BR3" s="432">
        <v>6</v>
      </c>
      <c r="BS3" s="432">
        <v>7</v>
      </c>
      <c r="BT3" s="505"/>
      <c r="BU3" s="432">
        <v>9</v>
      </c>
      <c r="BV3" s="428">
        <v>3</v>
      </c>
      <c r="BW3" s="432">
        <v>4</v>
      </c>
      <c r="BX3" s="432">
        <v>5</v>
      </c>
      <c r="BY3" s="432">
        <v>6</v>
      </c>
      <c r="BZ3" s="432">
        <v>7</v>
      </c>
      <c r="CA3" s="505"/>
      <c r="CB3" s="432">
        <v>9</v>
      </c>
      <c r="CC3" s="428">
        <v>3</v>
      </c>
      <c r="CD3" s="432">
        <v>4</v>
      </c>
      <c r="CE3" s="432">
        <v>5</v>
      </c>
      <c r="CF3" s="432">
        <v>6</v>
      </c>
      <c r="CG3" s="432">
        <v>7</v>
      </c>
      <c r="CH3" s="505"/>
      <c r="CI3" s="432">
        <v>9</v>
      </c>
      <c r="CJ3" s="428">
        <v>3</v>
      </c>
      <c r="CK3" s="432">
        <v>4</v>
      </c>
      <c r="CL3" s="432">
        <v>5</v>
      </c>
      <c r="CM3" s="432">
        <v>6</v>
      </c>
      <c r="CN3" s="432">
        <v>7</v>
      </c>
      <c r="CO3" s="505"/>
      <c r="CP3" s="432">
        <v>9</v>
      </c>
      <c r="CQ3" s="428">
        <v>3</v>
      </c>
      <c r="CR3" s="432">
        <v>4</v>
      </c>
      <c r="CS3" s="432">
        <v>5</v>
      </c>
      <c r="CT3" s="432">
        <v>6</v>
      </c>
      <c r="CU3" s="432">
        <v>7</v>
      </c>
      <c r="CV3" s="505"/>
      <c r="CW3" s="432">
        <v>9</v>
      </c>
      <c r="CX3" s="428">
        <v>3</v>
      </c>
      <c r="CY3" s="432">
        <v>4</v>
      </c>
      <c r="CZ3" s="432">
        <v>5</v>
      </c>
      <c r="DA3" s="432">
        <v>6</v>
      </c>
      <c r="DB3" s="432">
        <v>7</v>
      </c>
      <c r="DC3" s="505"/>
      <c r="DD3" s="432">
        <v>9</v>
      </c>
      <c r="DE3" s="428">
        <v>3</v>
      </c>
      <c r="DF3" s="432">
        <v>4</v>
      </c>
      <c r="DG3" s="432">
        <v>5</v>
      </c>
      <c r="DH3" s="432">
        <v>6</v>
      </c>
      <c r="DI3" s="432">
        <v>7</v>
      </c>
      <c r="DJ3" s="505"/>
      <c r="DK3" s="432">
        <v>9</v>
      </c>
      <c r="DL3" s="428">
        <v>3</v>
      </c>
      <c r="DM3" s="432">
        <v>4</v>
      </c>
      <c r="DN3" s="432">
        <v>5</v>
      </c>
      <c r="DO3" s="432">
        <v>6</v>
      </c>
      <c r="DP3" s="432">
        <v>7</v>
      </c>
      <c r="DQ3" s="505"/>
      <c r="DR3" s="432">
        <v>9</v>
      </c>
      <c r="DS3" s="428">
        <v>3</v>
      </c>
      <c r="DT3" s="432">
        <v>4</v>
      </c>
      <c r="DU3" s="432">
        <v>5</v>
      </c>
      <c r="DV3" s="432">
        <v>6</v>
      </c>
      <c r="DW3" s="432">
        <v>7</v>
      </c>
      <c r="DX3" s="505"/>
      <c r="DY3" s="432">
        <v>9</v>
      </c>
    </row>
    <row r="4" spans="1:129">
      <c r="A4" s="450" t="s">
        <v>434</v>
      </c>
      <c r="B4" s="504" t="s">
        <v>977</v>
      </c>
      <c r="C4" s="430" t="s">
        <v>978</v>
      </c>
      <c r="D4" s="428"/>
      <c r="E4" s="432"/>
      <c r="F4" s="432"/>
      <c r="G4" s="432"/>
      <c r="H4" s="432"/>
      <c r="I4" s="505"/>
      <c r="J4" s="432"/>
      <c r="K4" s="428"/>
      <c r="L4" s="432"/>
      <c r="M4" s="432"/>
      <c r="N4" s="432"/>
      <c r="O4" s="432"/>
      <c r="P4" s="505"/>
      <c r="Q4" s="432"/>
      <c r="R4" s="428"/>
      <c r="S4" s="432"/>
      <c r="T4" s="432"/>
      <c r="U4" s="432"/>
      <c r="V4" s="432"/>
      <c r="W4" s="505"/>
      <c r="X4" s="432"/>
      <c r="Y4" s="428"/>
      <c r="Z4" s="432"/>
      <c r="AA4" s="432"/>
      <c r="AB4" s="432"/>
      <c r="AC4" s="432"/>
      <c r="AD4" s="505"/>
      <c r="AE4" s="432"/>
      <c r="AF4" s="428"/>
      <c r="AG4" s="432"/>
      <c r="AH4" s="432"/>
      <c r="AI4" s="432"/>
      <c r="AJ4" s="432"/>
      <c r="AK4" s="505"/>
      <c r="AL4" s="432"/>
      <c r="AM4" s="428"/>
      <c r="AN4" s="432"/>
      <c r="AO4" s="432"/>
      <c r="AP4" s="432"/>
      <c r="AQ4" s="432"/>
      <c r="AR4" s="505"/>
      <c r="AS4" s="432"/>
      <c r="AT4" s="428"/>
      <c r="AU4" s="432"/>
      <c r="AV4" s="432"/>
      <c r="AW4" s="432"/>
      <c r="AX4" s="432"/>
      <c r="AY4" s="505"/>
      <c r="AZ4" s="432"/>
      <c r="BA4" s="428"/>
      <c r="BB4" s="432"/>
      <c r="BC4" s="432"/>
      <c r="BD4" s="432"/>
      <c r="BE4" s="432"/>
      <c r="BF4" s="505"/>
      <c r="BG4" s="432"/>
      <c r="BH4" s="428"/>
      <c r="BI4" s="432"/>
      <c r="BJ4" s="432"/>
      <c r="BK4" s="432"/>
      <c r="BL4" s="432"/>
      <c r="BM4" s="505"/>
      <c r="BN4" s="432"/>
      <c r="BO4" s="428"/>
      <c r="BP4" s="432"/>
      <c r="BQ4" s="432"/>
      <c r="BR4" s="432"/>
      <c r="BS4" s="432"/>
      <c r="BT4" s="505"/>
      <c r="BU4" s="432"/>
      <c r="BV4" s="428"/>
      <c r="BW4" s="432"/>
      <c r="BX4" s="432"/>
      <c r="BY4" s="432"/>
      <c r="BZ4" s="432"/>
      <c r="CA4" s="505"/>
      <c r="CB4" s="432"/>
      <c r="CC4" s="428"/>
      <c r="CD4" s="432"/>
      <c r="CE4" s="432"/>
      <c r="CF4" s="432"/>
      <c r="CG4" s="432"/>
      <c r="CH4" s="505"/>
      <c r="CI4" s="432"/>
      <c r="CJ4" s="428"/>
      <c r="CK4" s="432"/>
      <c r="CL4" s="432"/>
      <c r="CM4" s="432"/>
      <c r="CN4" s="432"/>
      <c r="CO4" s="505"/>
      <c r="CP4" s="432"/>
      <c r="CQ4" s="428"/>
      <c r="CR4" s="432"/>
      <c r="CS4" s="432"/>
      <c r="CT4" s="432"/>
      <c r="CU4" s="432"/>
      <c r="CV4" s="505"/>
      <c r="CW4" s="432"/>
      <c r="CX4" s="428"/>
      <c r="CY4" s="432"/>
      <c r="CZ4" s="432"/>
      <c r="DA4" s="432"/>
      <c r="DB4" s="432"/>
      <c r="DC4" s="505"/>
      <c r="DD4" s="432"/>
      <c r="DE4" s="428"/>
      <c r="DF4" s="432"/>
      <c r="DG4" s="432"/>
      <c r="DH4" s="432"/>
      <c r="DI4" s="432"/>
      <c r="DJ4" s="505"/>
      <c r="DK4" s="432"/>
      <c r="DL4" s="428"/>
      <c r="DM4" s="432"/>
      <c r="DN4" s="432"/>
      <c r="DO4" s="432"/>
      <c r="DP4" s="432"/>
      <c r="DQ4" s="505"/>
      <c r="DR4" s="432"/>
      <c r="DS4" s="428"/>
      <c r="DT4" s="432"/>
      <c r="DU4" s="432"/>
      <c r="DV4" s="432"/>
      <c r="DW4" s="432"/>
      <c r="DX4" s="505"/>
      <c r="DY4" s="432"/>
    </row>
    <row r="5" spans="1:129">
      <c r="A5" s="450">
        <v>1</v>
      </c>
      <c r="B5" s="452">
        <v>211000000005</v>
      </c>
      <c r="C5" s="322" t="s">
        <v>436</v>
      </c>
      <c r="D5" s="322">
        <v>1200</v>
      </c>
      <c r="E5" s="322">
        <v>570</v>
      </c>
      <c r="F5" s="322">
        <v>570</v>
      </c>
      <c r="G5" s="322">
        <v>0.83040000000000003</v>
      </c>
      <c r="H5" s="322">
        <v>321105</v>
      </c>
      <c r="I5" s="351">
        <v>116627.30399999997</v>
      </c>
      <c r="J5" s="323">
        <v>0.94222012360702645</v>
      </c>
      <c r="K5" s="322">
        <v>1200</v>
      </c>
      <c r="L5" s="322">
        <v>570</v>
      </c>
      <c r="M5" s="322">
        <v>570</v>
      </c>
      <c r="N5" s="322">
        <v>0.83160000000000001</v>
      </c>
      <c r="O5" s="322">
        <v>319050</v>
      </c>
      <c r="P5" s="351">
        <v>107451.04319999999</v>
      </c>
      <c r="Q5" s="323">
        <v>0.90468309908038258</v>
      </c>
      <c r="R5" s="322">
        <v>1200</v>
      </c>
      <c r="S5" s="322">
        <v>578.4</v>
      </c>
      <c r="T5" s="322">
        <v>960</v>
      </c>
      <c r="U5" s="322">
        <v>0.82489999999999997</v>
      </c>
      <c r="V5" s="322">
        <v>313050</v>
      </c>
      <c r="W5" s="322">
        <v>0</v>
      </c>
      <c r="X5" s="323">
        <v>0.54904592812596809</v>
      </c>
      <c r="Y5" s="322">
        <v>1200</v>
      </c>
      <c r="Z5" s="322">
        <v>579.6</v>
      </c>
      <c r="AA5" s="322">
        <v>960</v>
      </c>
      <c r="AB5" s="322">
        <v>0.81840000000000002</v>
      </c>
      <c r="AC5" s="322">
        <v>311430</v>
      </c>
      <c r="AD5" s="322">
        <v>0</v>
      </c>
      <c r="AE5" s="323">
        <v>0.53278336499752987</v>
      </c>
      <c r="AF5" s="322">
        <v>1200</v>
      </c>
      <c r="AG5" s="322">
        <v>579.6</v>
      </c>
      <c r="AH5" s="322">
        <v>960</v>
      </c>
      <c r="AI5" s="322">
        <v>0.81840000000000002</v>
      </c>
      <c r="AJ5" s="322">
        <v>311430</v>
      </c>
      <c r="AK5" s="322">
        <v>0</v>
      </c>
      <c r="AL5" s="323">
        <v>0.53278336499752987</v>
      </c>
      <c r="AM5" s="322">
        <v>1200</v>
      </c>
      <c r="AN5" s="322">
        <v>572.4</v>
      </c>
      <c r="AO5" s="322">
        <v>960</v>
      </c>
      <c r="AP5" s="322">
        <v>0.82769999999999999</v>
      </c>
      <c r="AQ5" s="322">
        <v>309975</v>
      </c>
      <c r="AR5" s="322">
        <v>0</v>
      </c>
      <c r="AS5" s="323">
        <v>0.54181370229417525</v>
      </c>
      <c r="AT5" s="322">
        <v>1200</v>
      </c>
      <c r="AU5" s="322">
        <v>586.79999999999995</v>
      </c>
      <c r="AV5" s="322">
        <v>960</v>
      </c>
      <c r="AW5" s="322">
        <v>0.81779999999999997</v>
      </c>
      <c r="AX5" s="322">
        <v>320085</v>
      </c>
      <c r="AY5" s="322">
        <v>0</v>
      </c>
      <c r="AZ5" s="323">
        <v>0.54799178460701004</v>
      </c>
      <c r="BA5" s="322">
        <v>1200</v>
      </c>
      <c r="BB5" s="322">
        <v>594</v>
      </c>
      <c r="BC5" s="322">
        <v>960</v>
      </c>
      <c r="BD5" s="322">
        <v>0.80910000000000004</v>
      </c>
      <c r="BE5" s="322">
        <v>310200</v>
      </c>
      <c r="BF5" s="322">
        <v>0</v>
      </c>
      <c r="BG5" s="323">
        <v>0.55467151430258588</v>
      </c>
      <c r="BH5" s="322">
        <v>1200</v>
      </c>
      <c r="BI5" s="322">
        <v>580.79999999999995</v>
      </c>
      <c r="BJ5" s="322">
        <v>960</v>
      </c>
      <c r="BK5" s="322">
        <v>0.81159999999999999</v>
      </c>
      <c r="BL5" s="322">
        <v>346950</v>
      </c>
      <c r="BM5" s="322">
        <v>0</v>
      </c>
      <c r="BN5" s="323">
        <v>0.59852278056884844</v>
      </c>
      <c r="BO5" s="322">
        <v>1200</v>
      </c>
      <c r="BP5" s="322">
        <v>572.4</v>
      </c>
      <c r="BQ5" s="322">
        <v>960</v>
      </c>
      <c r="BR5" s="322">
        <v>0.81969999999999998</v>
      </c>
      <c r="BS5" s="322">
        <v>301080</v>
      </c>
      <c r="BT5" s="322">
        <v>0</v>
      </c>
      <c r="BU5" s="323">
        <v>0.51426006892109766</v>
      </c>
      <c r="BV5" s="322">
        <v>1200</v>
      </c>
      <c r="BW5" s="322">
        <v>555.6</v>
      </c>
      <c r="BX5" s="322">
        <v>960</v>
      </c>
      <c r="BY5" s="322">
        <v>0.81430000000000002</v>
      </c>
      <c r="BZ5" s="322">
        <v>270930</v>
      </c>
      <c r="CA5" s="322">
        <v>0</v>
      </c>
      <c r="CB5" s="323">
        <v>0.51574159152178611</v>
      </c>
      <c r="CC5" s="322">
        <v>1200</v>
      </c>
      <c r="CD5" s="322"/>
      <c r="CE5" s="322">
        <v>960</v>
      </c>
      <c r="CF5" s="322">
        <v>0.82640000000000002</v>
      </c>
      <c r="CG5" s="322">
        <v>316110</v>
      </c>
      <c r="CH5" s="322">
        <v>0</v>
      </c>
      <c r="CI5" s="323">
        <v>0.53555460463312832</v>
      </c>
      <c r="CJ5" s="322">
        <v>1200</v>
      </c>
      <c r="CK5" s="322"/>
      <c r="CL5" s="322">
        <v>960</v>
      </c>
      <c r="CM5" s="322">
        <v>0.82830000000000004</v>
      </c>
      <c r="CN5" s="322">
        <v>292815</v>
      </c>
      <c r="CO5" s="322">
        <v>0</v>
      </c>
      <c r="CP5" s="323">
        <v>0.51144852408547636</v>
      </c>
      <c r="CQ5" s="322">
        <v>1200</v>
      </c>
      <c r="CR5" s="322"/>
      <c r="CS5" s="322">
        <v>960</v>
      </c>
      <c r="CT5" s="322">
        <v>0.8226</v>
      </c>
      <c r="CU5" s="322">
        <v>289830</v>
      </c>
      <c r="CV5" s="322">
        <v>0</v>
      </c>
      <c r="CW5" s="323">
        <v>0.49329925897168431</v>
      </c>
      <c r="CX5" s="322">
        <v>1200</v>
      </c>
      <c r="CY5" s="322"/>
      <c r="CZ5" s="322">
        <v>960</v>
      </c>
      <c r="DA5" s="322">
        <v>0.81969999999999998</v>
      </c>
      <c r="DB5" s="322">
        <v>286335</v>
      </c>
      <c r="DC5" s="322">
        <v>0</v>
      </c>
      <c r="DD5" s="323">
        <v>0.50537734842015369</v>
      </c>
      <c r="DE5" s="322">
        <v>1200</v>
      </c>
      <c r="DF5" s="322"/>
      <c r="DG5" s="322">
        <v>960</v>
      </c>
      <c r="DH5" s="322">
        <v>0.82340000000000002</v>
      </c>
      <c r="DI5" s="322">
        <v>292425</v>
      </c>
      <c r="DJ5" s="322">
        <v>0</v>
      </c>
      <c r="DK5" s="323">
        <v>0.49723245440489339</v>
      </c>
      <c r="DL5" s="322">
        <v>1200</v>
      </c>
      <c r="DM5" s="322"/>
      <c r="DN5" s="322">
        <v>960</v>
      </c>
      <c r="DO5" s="322">
        <v>0.81379999999999997</v>
      </c>
      <c r="DP5" s="322">
        <v>288405</v>
      </c>
      <c r="DQ5" s="322">
        <v>0</v>
      </c>
      <c r="DR5" s="323">
        <v>0.4961819153869938</v>
      </c>
      <c r="DS5" s="322">
        <v>1200</v>
      </c>
      <c r="DT5" s="322"/>
      <c r="DU5" s="322">
        <v>960</v>
      </c>
      <c r="DV5" s="322">
        <v>0.8296</v>
      </c>
      <c r="DW5" s="322">
        <v>292335</v>
      </c>
      <c r="DX5" s="351">
        <v>0</v>
      </c>
      <c r="DY5" s="323">
        <v>0.50980999042376507</v>
      </c>
    </row>
    <row r="6" spans="1:129">
      <c r="A6" s="450">
        <v>2</v>
      </c>
      <c r="B6" s="452">
        <v>341000000016</v>
      </c>
      <c r="C6" s="322" t="s">
        <v>437</v>
      </c>
      <c r="D6" s="322">
        <v>1700</v>
      </c>
      <c r="E6" s="322">
        <v>1440</v>
      </c>
      <c r="F6" s="322">
        <v>1440</v>
      </c>
      <c r="G6" s="322">
        <v>0</v>
      </c>
      <c r="H6" s="322">
        <v>1580700</v>
      </c>
      <c r="I6" s="322">
        <v>0</v>
      </c>
      <c r="J6" s="323">
        <v>0</v>
      </c>
      <c r="K6" s="322">
        <v>1700</v>
      </c>
      <c r="L6" s="322">
        <v>0</v>
      </c>
      <c r="M6" s="322">
        <v>1554</v>
      </c>
      <c r="N6" s="322">
        <v>0.99319999999999997</v>
      </c>
      <c r="O6" s="322">
        <v>865620</v>
      </c>
      <c r="P6" s="351">
        <v>176631.59808000003</v>
      </c>
      <c r="Q6" s="323">
        <v>0.75381820441776537</v>
      </c>
      <c r="R6" s="322">
        <v>1700</v>
      </c>
      <c r="S6" s="322">
        <v>1560</v>
      </c>
      <c r="T6" s="322">
        <v>1560</v>
      </c>
      <c r="U6" s="322">
        <v>0.98829999999999996</v>
      </c>
      <c r="V6" s="322">
        <v>1605720</v>
      </c>
      <c r="W6" s="351">
        <v>939684.86400000018</v>
      </c>
      <c r="X6" s="323">
        <v>1.4465182809815009</v>
      </c>
      <c r="Y6" s="322">
        <v>1888.89</v>
      </c>
      <c r="Z6" s="322">
        <v>0</v>
      </c>
      <c r="AA6" s="322">
        <v>1700</v>
      </c>
      <c r="AB6" s="322">
        <v>0.99099999999999999</v>
      </c>
      <c r="AC6" s="322">
        <v>843872</v>
      </c>
      <c r="AD6" s="351">
        <v>91821.920000000042</v>
      </c>
      <c r="AE6" s="323">
        <v>0.67325729158887926</v>
      </c>
      <c r="AF6" s="322">
        <v>1888.89</v>
      </c>
      <c r="AG6" s="322">
        <v>0</v>
      </c>
      <c r="AH6" s="322">
        <v>1700</v>
      </c>
      <c r="AI6" s="322">
        <v>0.99099999999999999</v>
      </c>
      <c r="AJ6" s="322">
        <v>843872</v>
      </c>
      <c r="AK6" s="351">
        <v>91821.920000000042</v>
      </c>
      <c r="AL6" s="323">
        <v>0.67325729158887926</v>
      </c>
      <c r="AM6" s="322">
        <v>1888.89</v>
      </c>
      <c r="AN6" s="322">
        <v>1548</v>
      </c>
      <c r="AO6" s="322">
        <v>1700</v>
      </c>
      <c r="AP6" s="322">
        <v>0.99</v>
      </c>
      <c r="AQ6" s="322">
        <v>794865</v>
      </c>
      <c r="AR6" s="351">
        <v>67809</v>
      </c>
      <c r="AS6" s="323">
        <v>0.65595910081204201</v>
      </c>
      <c r="AT6" s="322">
        <v>1888.89</v>
      </c>
      <c r="AU6" s="322">
        <v>1536</v>
      </c>
      <c r="AV6" s="322">
        <v>1700</v>
      </c>
      <c r="AW6" s="322">
        <v>0.98809999999999998</v>
      </c>
      <c r="AX6" s="322">
        <v>839201</v>
      </c>
      <c r="AY6" s="351">
        <v>89351.672000000137</v>
      </c>
      <c r="AZ6" s="323">
        <v>0.67149570080030807</v>
      </c>
      <c r="BA6" s="322">
        <v>1888.89</v>
      </c>
      <c r="BB6" s="322">
        <v>1488</v>
      </c>
      <c r="BC6" s="322">
        <v>1700</v>
      </c>
      <c r="BD6" s="322">
        <v>0.98299999999999998</v>
      </c>
      <c r="BE6" s="322">
        <v>663600</v>
      </c>
      <c r="BF6" s="322">
        <v>0</v>
      </c>
      <c r="BG6" s="323">
        <v>0.551532922426346</v>
      </c>
      <c r="BH6" s="322">
        <v>1700</v>
      </c>
      <c r="BI6" s="322">
        <v>1284</v>
      </c>
      <c r="BJ6" s="322">
        <v>1360</v>
      </c>
      <c r="BK6" s="322">
        <v>0.97729999999999995</v>
      </c>
      <c r="BL6" s="322">
        <v>572736</v>
      </c>
      <c r="BM6" s="322">
        <v>0</v>
      </c>
      <c r="BN6" s="323">
        <v>0.57918157740481224</v>
      </c>
      <c r="BO6" s="322">
        <v>1700</v>
      </c>
      <c r="BP6" s="322">
        <v>1356</v>
      </c>
      <c r="BQ6" s="322">
        <v>1360</v>
      </c>
      <c r="BR6" s="322">
        <v>0.98299999999999998</v>
      </c>
      <c r="BS6" s="322">
        <v>593307</v>
      </c>
      <c r="BT6" s="322">
        <v>0</v>
      </c>
      <c r="BU6" s="323">
        <v>0.59650503048986481</v>
      </c>
      <c r="BV6" s="322">
        <v>1700</v>
      </c>
      <c r="BW6" s="322">
        <v>1308</v>
      </c>
      <c r="BX6" s="322">
        <v>1360</v>
      </c>
      <c r="BY6" s="322">
        <v>0.9859</v>
      </c>
      <c r="BZ6" s="322">
        <v>539526</v>
      </c>
      <c r="CA6" s="322">
        <v>0</v>
      </c>
      <c r="CB6" s="323">
        <v>0.59878557620431272</v>
      </c>
      <c r="CC6" s="322">
        <v>1700</v>
      </c>
      <c r="CD6" s="322"/>
      <c r="CE6" s="322">
        <v>1500</v>
      </c>
      <c r="CF6" s="322">
        <v>0.99519999999999997</v>
      </c>
      <c r="CG6" s="322">
        <v>871479</v>
      </c>
      <c r="CH6" s="351">
        <v>205093.08000000007</v>
      </c>
      <c r="CI6" s="323">
        <v>0.78466153666632099</v>
      </c>
      <c r="CJ6" s="322">
        <v>1700</v>
      </c>
      <c r="CK6" s="322"/>
      <c r="CL6" s="322">
        <v>1644</v>
      </c>
      <c r="CM6" s="322">
        <v>0.99609999999999999</v>
      </c>
      <c r="CN6" s="322">
        <v>836907</v>
      </c>
      <c r="CO6" s="351">
        <v>129468.8112</v>
      </c>
      <c r="CP6" s="323">
        <v>0.70980646500264244</v>
      </c>
      <c r="CQ6" s="322">
        <v>1700</v>
      </c>
      <c r="CR6" s="322"/>
      <c r="CS6" s="322">
        <v>1788</v>
      </c>
      <c r="CT6" s="322">
        <v>0.99250000000000005</v>
      </c>
      <c r="CU6" s="322">
        <v>892332</v>
      </c>
      <c r="CV6" s="351">
        <v>100155.02399999986</v>
      </c>
      <c r="CW6" s="323">
        <v>0.67585806735185894</v>
      </c>
      <c r="CX6" s="322">
        <v>1700</v>
      </c>
      <c r="CY6" s="322"/>
      <c r="CZ6" s="322">
        <v>1860</v>
      </c>
      <c r="DA6" s="322">
        <v>0.98919999999999997</v>
      </c>
      <c r="DB6" s="322">
        <v>916566</v>
      </c>
      <c r="DC6" s="351">
        <v>121724.01600000006</v>
      </c>
      <c r="DD6" s="323">
        <v>0.6918854452459321</v>
      </c>
      <c r="DE6" s="322">
        <v>1700</v>
      </c>
      <c r="DF6" s="322"/>
      <c r="DG6" s="322">
        <v>1980</v>
      </c>
      <c r="DH6" s="322">
        <v>0.9889</v>
      </c>
      <c r="DI6" s="322">
        <v>949227</v>
      </c>
      <c r="DJ6" s="351">
        <v>75165.97920000006</v>
      </c>
      <c r="DK6" s="323">
        <v>0.65159775627418071</v>
      </c>
      <c r="DL6" s="322">
        <v>1700</v>
      </c>
      <c r="DM6" s="322"/>
      <c r="DN6" s="322">
        <v>2244</v>
      </c>
      <c r="DO6" s="322">
        <v>0.99060000000000004</v>
      </c>
      <c r="DP6" s="322">
        <v>970386</v>
      </c>
      <c r="DQ6" s="322">
        <v>0</v>
      </c>
      <c r="DR6" s="323">
        <v>0.58674636865704999</v>
      </c>
      <c r="DS6" s="322">
        <v>1700</v>
      </c>
      <c r="DT6" s="322"/>
      <c r="DU6" s="322">
        <v>2004</v>
      </c>
      <c r="DV6" s="322">
        <v>0.99080000000000001</v>
      </c>
      <c r="DW6" s="322">
        <v>892050</v>
      </c>
      <c r="DX6" s="351">
        <v>34286.697600000072</v>
      </c>
      <c r="DY6" s="323">
        <v>0.62398332792093114</v>
      </c>
    </row>
    <row r="7" spans="1:129">
      <c r="A7" s="450">
        <v>3</v>
      </c>
      <c r="B7" s="452">
        <v>341000000097</v>
      </c>
      <c r="C7" s="322" t="s">
        <v>806</v>
      </c>
      <c r="D7" s="322">
        <v>1871</v>
      </c>
      <c r="E7" s="322">
        <v>0</v>
      </c>
      <c r="F7" s="322">
        <v>1871</v>
      </c>
      <c r="G7" s="322">
        <v>0.7893</v>
      </c>
      <c r="H7" s="322">
        <v>218600</v>
      </c>
      <c r="I7" s="322">
        <v>0</v>
      </c>
      <c r="J7" s="323">
        <v>0.2055898979090601</v>
      </c>
      <c r="K7" s="322">
        <v>1871</v>
      </c>
      <c r="L7" s="322">
        <v>0</v>
      </c>
      <c r="M7" s="322">
        <v>1871</v>
      </c>
      <c r="N7" s="322">
        <v>0.7893</v>
      </c>
      <c r="O7" s="322">
        <v>218600</v>
      </c>
      <c r="P7" s="322">
        <v>0</v>
      </c>
      <c r="Q7" s="323">
        <v>0.19895796571844529</v>
      </c>
      <c r="R7" s="322">
        <v>1871</v>
      </c>
      <c r="S7" s="322">
        <v>0</v>
      </c>
      <c r="T7" s="322">
        <v>1871</v>
      </c>
      <c r="U7" s="322">
        <v>0.7893</v>
      </c>
      <c r="V7" s="322">
        <v>218600</v>
      </c>
      <c r="W7" s="322">
        <v>0</v>
      </c>
      <c r="X7" s="323">
        <v>0.2055898979090601</v>
      </c>
      <c r="Y7" s="322">
        <v>1871</v>
      </c>
      <c r="Z7" s="322">
        <v>520</v>
      </c>
      <c r="AA7" s="322">
        <v>1871</v>
      </c>
      <c r="AB7" s="322">
        <v>0.8528</v>
      </c>
      <c r="AC7" s="322">
        <v>237404</v>
      </c>
      <c r="AD7" s="322">
        <v>0</v>
      </c>
      <c r="AE7" s="323">
        <v>0.19998347810504957</v>
      </c>
      <c r="AF7" s="322">
        <v>1871</v>
      </c>
      <c r="AG7" s="322">
        <v>520</v>
      </c>
      <c r="AH7" s="322">
        <v>1871</v>
      </c>
      <c r="AI7" s="322">
        <v>0.8528</v>
      </c>
      <c r="AJ7" s="322">
        <v>237404</v>
      </c>
      <c r="AK7" s="322">
        <v>0</v>
      </c>
      <c r="AL7" s="323">
        <v>0.19998347810504957</v>
      </c>
      <c r="AM7" s="322">
        <v>1871</v>
      </c>
      <c r="AN7" s="322">
        <v>648</v>
      </c>
      <c r="AO7" s="322">
        <v>1871</v>
      </c>
      <c r="AP7" s="322">
        <v>0.88200000000000001</v>
      </c>
      <c r="AQ7" s="322">
        <v>271426</v>
      </c>
      <c r="AR7" s="322">
        <v>0</v>
      </c>
      <c r="AS7" s="323">
        <v>0.22844232809619283</v>
      </c>
      <c r="AT7" s="322">
        <v>1871</v>
      </c>
      <c r="AU7" s="322">
        <v>528</v>
      </c>
      <c r="AV7" s="322">
        <v>1871</v>
      </c>
      <c r="AW7" s="322">
        <v>0.87039999999999995</v>
      </c>
      <c r="AX7" s="322">
        <v>232116</v>
      </c>
      <c r="AY7" s="322">
        <v>0</v>
      </c>
      <c r="AZ7" s="323">
        <v>0.19157528153672809</v>
      </c>
      <c r="BA7" s="322">
        <v>1871</v>
      </c>
      <c r="BB7" s="322">
        <v>648</v>
      </c>
      <c r="BC7" s="322">
        <v>1871</v>
      </c>
      <c r="BD7" s="322">
        <v>0.85350000000000004</v>
      </c>
      <c r="BE7" s="322">
        <v>209540</v>
      </c>
      <c r="BF7" s="322">
        <v>0</v>
      </c>
      <c r="BG7" s="323">
        <v>0.18224563288009712</v>
      </c>
      <c r="BH7" s="322">
        <v>1871</v>
      </c>
      <c r="BI7" s="322">
        <v>448</v>
      </c>
      <c r="BJ7" s="322">
        <v>1871</v>
      </c>
      <c r="BK7" s="322">
        <v>0.82389999999999997</v>
      </c>
      <c r="BL7" s="322">
        <v>166202</v>
      </c>
      <c r="BM7" s="322">
        <v>0</v>
      </c>
      <c r="BN7" s="323">
        <v>0.14491556008645545</v>
      </c>
      <c r="BO7" s="322">
        <v>1871</v>
      </c>
      <c r="BP7" s="322">
        <v>496</v>
      </c>
      <c r="BQ7" s="322">
        <v>1871</v>
      </c>
      <c r="BR7" s="322">
        <v>0.84350000000000003</v>
      </c>
      <c r="BS7" s="322">
        <v>186058</v>
      </c>
      <c r="BT7" s="322">
        <v>0</v>
      </c>
      <c r="BU7" s="323">
        <v>0.15845886406424031</v>
      </c>
      <c r="BV7" s="322">
        <v>1871</v>
      </c>
      <c r="BW7" s="322">
        <v>512</v>
      </c>
      <c r="BX7" s="322">
        <v>1871</v>
      </c>
      <c r="BY7" s="322">
        <v>0.84330000000000005</v>
      </c>
      <c r="BZ7" s="322">
        <v>164510</v>
      </c>
      <c r="CA7" s="322">
        <v>0</v>
      </c>
      <c r="CB7" s="323">
        <v>0.15515548795510831</v>
      </c>
      <c r="CC7" s="322">
        <v>1871</v>
      </c>
      <c r="CD7" s="322"/>
      <c r="CE7" s="322">
        <v>1496.8</v>
      </c>
      <c r="CF7" s="322">
        <v>0.88970000000000005</v>
      </c>
      <c r="CG7" s="322">
        <v>265550</v>
      </c>
      <c r="CH7" s="322">
        <v>0</v>
      </c>
      <c r="CI7" s="323">
        <v>0.26801926084984645</v>
      </c>
      <c r="CJ7" s="322">
        <v>1871</v>
      </c>
      <c r="CK7" s="322"/>
      <c r="CL7" s="322">
        <v>1496.8</v>
      </c>
      <c r="CM7" s="322">
        <v>0.89929999999999999</v>
      </c>
      <c r="CN7" s="322">
        <v>258128</v>
      </c>
      <c r="CO7" s="322">
        <v>0</v>
      </c>
      <c r="CP7" s="323">
        <v>0.26633868559024076</v>
      </c>
      <c r="CQ7" s="322">
        <v>1871</v>
      </c>
      <c r="CR7" s="322"/>
      <c r="CS7" s="322">
        <v>1496.8</v>
      </c>
      <c r="CT7" s="322">
        <v>0.87839999999999996</v>
      </c>
      <c r="CU7" s="322">
        <v>283762</v>
      </c>
      <c r="CV7" s="322">
        <v>0</v>
      </c>
      <c r="CW7" s="323">
        <v>0.29008495113985172</v>
      </c>
      <c r="CX7" s="322">
        <v>1871</v>
      </c>
      <c r="CY7" s="322"/>
      <c r="CZ7" s="322">
        <v>1496.8</v>
      </c>
      <c r="DA7" s="322">
        <v>0.86309999999999998</v>
      </c>
      <c r="DB7" s="322">
        <v>311346</v>
      </c>
      <c r="DC7" s="322">
        <v>0</v>
      </c>
      <c r="DD7" s="323">
        <v>0.33472326797844593</v>
      </c>
      <c r="DE7" s="322">
        <v>1871</v>
      </c>
      <c r="DF7" s="322"/>
      <c r="DG7" s="322">
        <v>1496.8</v>
      </c>
      <c r="DH7" s="322">
        <v>0.85419999999999996</v>
      </c>
      <c r="DI7" s="322">
        <v>320192</v>
      </c>
      <c r="DJ7" s="322">
        <v>0</v>
      </c>
      <c r="DK7" s="323">
        <v>0.33660006828103617</v>
      </c>
      <c r="DL7" s="322">
        <v>1871</v>
      </c>
      <c r="DM7" s="322"/>
      <c r="DN7" s="322">
        <v>1496.8</v>
      </c>
      <c r="DO7" s="322">
        <v>0.86339999999999995</v>
      </c>
      <c r="DP7" s="322">
        <v>336130</v>
      </c>
      <c r="DQ7" s="322">
        <v>0</v>
      </c>
      <c r="DR7" s="323">
        <v>0.34958961358983653</v>
      </c>
      <c r="DS7" s="322">
        <v>1871</v>
      </c>
      <c r="DT7" s="322"/>
      <c r="DU7" s="322">
        <v>1496.8</v>
      </c>
      <c r="DV7" s="322">
        <v>0.85199999999999998</v>
      </c>
      <c r="DW7" s="322">
        <v>322716</v>
      </c>
      <c r="DX7" s="351">
        <v>0</v>
      </c>
      <c r="DY7" s="323">
        <v>0.35146706296332542</v>
      </c>
    </row>
    <row r="8" spans="1:129">
      <c r="A8" s="450">
        <v>4</v>
      </c>
      <c r="B8" s="452">
        <v>712000000025</v>
      </c>
      <c r="C8" s="322" t="s">
        <v>236</v>
      </c>
      <c r="D8" s="322">
        <v>1977</v>
      </c>
      <c r="E8" s="322">
        <v>0</v>
      </c>
      <c r="F8" s="322">
        <v>0</v>
      </c>
      <c r="G8" s="322">
        <v>0</v>
      </c>
      <c r="H8" s="322">
        <v>0</v>
      </c>
      <c r="I8" s="322">
        <v>0</v>
      </c>
      <c r="J8" s="323">
        <v>0</v>
      </c>
      <c r="K8" s="322">
        <v>1977</v>
      </c>
      <c r="L8" s="322">
        <v>0</v>
      </c>
      <c r="M8" s="322">
        <v>0</v>
      </c>
      <c r="N8" s="322">
        <v>0</v>
      </c>
      <c r="O8" s="322">
        <v>0</v>
      </c>
      <c r="P8" s="322">
        <v>0</v>
      </c>
      <c r="Q8" s="323">
        <v>0</v>
      </c>
      <c r="R8" s="322">
        <v>1977</v>
      </c>
      <c r="S8" s="322">
        <v>0</v>
      </c>
      <c r="T8" s="322">
        <v>1581.6</v>
      </c>
      <c r="U8" s="322">
        <v>0</v>
      </c>
      <c r="V8" s="322">
        <v>0</v>
      </c>
      <c r="W8" s="322">
        <v>0</v>
      </c>
      <c r="X8" s="323">
        <v>0</v>
      </c>
      <c r="Y8" s="322">
        <v>1977</v>
      </c>
      <c r="Z8" s="322">
        <v>1200</v>
      </c>
      <c r="AA8" s="322">
        <v>1581.6</v>
      </c>
      <c r="AB8" s="322">
        <v>0</v>
      </c>
      <c r="AC8" s="322">
        <v>0</v>
      </c>
      <c r="AD8" s="322">
        <v>0</v>
      </c>
      <c r="AE8" s="323">
        <v>0</v>
      </c>
      <c r="AF8" s="322">
        <v>1977</v>
      </c>
      <c r="AG8" s="322">
        <v>1200</v>
      </c>
      <c r="AH8" s="322">
        <v>1581.6</v>
      </c>
      <c r="AI8" s="322">
        <v>0</v>
      </c>
      <c r="AJ8" s="322">
        <v>0</v>
      </c>
      <c r="AK8" s="322">
        <v>0</v>
      </c>
      <c r="AL8" s="323">
        <v>0</v>
      </c>
      <c r="AM8" s="322">
        <v>1977</v>
      </c>
      <c r="AN8" s="322">
        <v>12000</v>
      </c>
      <c r="AO8" s="322">
        <v>12000</v>
      </c>
      <c r="AP8" s="322">
        <v>0.3846</v>
      </c>
      <c r="AQ8" s="322">
        <v>150000</v>
      </c>
      <c r="AR8" s="322">
        <v>0</v>
      </c>
      <c r="AS8" s="323">
        <v>4.5140694516669563E-2</v>
      </c>
      <c r="AT8" s="322">
        <v>1977</v>
      </c>
      <c r="AU8" s="322">
        <v>12000</v>
      </c>
      <c r="AV8" s="322">
        <v>12000</v>
      </c>
      <c r="AW8" s="322">
        <v>1</v>
      </c>
      <c r="AX8" s="322">
        <v>210000</v>
      </c>
      <c r="AY8" s="322">
        <v>0</v>
      </c>
      <c r="AZ8" s="323">
        <v>2.3521505376344086E-2</v>
      </c>
      <c r="BA8" s="322">
        <v>1977</v>
      </c>
      <c r="BB8" s="322">
        <v>1200</v>
      </c>
      <c r="BC8" s="322">
        <v>1581.6</v>
      </c>
      <c r="BD8" s="322">
        <v>0</v>
      </c>
      <c r="BE8" s="322">
        <v>0</v>
      </c>
      <c r="BF8" s="322">
        <v>0</v>
      </c>
      <c r="BG8" s="323">
        <v>0</v>
      </c>
      <c r="BH8" s="322">
        <v>1977</v>
      </c>
      <c r="BI8" s="322">
        <v>1200</v>
      </c>
      <c r="BJ8" s="322">
        <v>1581.6</v>
      </c>
      <c r="BK8" s="322">
        <v>0</v>
      </c>
      <c r="BL8" s="322">
        <v>0</v>
      </c>
      <c r="BM8" s="322">
        <v>0</v>
      </c>
      <c r="BN8" s="323">
        <v>0</v>
      </c>
      <c r="BO8" s="322">
        <v>1977</v>
      </c>
      <c r="BP8" s="322">
        <v>0</v>
      </c>
      <c r="BQ8" s="322">
        <v>1581.6</v>
      </c>
      <c r="BR8" s="322">
        <v>0</v>
      </c>
      <c r="BS8" s="322">
        <v>0</v>
      </c>
      <c r="BT8" s="322">
        <v>0</v>
      </c>
      <c r="BU8" s="323">
        <v>0</v>
      </c>
      <c r="BV8" s="322">
        <v>1977</v>
      </c>
      <c r="BW8" s="322">
        <v>0</v>
      </c>
      <c r="BX8" s="322">
        <v>1581.6</v>
      </c>
      <c r="BY8" s="322">
        <v>0</v>
      </c>
      <c r="BZ8" s="322">
        <v>0</v>
      </c>
      <c r="CA8" s="322">
        <v>0</v>
      </c>
      <c r="CB8" s="323">
        <v>0</v>
      </c>
      <c r="CC8" s="322">
        <v>1977</v>
      </c>
      <c r="CD8" s="322"/>
      <c r="CE8" s="322">
        <v>1977</v>
      </c>
      <c r="CF8" s="322">
        <v>0.2</v>
      </c>
      <c r="CG8" s="322">
        <v>30000</v>
      </c>
      <c r="CH8" s="322">
        <v>0</v>
      </c>
      <c r="CI8" s="323">
        <v>0.10197921255731231</v>
      </c>
      <c r="CJ8" s="322">
        <v>1977</v>
      </c>
      <c r="CK8" s="322"/>
      <c r="CL8" s="322">
        <v>1977</v>
      </c>
      <c r="CM8" s="322">
        <v>0.5</v>
      </c>
      <c r="CN8" s="322">
        <v>30000</v>
      </c>
      <c r="CO8" s="322">
        <v>0</v>
      </c>
      <c r="CP8" s="323">
        <v>4.2151407857022427E-2</v>
      </c>
      <c r="CQ8" s="322">
        <v>1977</v>
      </c>
      <c r="CR8" s="322"/>
      <c r="CS8" s="322">
        <v>1977</v>
      </c>
      <c r="CT8" s="322">
        <v>0</v>
      </c>
      <c r="CU8" s="322">
        <v>0</v>
      </c>
      <c r="CV8" s="322">
        <v>0</v>
      </c>
      <c r="CW8" s="323">
        <v>0</v>
      </c>
      <c r="CX8" s="322">
        <v>1977</v>
      </c>
      <c r="CY8" s="322"/>
      <c r="CZ8" s="322">
        <v>1977</v>
      </c>
      <c r="DA8" s="322">
        <v>0</v>
      </c>
      <c r="DB8" s="322">
        <v>0</v>
      </c>
      <c r="DC8" s="322">
        <v>0</v>
      </c>
      <c r="DD8" s="323">
        <v>0</v>
      </c>
      <c r="DE8" s="322">
        <v>1977</v>
      </c>
      <c r="DF8" s="322"/>
      <c r="DG8" s="322">
        <v>1977</v>
      </c>
      <c r="DH8" s="322">
        <v>0.74270000000000003</v>
      </c>
      <c r="DI8" s="322">
        <v>157200</v>
      </c>
      <c r="DJ8" s="322">
        <v>0</v>
      </c>
      <c r="DK8" s="323">
        <v>0.14389957554875901</v>
      </c>
      <c r="DL8" s="322">
        <v>1977</v>
      </c>
      <c r="DM8" s="322"/>
      <c r="DN8" s="322">
        <v>1977</v>
      </c>
      <c r="DO8" s="322">
        <v>0.6532</v>
      </c>
      <c r="DP8" s="322">
        <v>87600</v>
      </c>
      <c r="DQ8" s="322">
        <v>0</v>
      </c>
      <c r="DR8" s="323">
        <v>9.1175536027970586E-2</v>
      </c>
      <c r="DS8" s="322">
        <v>1977</v>
      </c>
      <c r="DT8" s="322"/>
      <c r="DU8" s="322">
        <v>1977</v>
      </c>
      <c r="DV8" s="322">
        <v>0.97650000000000003</v>
      </c>
      <c r="DW8" s="322">
        <v>118950</v>
      </c>
      <c r="DX8" s="351">
        <v>0</v>
      </c>
      <c r="DY8" s="323">
        <v>8.557620693962821E-2</v>
      </c>
    </row>
    <row r="9" spans="1:129">
      <c r="A9" s="450">
        <v>5</v>
      </c>
      <c r="B9" s="452">
        <v>291000000017</v>
      </c>
      <c r="C9" s="322" t="s">
        <v>761</v>
      </c>
      <c r="D9" s="322">
        <v>3071</v>
      </c>
      <c r="E9" s="322">
        <v>0</v>
      </c>
      <c r="F9" s="322">
        <v>0</v>
      </c>
      <c r="G9" s="322">
        <v>0</v>
      </c>
      <c r="H9" s="322">
        <v>0</v>
      </c>
      <c r="I9" s="322">
        <v>0</v>
      </c>
      <c r="J9" s="323">
        <v>0</v>
      </c>
      <c r="K9" s="322">
        <v>3071</v>
      </c>
      <c r="L9" s="322">
        <v>0</v>
      </c>
      <c r="M9" s="322">
        <v>0</v>
      </c>
      <c r="N9" s="322">
        <v>0</v>
      </c>
      <c r="O9" s="322">
        <v>0</v>
      </c>
      <c r="P9" s="322">
        <v>0</v>
      </c>
      <c r="Q9" s="323">
        <v>0</v>
      </c>
      <c r="R9" s="322">
        <v>3071</v>
      </c>
      <c r="S9" s="322">
        <v>0</v>
      </c>
      <c r="T9" s="322">
        <v>2456.8000000000002</v>
      </c>
      <c r="U9" s="322">
        <v>0</v>
      </c>
      <c r="V9" s="322">
        <v>0</v>
      </c>
      <c r="W9" s="322">
        <v>0</v>
      </c>
      <c r="X9" s="323">
        <v>0</v>
      </c>
      <c r="Y9" s="322">
        <v>3071</v>
      </c>
      <c r="Z9" s="322">
        <v>0</v>
      </c>
      <c r="AA9" s="322">
        <v>2456.8000000000002</v>
      </c>
      <c r="AB9" s="322">
        <v>0</v>
      </c>
      <c r="AC9" s="322">
        <v>0</v>
      </c>
      <c r="AD9" s="322">
        <v>0</v>
      </c>
      <c r="AE9" s="323">
        <v>0</v>
      </c>
      <c r="AF9" s="322">
        <v>3071</v>
      </c>
      <c r="AG9" s="322">
        <v>0</v>
      </c>
      <c r="AH9" s="322">
        <v>2456.8000000000002</v>
      </c>
      <c r="AI9" s="322">
        <v>0</v>
      </c>
      <c r="AJ9" s="322">
        <v>0</v>
      </c>
      <c r="AK9" s="322">
        <v>0</v>
      </c>
      <c r="AL9" s="323">
        <v>0</v>
      </c>
      <c r="AM9" s="322">
        <v>3071</v>
      </c>
      <c r="AN9" s="322">
        <v>675</v>
      </c>
      <c r="AO9" s="322">
        <v>2456.8000000000002</v>
      </c>
      <c r="AP9" s="322">
        <v>0</v>
      </c>
      <c r="AQ9" s="322">
        <v>15075</v>
      </c>
      <c r="AR9" s="322">
        <v>0</v>
      </c>
      <c r="AS9" s="323">
        <v>0</v>
      </c>
      <c r="AT9" s="322">
        <v>3071</v>
      </c>
      <c r="AU9" s="322">
        <v>0</v>
      </c>
      <c r="AV9" s="322">
        <v>2456.8000000000002</v>
      </c>
      <c r="AW9" s="322">
        <v>0.48080000000000001</v>
      </c>
      <c r="AX9" s="322">
        <v>5625</v>
      </c>
      <c r="AY9" s="322">
        <v>0</v>
      </c>
      <c r="AZ9" s="323">
        <v>6.4005210291471753E-3</v>
      </c>
      <c r="BA9" s="322">
        <v>3071</v>
      </c>
      <c r="BB9" s="322">
        <v>360</v>
      </c>
      <c r="BC9" s="322">
        <v>2456.8000000000002</v>
      </c>
      <c r="BD9" s="322">
        <v>0.7198</v>
      </c>
      <c r="BE9" s="322">
        <v>6720</v>
      </c>
      <c r="BF9" s="322">
        <v>0</v>
      </c>
      <c r="BG9" s="323">
        <v>5.2778267610366211E-3</v>
      </c>
      <c r="BH9" s="322">
        <v>3071</v>
      </c>
      <c r="BI9" s="322">
        <v>240</v>
      </c>
      <c r="BJ9" s="322">
        <v>2456.8000000000002</v>
      </c>
      <c r="BK9" s="322">
        <v>0.70450000000000002</v>
      </c>
      <c r="BL9" s="322">
        <v>6408</v>
      </c>
      <c r="BM9" s="322">
        <v>0</v>
      </c>
      <c r="BN9" s="323">
        <v>4.9762107678059126E-3</v>
      </c>
      <c r="BO9" s="322">
        <v>3071</v>
      </c>
      <c r="BP9" s="322">
        <v>336</v>
      </c>
      <c r="BQ9" s="322">
        <v>2456.8000000000002</v>
      </c>
      <c r="BR9" s="322">
        <v>0.86899999999999999</v>
      </c>
      <c r="BS9" s="322">
        <v>6048</v>
      </c>
      <c r="BT9" s="322">
        <v>0</v>
      </c>
      <c r="BU9" s="323">
        <v>3.8075820175226373E-3</v>
      </c>
      <c r="BV9" s="322">
        <v>3071</v>
      </c>
      <c r="BW9" s="322">
        <v>24</v>
      </c>
      <c r="BX9" s="322">
        <v>2456.8000000000002</v>
      </c>
      <c r="BY9" s="322">
        <v>0.84699999999999998</v>
      </c>
      <c r="BZ9" s="322">
        <v>5844</v>
      </c>
      <c r="CA9" s="322">
        <v>0</v>
      </c>
      <c r="CB9" s="323">
        <v>4.1791477012882109E-3</v>
      </c>
      <c r="CC9" s="322">
        <v>3071</v>
      </c>
      <c r="CD9" s="322"/>
      <c r="CE9" s="322">
        <v>3071</v>
      </c>
      <c r="CF9" s="322">
        <v>0.81740000000000002</v>
      </c>
      <c r="CG9" s="322">
        <v>5454</v>
      </c>
      <c r="CH9" s="322">
        <v>0</v>
      </c>
      <c r="CI9" s="323">
        <v>2.9203018813655176E-3</v>
      </c>
      <c r="CJ9" s="322">
        <v>3071</v>
      </c>
      <c r="CK9" s="322"/>
      <c r="CL9" s="322">
        <v>3071</v>
      </c>
      <c r="CM9" s="322">
        <v>0.75039999999999996</v>
      </c>
      <c r="CN9" s="322">
        <v>4566</v>
      </c>
      <c r="CO9" s="322">
        <v>0</v>
      </c>
      <c r="CP9" s="323">
        <v>2.7518880917550225E-3</v>
      </c>
      <c r="CQ9" s="322">
        <v>3071</v>
      </c>
      <c r="CR9" s="322"/>
      <c r="CS9" s="322">
        <v>3071</v>
      </c>
      <c r="CT9" s="322">
        <v>0.86109999999999998</v>
      </c>
      <c r="CU9" s="322">
        <v>4914</v>
      </c>
      <c r="CV9" s="322">
        <v>0</v>
      </c>
      <c r="CW9" s="323">
        <v>2.4976340757143908E-3</v>
      </c>
      <c r="CX9" s="322">
        <v>3071</v>
      </c>
      <c r="CY9" s="322"/>
      <c r="CZ9" s="322">
        <v>3071</v>
      </c>
      <c r="DA9" s="322">
        <v>0.84550000000000003</v>
      </c>
      <c r="DB9" s="322">
        <v>4566</v>
      </c>
      <c r="DC9" s="322">
        <v>0</v>
      </c>
      <c r="DD9" s="323">
        <v>2.4423617079278159E-3</v>
      </c>
      <c r="DE9" s="322">
        <v>3071</v>
      </c>
      <c r="DF9" s="322"/>
      <c r="DG9" s="322">
        <v>3071</v>
      </c>
      <c r="DH9" s="322">
        <v>0.87570000000000003</v>
      </c>
      <c r="DI9" s="322">
        <v>9264</v>
      </c>
      <c r="DJ9" s="322">
        <v>0</v>
      </c>
      <c r="DK9" s="323">
        <v>4.6301007863666019E-3</v>
      </c>
      <c r="DL9" s="322">
        <v>3071</v>
      </c>
      <c r="DM9" s="322"/>
      <c r="DN9" s="322">
        <v>3071</v>
      </c>
      <c r="DO9" s="322">
        <v>0.92459999999999998</v>
      </c>
      <c r="DP9" s="322">
        <v>18124</v>
      </c>
      <c r="DQ9" s="322">
        <v>0</v>
      </c>
      <c r="DR9" s="323">
        <v>8.5792122499375213E-3</v>
      </c>
      <c r="DS9" s="322">
        <v>3071</v>
      </c>
      <c r="DT9" s="322"/>
      <c r="DU9" s="322">
        <v>3071</v>
      </c>
      <c r="DV9" s="322">
        <v>0.77539999999999998</v>
      </c>
      <c r="DW9" s="322">
        <v>9524</v>
      </c>
      <c r="DX9" s="351">
        <v>0</v>
      </c>
      <c r="DY9" s="323">
        <v>5.5549643636321009E-3</v>
      </c>
    </row>
    <row r="10" spans="1:129">
      <c r="A10" s="450">
        <v>6</v>
      </c>
      <c r="B10" s="452">
        <v>714000000037</v>
      </c>
      <c r="C10" s="322" t="s">
        <v>672</v>
      </c>
      <c r="D10" s="322">
        <v>1504</v>
      </c>
      <c r="E10" s="322">
        <v>90</v>
      </c>
      <c r="F10" s="322">
        <v>1504</v>
      </c>
      <c r="G10" s="322">
        <v>1</v>
      </c>
      <c r="H10" s="322">
        <v>34200</v>
      </c>
      <c r="I10" s="322">
        <v>0</v>
      </c>
      <c r="J10" s="323">
        <v>3.1582446808510641E-2</v>
      </c>
      <c r="K10" s="322">
        <v>1504</v>
      </c>
      <c r="L10" s="322">
        <v>90</v>
      </c>
      <c r="M10" s="322">
        <v>1504</v>
      </c>
      <c r="N10" s="322">
        <v>0.98209999999999997</v>
      </c>
      <c r="O10" s="322">
        <v>33000</v>
      </c>
      <c r="P10" s="322">
        <v>0</v>
      </c>
      <c r="Q10" s="323">
        <v>3.0028764017994865E-2</v>
      </c>
      <c r="R10" s="322">
        <v>1504</v>
      </c>
      <c r="S10" s="322">
        <v>96</v>
      </c>
      <c r="T10" s="322">
        <v>1504</v>
      </c>
      <c r="U10" s="322">
        <v>1</v>
      </c>
      <c r="V10" s="322">
        <v>31800</v>
      </c>
      <c r="W10" s="322">
        <v>0</v>
      </c>
      <c r="X10" s="323">
        <v>2.9366134751773049E-2</v>
      </c>
      <c r="Y10" s="322">
        <v>1504</v>
      </c>
      <c r="Z10" s="322">
        <v>84</v>
      </c>
      <c r="AA10" s="322">
        <v>1504</v>
      </c>
      <c r="AB10" s="322">
        <v>0.97370000000000001</v>
      </c>
      <c r="AC10" s="322">
        <v>22200</v>
      </c>
      <c r="AD10" s="322">
        <v>0</v>
      </c>
      <c r="AE10" s="323">
        <v>2.0375441721954528E-2</v>
      </c>
      <c r="AF10" s="322">
        <v>1504</v>
      </c>
      <c r="AG10" s="322">
        <v>84</v>
      </c>
      <c r="AH10" s="322">
        <v>1504</v>
      </c>
      <c r="AI10" s="322">
        <v>0.97370000000000001</v>
      </c>
      <c r="AJ10" s="322">
        <v>22200</v>
      </c>
      <c r="AK10" s="322">
        <v>0</v>
      </c>
      <c r="AL10" s="323">
        <v>2.0375441721954528E-2</v>
      </c>
      <c r="AM10" s="322">
        <v>1504</v>
      </c>
      <c r="AN10" s="322">
        <v>78</v>
      </c>
      <c r="AO10" s="322">
        <v>1504</v>
      </c>
      <c r="AP10" s="322">
        <v>0.97670000000000001</v>
      </c>
      <c r="AQ10" s="322">
        <v>25200</v>
      </c>
      <c r="AR10" s="322">
        <v>0</v>
      </c>
      <c r="AS10" s="323">
        <v>2.3826432472350449E-2</v>
      </c>
      <c r="AT10" s="322">
        <v>1504</v>
      </c>
      <c r="AU10" s="322">
        <v>78</v>
      </c>
      <c r="AV10" s="322">
        <v>1504</v>
      </c>
      <c r="AW10" s="322">
        <v>0.98409999999999997</v>
      </c>
      <c r="AX10" s="322">
        <v>37200</v>
      </c>
      <c r="AY10" s="322">
        <v>0</v>
      </c>
      <c r="AZ10" s="323">
        <v>3.3781811656400602E-2</v>
      </c>
      <c r="BA10" s="322">
        <v>1504</v>
      </c>
      <c r="BB10" s="322">
        <v>114</v>
      </c>
      <c r="BC10" s="322">
        <v>1504</v>
      </c>
      <c r="BD10" s="322">
        <v>0.97140000000000004</v>
      </c>
      <c r="BE10" s="322">
        <v>40800</v>
      </c>
      <c r="BF10" s="322">
        <v>0</v>
      </c>
      <c r="BG10" s="323">
        <v>3.8786601775312957E-2</v>
      </c>
      <c r="BH10" s="322">
        <v>1504</v>
      </c>
      <c r="BI10" s="322">
        <v>114</v>
      </c>
      <c r="BJ10" s="322">
        <v>1504</v>
      </c>
      <c r="BK10" s="322">
        <v>0.98699999999999999</v>
      </c>
      <c r="BL10" s="322">
        <v>45600</v>
      </c>
      <c r="BM10" s="322">
        <v>0</v>
      </c>
      <c r="BN10" s="323">
        <v>4.1288292065902725E-2</v>
      </c>
      <c r="BO10" s="322">
        <v>1504</v>
      </c>
      <c r="BP10" s="322">
        <v>114</v>
      </c>
      <c r="BQ10" s="322">
        <v>1504</v>
      </c>
      <c r="BR10" s="322">
        <v>0.97440000000000004</v>
      </c>
      <c r="BS10" s="322">
        <v>45600</v>
      </c>
      <c r="BT10" s="322">
        <v>0</v>
      </c>
      <c r="BU10" s="323">
        <v>4.1822192394341116E-2</v>
      </c>
      <c r="BV10" s="322">
        <v>1504</v>
      </c>
      <c r="BW10" s="322">
        <v>144</v>
      </c>
      <c r="BX10" s="322">
        <v>1504</v>
      </c>
      <c r="BY10" s="322">
        <v>1</v>
      </c>
      <c r="BZ10" s="322">
        <v>45000</v>
      </c>
      <c r="CA10" s="322">
        <v>0</v>
      </c>
      <c r="CB10" s="323">
        <v>4.4524126139817627E-2</v>
      </c>
      <c r="CC10" s="322">
        <v>1504</v>
      </c>
      <c r="CD10" s="322"/>
      <c r="CE10" s="322">
        <v>1203.2</v>
      </c>
      <c r="CF10" s="322">
        <v>0.97670000000000001</v>
      </c>
      <c r="CG10" s="322">
        <v>62895</v>
      </c>
      <c r="CH10" s="322">
        <v>0</v>
      </c>
      <c r="CI10" s="323">
        <v>7.193565045835644E-2</v>
      </c>
      <c r="CJ10" s="322">
        <v>1504</v>
      </c>
      <c r="CK10" s="322"/>
      <c r="CL10" s="322">
        <v>1203.2</v>
      </c>
      <c r="CM10" s="322">
        <v>0.99239999999999995</v>
      </c>
      <c r="CN10" s="322">
        <v>61308</v>
      </c>
      <c r="CO10" s="322">
        <v>0</v>
      </c>
      <c r="CP10" s="323">
        <v>7.1311582387849792E-2</v>
      </c>
      <c r="CQ10" s="322">
        <v>1504</v>
      </c>
      <c r="CR10" s="322"/>
      <c r="CS10" s="322">
        <v>1203.2</v>
      </c>
      <c r="CT10" s="322">
        <v>0.98619999999999997</v>
      </c>
      <c r="CU10" s="322">
        <v>37755</v>
      </c>
      <c r="CV10" s="322">
        <v>0</v>
      </c>
      <c r="CW10" s="323">
        <v>4.2766008468338709E-2</v>
      </c>
      <c r="CX10" s="322">
        <v>1504</v>
      </c>
      <c r="CY10" s="322"/>
      <c r="CZ10" s="322">
        <v>1203.2</v>
      </c>
      <c r="DA10" s="322">
        <v>0.98660000000000003</v>
      </c>
      <c r="DB10" s="322">
        <v>25443</v>
      </c>
      <c r="DC10" s="322">
        <v>0</v>
      </c>
      <c r="DD10" s="323">
        <v>2.9768495580135512E-2</v>
      </c>
      <c r="DE10" s="322">
        <v>1504</v>
      </c>
      <c r="DF10" s="322"/>
      <c r="DG10" s="322">
        <v>1203.2</v>
      </c>
      <c r="DH10" s="322">
        <v>0.97809999999999997</v>
      </c>
      <c r="DI10" s="322">
        <v>8874</v>
      </c>
      <c r="DJ10" s="322">
        <v>0</v>
      </c>
      <c r="DK10" s="323">
        <v>1.0135038590849977E-2</v>
      </c>
      <c r="DL10" s="322">
        <v>1504</v>
      </c>
      <c r="DM10" s="322"/>
      <c r="DN10" s="322">
        <v>1203.2</v>
      </c>
      <c r="DO10" s="322">
        <v>1.0043</v>
      </c>
      <c r="DP10" s="322">
        <v>52905</v>
      </c>
      <c r="DQ10" s="322">
        <v>0</v>
      </c>
      <c r="DR10" s="323">
        <v>5.8846751991488082E-2</v>
      </c>
      <c r="DS10" s="322">
        <v>1504</v>
      </c>
      <c r="DT10" s="322"/>
      <c r="DU10" s="322">
        <v>1203.2</v>
      </c>
      <c r="DV10" s="322">
        <v>0.99990000000000001</v>
      </c>
      <c r="DW10" s="322">
        <v>61677</v>
      </c>
      <c r="DX10" s="351">
        <v>0</v>
      </c>
      <c r="DY10" s="323">
        <v>7.1202682103316706E-2</v>
      </c>
    </row>
    <row r="11" spans="1:129">
      <c r="A11" s="450">
        <v>7</v>
      </c>
      <c r="B11" s="452">
        <v>353000000006</v>
      </c>
      <c r="C11" s="322" t="s">
        <v>372</v>
      </c>
      <c r="D11" s="322">
        <v>1600</v>
      </c>
      <c r="E11" s="322">
        <v>120</v>
      </c>
      <c r="F11" s="322">
        <v>120</v>
      </c>
      <c r="G11" s="322">
        <v>0.99870000000000003</v>
      </c>
      <c r="H11" s="322">
        <v>23790</v>
      </c>
      <c r="I11" s="322">
        <v>0</v>
      </c>
      <c r="J11" s="323">
        <v>0.27570563955364191</v>
      </c>
      <c r="K11" s="322">
        <v>1600</v>
      </c>
      <c r="L11" s="322">
        <v>996</v>
      </c>
      <c r="M11" s="322">
        <v>996</v>
      </c>
      <c r="N11" s="322">
        <v>0.99939999999999996</v>
      </c>
      <c r="O11" s="322">
        <v>505140</v>
      </c>
      <c r="P11" s="351">
        <v>60792.368640000059</v>
      </c>
      <c r="Q11" s="323">
        <v>0.68208757875531134</v>
      </c>
      <c r="R11" s="322">
        <v>1600</v>
      </c>
      <c r="S11" s="322">
        <v>1212</v>
      </c>
      <c r="T11" s="322">
        <v>1280</v>
      </c>
      <c r="U11" s="322">
        <v>0.99890000000000001</v>
      </c>
      <c r="V11" s="322">
        <v>663240</v>
      </c>
      <c r="W11" s="351">
        <v>110888.25599999994</v>
      </c>
      <c r="X11" s="323">
        <v>0.72045395768678877</v>
      </c>
      <c r="Y11" s="322">
        <v>1600</v>
      </c>
      <c r="Z11" s="322">
        <v>120</v>
      </c>
      <c r="AA11" s="322">
        <v>1280</v>
      </c>
      <c r="AB11" s="322">
        <v>1</v>
      </c>
      <c r="AC11" s="322">
        <v>216060</v>
      </c>
      <c r="AD11" s="322">
        <v>0</v>
      </c>
      <c r="AE11" s="323">
        <v>0.22687752016129031</v>
      </c>
      <c r="AF11" s="322">
        <v>1600</v>
      </c>
      <c r="AG11" s="322">
        <v>120</v>
      </c>
      <c r="AH11" s="322">
        <v>1280</v>
      </c>
      <c r="AI11" s="322">
        <v>1</v>
      </c>
      <c r="AJ11" s="322">
        <v>216060</v>
      </c>
      <c r="AK11" s="322">
        <v>0</v>
      </c>
      <c r="AL11" s="323">
        <v>0.22687752016129031</v>
      </c>
      <c r="AM11" s="322">
        <v>1600</v>
      </c>
      <c r="AN11" s="322">
        <v>1098</v>
      </c>
      <c r="AO11" s="322">
        <v>1280</v>
      </c>
      <c r="AP11" s="322">
        <v>1</v>
      </c>
      <c r="AQ11" s="322">
        <v>598470</v>
      </c>
      <c r="AR11" s="351">
        <v>45510</v>
      </c>
      <c r="AS11" s="323">
        <v>0.6493815104166667</v>
      </c>
      <c r="AT11" s="322">
        <v>1600</v>
      </c>
      <c r="AU11" s="322">
        <v>1104</v>
      </c>
      <c r="AV11" s="322">
        <v>1280</v>
      </c>
      <c r="AW11" s="322">
        <v>0.99770000000000003</v>
      </c>
      <c r="AX11" s="322">
        <v>535620</v>
      </c>
      <c r="AY11" s="322">
        <v>0</v>
      </c>
      <c r="AZ11" s="323">
        <v>0.56373358320912292</v>
      </c>
      <c r="BA11" s="322">
        <v>1600</v>
      </c>
      <c r="BB11" s="322">
        <v>1182</v>
      </c>
      <c r="BC11" s="322">
        <v>1280</v>
      </c>
      <c r="BD11" s="322">
        <v>0.99990000000000001</v>
      </c>
      <c r="BE11" s="322">
        <v>614610</v>
      </c>
      <c r="BF11" s="351">
        <v>61705.296000000089</v>
      </c>
      <c r="BG11" s="323">
        <v>0.66696122737273733</v>
      </c>
      <c r="BH11" s="322">
        <v>1600</v>
      </c>
      <c r="BI11" s="322">
        <v>1338</v>
      </c>
      <c r="BJ11" s="322">
        <v>1338</v>
      </c>
      <c r="BK11" s="322">
        <v>1</v>
      </c>
      <c r="BL11" s="322">
        <v>737010</v>
      </c>
      <c r="BM11" s="351">
        <v>139726.80000000005</v>
      </c>
      <c r="BN11" s="323">
        <v>0.74036236076956463</v>
      </c>
      <c r="BO11" s="322">
        <v>1600</v>
      </c>
      <c r="BP11" s="322">
        <v>1188</v>
      </c>
      <c r="BQ11" s="322">
        <v>1280</v>
      </c>
      <c r="BR11" s="322">
        <v>0.99990000000000001</v>
      </c>
      <c r="BS11" s="322">
        <v>578730</v>
      </c>
      <c r="BT11" s="351">
        <v>7395.139199999976</v>
      </c>
      <c r="BU11" s="323">
        <v>0.60776616976213749</v>
      </c>
      <c r="BV11" s="322">
        <v>1600</v>
      </c>
      <c r="BW11" s="322">
        <v>1284</v>
      </c>
      <c r="BX11" s="322">
        <v>1284</v>
      </c>
      <c r="BY11" s="322">
        <v>0.99990000000000001</v>
      </c>
      <c r="BZ11" s="322">
        <v>581970</v>
      </c>
      <c r="CA11" s="351">
        <v>64312.970880000037</v>
      </c>
      <c r="CB11" s="323">
        <v>0.67454314412304606</v>
      </c>
      <c r="CC11" s="322">
        <v>1600</v>
      </c>
      <c r="CD11" s="322"/>
      <c r="CE11" s="322">
        <v>1338</v>
      </c>
      <c r="CF11" s="322">
        <v>0.99990000000000001</v>
      </c>
      <c r="CG11" s="322">
        <v>749940</v>
      </c>
      <c r="CH11" s="351">
        <v>152716.52832000004</v>
      </c>
      <c r="CI11" s="323">
        <v>0.75342651676807593</v>
      </c>
      <c r="CJ11" s="322">
        <v>1600</v>
      </c>
      <c r="CK11" s="322"/>
      <c r="CL11" s="322">
        <v>1296</v>
      </c>
      <c r="CM11" s="322">
        <v>0.99990000000000001</v>
      </c>
      <c r="CN11" s="322">
        <v>650730</v>
      </c>
      <c r="CO11" s="351">
        <v>90913.987199999974</v>
      </c>
      <c r="CP11" s="323">
        <v>0.69743985715443968</v>
      </c>
      <c r="CQ11" s="322">
        <v>1600</v>
      </c>
      <c r="CR11" s="322"/>
      <c r="CS11" s="322">
        <v>1284</v>
      </c>
      <c r="CT11" s="322">
        <v>0.99990000000000001</v>
      </c>
      <c r="CU11" s="322">
        <v>679860</v>
      </c>
      <c r="CV11" s="351">
        <v>106739.71776000003</v>
      </c>
      <c r="CW11" s="323">
        <v>0.71174588064775723</v>
      </c>
      <c r="CX11" s="322">
        <v>1600</v>
      </c>
      <c r="CY11" s="322"/>
      <c r="CZ11" s="322">
        <v>1452</v>
      </c>
      <c r="DA11" s="322">
        <v>0.99960000000000004</v>
      </c>
      <c r="DB11" s="322">
        <v>775320</v>
      </c>
      <c r="DC11" s="351">
        <v>148306.90560000006</v>
      </c>
      <c r="DD11" s="323">
        <v>0.74191751999238631</v>
      </c>
      <c r="DE11" s="322">
        <v>1600</v>
      </c>
      <c r="DF11" s="322"/>
      <c r="DG11" s="322">
        <v>1368</v>
      </c>
      <c r="DH11" s="322">
        <v>0.99970000000000003</v>
      </c>
      <c r="DI11" s="322">
        <v>756060</v>
      </c>
      <c r="DJ11" s="351">
        <v>145568.00256000005</v>
      </c>
      <c r="DK11" s="323">
        <v>0.74306625132229354</v>
      </c>
      <c r="DL11" s="322">
        <v>1600</v>
      </c>
      <c r="DM11" s="322"/>
      <c r="DN11" s="322">
        <v>1320</v>
      </c>
      <c r="DO11" s="322">
        <v>0.99760000000000004</v>
      </c>
      <c r="DP11" s="322">
        <v>679530</v>
      </c>
      <c r="DQ11" s="351">
        <v>91696.195199999958</v>
      </c>
      <c r="DR11" s="323">
        <v>0.69359399998902549</v>
      </c>
      <c r="DS11" s="322">
        <v>1600</v>
      </c>
      <c r="DT11" s="322"/>
      <c r="DU11" s="322">
        <v>1280</v>
      </c>
      <c r="DV11" s="322">
        <v>0.99990000000000001</v>
      </c>
      <c r="DW11" s="322">
        <v>590850</v>
      </c>
      <c r="DX11" s="351">
        <v>37945.296000000089</v>
      </c>
      <c r="DY11" s="323">
        <v>0.64117739898989901</v>
      </c>
    </row>
    <row r="12" spans="1:129">
      <c r="A12" s="450">
        <v>8</v>
      </c>
      <c r="B12" s="452">
        <v>291000000020</v>
      </c>
      <c r="C12" s="322" t="s">
        <v>805</v>
      </c>
      <c r="D12" s="322">
        <v>1228</v>
      </c>
      <c r="E12" s="322">
        <v>0</v>
      </c>
      <c r="F12" s="322">
        <v>0</v>
      </c>
      <c r="G12" s="322">
        <v>0</v>
      </c>
      <c r="H12" s="322">
        <v>225</v>
      </c>
      <c r="I12" s="322">
        <v>0</v>
      </c>
      <c r="J12" s="323">
        <v>0</v>
      </c>
      <c r="K12" s="322">
        <v>1228</v>
      </c>
      <c r="L12" s="322">
        <v>0</v>
      </c>
      <c r="M12" s="322">
        <v>0</v>
      </c>
      <c r="N12" s="322">
        <v>0</v>
      </c>
      <c r="O12" s="322">
        <v>0</v>
      </c>
      <c r="P12" s="322">
        <v>0</v>
      </c>
      <c r="Q12" s="323">
        <v>0</v>
      </c>
      <c r="R12" s="322">
        <v>1228</v>
      </c>
      <c r="S12" s="322">
        <v>0</v>
      </c>
      <c r="T12" s="322">
        <v>982.4</v>
      </c>
      <c r="U12" s="322">
        <v>0</v>
      </c>
      <c r="V12" s="322">
        <v>0</v>
      </c>
      <c r="W12" s="322">
        <v>0</v>
      </c>
      <c r="X12" s="323">
        <v>0</v>
      </c>
      <c r="Y12" s="322">
        <v>1228</v>
      </c>
      <c r="Z12" s="322">
        <v>0</v>
      </c>
      <c r="AA12" s="322">
        <v>982.4</v>
      </c>
      <c r="AB12" s="322">
        <v>0</v>
      </c>
      <c r="AC12" s="322">
        <v>0</v>
      </c>
      <c r="AD12" s="322">
        <v>0</v>
      </c>
      <c r="AE12" s="323">
        <v>0</v>
      </c>
      <c r="AF12" s="322">
        <v>1228</v>
      </c>
      <c r="AG12" s="322">
        <v>0</v>
      </c>
      <c r="AH12" s="322">
        <v>982.4</v>
      </c>
      <c r="AI12" s="322">
        <v>0</v>
      </c>
      <c r="AJ12" s="322">
        <v>0</v>
      </c>
      <c r="AK12" s="322">
        <v>0</v>
      </c>
      <c r="AL12" s="323">
        <v>0</v>
      </c>
      <c r="AM12" s="322">
        <v>1228</v>
      </c>
      <c r="AN12" s="322">
        <v>0</v>
      </c>
      <c r="AO12" s="322">
        <v>982.4</v>
      </c>
      <c r="AP12" s="322">
        <v>0</v>
      </c>
      <c r="AQ12" s="322">
        <v>0</v>
      </c>
      <c r="AR12" s="322">
        <v>0</v>
      </c>
      <c r="AS12" s="323">
        <v>0</v>
      </c>
      <c r="AT12" s="322">
        <v>1228</v>
      </c>
      <c r="AU12" s="322">
        <v>450</v>
      </c>
      <c r="AV12" s="322">
        <v>982.4</v>
      </c>
      <c r="AW12" s="322">
        <v>0.76680000000000004</v>
      </c>
      <c r="AX12" s="322">
        <v>33300</v>
      </c>
      <c r="AY12" s="322">
        <v>0</v>
      </c>
      <c r="AZ12" s="323">
        <v>5.9415648268324059E-2</v>
      </c>
      <c r="BA12" s="322">
        <v>1228</v>
      </c>
      <c r="BB12" s="322">
        <v>0</v>
      </c>
      <c r="BC12" s="322">
        <v>982.4</v>
      </c>
      <c r="BD12" s="322">
        <v>0.29409999999999997</v>
      </c>
      <c r="BE12" s="322">
        <v>1125</v>
      </c>
      <c r="BF12" s="322">
        <v>0</v>
      </c>
      <c r="BG12" s="323">
        <v>5.4079995614069089E-3</v>
      </c>
      <c r="BH12" s="322">
        <v>1228</v>
      </c>
      <c r="BI12" s="322">
        <v>0</v>
      </c>
      <c r="BJ12" s="322">
        <v>982.4</v>
      </c>
      <c r="BK12" s="322">
        <v>0.30769999999999997</v>
      </c>
      <c r="BL12" s="322">
        <v>1800</v>
      </c>
      <c r="BM12" s="322">
        <v>0</v>
      </c>
      <c r="BN12" s="323">
        <v>8.0035694810056991E-3</v>
      </c>
      <c r="BO12" s="322">
        <v>1228</v>
      </c>
      <c r="BP12" s="322">
        <v>0</v>
      </c>
      <c r="BQ12" s="322">
        <v>982.4</v>
      </c>
      <c r="BR12" s="322">
        <v>0.26090000000000002</v>
      </c>
      <c r="BS12" s="322">
        <v>1350</v>
      </c>
      <c r="BT12" s="322">
        <v>0</v>
      </c>
      <c r="BU12" s="323">
        <v>7.0794317630474913E-3</v>
      </c>
      <c r="BV12" s="322">
        <v>1228</v>
      </c>
      <c r="BW12" s="322">
        <v>0</v>
      </c>
      <c r="BX12" s="322">
        <v>982.4</v>
      </c>
      <c r="BY12" s="322">
        <v>0.21210000000000001</v>
      </c>
      <c r="BZ12" s="322">
        <v>1575</v>
      </c>
      <c r="CA12" s="322">
        <v>0</v>
      </c>
      <c r="CB12" s="323">
        <v>1.1248180134439689E-2</v>
      </c>
      <c r="CC12" s="322">
        <v>1228</v>
      </c>
      <c r="CD12" s="322"/>
      <c r="CE12" s="322">
        <v>1228</v>
      </c>
      <c r="CF12" s="322">
        <v>0.57430000000000003</v>
      </c>
      <c r="CG12" s="322">
        <v>5040</v>
      </c>
      <c r="CH12" s="322">
        <v>0</v>
      </c>
      <c r="CI12" s="323">
        <v>9.6055097643117111E-3</v>
      </c>
      <c r="CJ12" s="322">
        <v>1228</v>
      </c>
      <c r="CK12" s="322"/>
      <c r="CL12" s="322">
        <v>1228</v>
      </c>
      <c r="CM12" s="322">
        <v>0.47899999999999998</v>
      </c>
      <c r="CN12" s="322">
        <v>4635</v>
      </c>
      <c r="CO12" s="322">
        <v>0</v>
      </c>
      <c r="CP12" s="323">
        <v>1.0944183389662231E-2</v>
      </c>
      <c r="CQ12" s="322">
        <v>1228</v>
      </c>
      <c r="CR12" s="322"/>
      <c r="CS12" s="322">
        <v>1228</v>
      </c>
      <c r="CT12" s="322">
        <v>0.46910000000000002</v>
      </c>
      <c r="CU12" s="322">
        <v>4275</v>
      </c>
      <c r="CV12" s="322">
        <v>0</v>
      </c>
      <c r="CW12" s="323">
        <v>9.9746894599879801E-3</v>
      </c>
      <c r="CX12" s="322">
        <v>1228</v>
      </c>
      <c r="CY12" s="322"/>
      <c r="CZ12" s="322">
        <v>1228</v>
      </c>
      <c r="DA12" s="322">
        <v>0.61199999999999999</v>
      </c>
      <c r="DB12" s="322">
        <v>4613</v>
      </c>
      <c r="DC12" s="322">
        <v>0</v>
      </c>
      <c r="DD12" s="323">
        <v>8.5251331199629101E-3</v>
      </c>
      <c r="DE12" s="322">
        <v>1228</v>
      </c>
      <c r="DF12" s="322"/>
      <c r="DG12" s="322">
        <v>1228</v>
      </c>
      <c r="DH12" s="322">
        <v>0.62849999999999995</v>
      </c>
      <c r="DI12" s="322">
        <v>4950</v>
      </c>
      <c r="DJ12" s="322">
        <v>0</v>
      </c>
      <c r="DK12" s="323">
        <v>8.6204237461766087E-3</v>
      </c>
      <c r="DL12" s="322">
        <v>1228</v>
      </c>
      <c r="DM12" s="322"/>
      <c r="DN12" s="322">
        <v>1228</v>
      </c>
      <c r="DO12" s="322">
        <v>0.76919999999999999</v>
      </c>
      <c r="DP12" s="322">
        <v>9000</v>
      </c>
      <c r="DQ12" s="322">
        <v>0</v>
      </c>
      <c r="DR12" s="323">
        <v>1.2806543574131324E-2</v>
      </c>
      <c r="DS12" s="322">
        <v>1228</v>
      </c>
      <c r="DT12" s="322"/>
      <c r="DU12" s="322">
        <v>1228</v>
      </c>
      <c r="DV12" s="322">
        <v>0.95240000000000002</v>
      </c>
      <c r="DW12" s="322">
        <v>19688</v>
      </c>
      <c r="DX12" s="351">
        <v>0</v>
      </c>
      <c r="DY12" s="323">
        <v>2.3380368440405353E-2</v>
      </c>
    </row>
    <row r="13" spans="1:129">
      <c r="A13" s="450">
        <v>9</v>
      </c>
      <c r="B13" s="452">
        <v>214000000004</v>
      </c>
      <c r="C13" s="322" t="s">
        <v>236</v>
      </c>
      <c r="D13" s="322">
        <v>3260</v>
      </c>
      <c r="E13" s="322">
        <v>0</v>
      </c>
      <c r="F13" s="322">
        <v>60</v>
      </c>
      <c r="G13" s="322">
        <v>0.36940000000000001</v>
      </c>
      <c r="H13" s="322">
        <v>12300</v>
      </c>
      <c r="I13" s="351">
        <v>2725.152</v>
      </c>
      <c r="J13" s="323">
        <v>0.77076941586957826</v>
      </c>
      <c r="K13" s="322">
        <v>3260</v>
      </c>
      <c r="L13" s="322">
        <v>60</v>
      </c>
      <c r="M13" s="322">
        <v>60</v>
      </c>
      <c r="N13" s="322">
        <v>0</v>
      </c>
      <c r="O13" s="322">
        <v>10800</v>
      </c>
      <c r="P13" s="322">
        <v>0</v>
      </c>
      <c r="Q13" s="323">
        <v>0</v>
      </c>
      <c r="R13" s="322">
        <v>3260</v>
      </c>
      <c r="S13" s="322">
        <v>0</v>
      </c>
      <c r="T13" s="322">
        <v>2608</v>
      </c>
      <c r="U13" s="322">
        <v>0</v>
      </c>
      <c r="V13" s="322">
        <v>0</v>
      </c>
      <c r="W13" s="322">
        <v>0</v>
      </c>
      <c r="X13" s="323">
        <v>0</v>
      </c>
      <c r="Y13" s="322">
        <v>3260</v>
      </c>
      <c r="Z13" s="322">
        <v>1092</v>
      </c>
      <c r="AA13" s="322">
        <v>2608</v>
      </c>
      <c r="AB13" s="322">
        <v>0.92749999999999999</v>
      </c>
      <c r="AC13" s="322">
        <v>128190</v>
      </c>
      <c r="AD13" s="322">
        <v>0</v>
      </c>
      <c r="AE13" s="323">
        <v>7.1229468976557381E-2</v>
      </c>
      <c r="AF13" s="322">
        <v>3260</v>
      </c>
      <c r="AG13" s="322">
        <v>1092</v>
      </c>
      <c r="AH13" s="322">
        <v>2608</v>
      </c>
      <c r="AI13" s="322">
        <v>0.92749999999999999</v>
      </c>
      <c r="AJ13" s="322">
        <v>128190</v>
      </c>
      <c r="AK13" s="322">
        <v>0</v>
      </c>
      <c r="AL13" s="323">
        <v>7.1229468976557381E-2</v>
      </c>
      <c r="AM13" s="322">
        <v>3260</v>
      </c>
      <c r="AN13" s="322">
        <v>1056</v>
      </c>
      <c r="AO13" s="322">
        <v>2608</v>
      </c>
      <c r="AP13" s="322">
        <v>0.94499999999999995</v>
      </c>
      <c r="AQ13" s="322">
        <v>152040</v>
      </c>
      <c r="AR13" s="322">
        <v>0</v>
      </c>
      <c r="AS13" s="323">
        <v>8.5681284556540172E-2</v>
      </c>
      <c r="AT13" s="322">
        <v>3260</v>
      </c>
      <c r="AU13" s="322">
        <v>393.6</v>
      </c>
      <c r="AV13" s="322">
        <v>2608</v>
      </c>
      <c r="AW13" s="322">
        <v>0.79959999999999998</v>
      </c>
      <c r="AX13" s="322">
        <v>33390</v>
      </c>
      <c r="AY13" s="322">
        <v>0</v>
      </c>
      <c r="AZ13" s="323">
        <v>2.1521032879392395E-2</v>
      </c>
      <c r="BA13" s="322">
        <v>3260</v>
      </c>
      <c r="BB13" s="322">
        <v>76.8</v>
      </c>
      <c r="BC13" s="322">
        <v>2608</v>
      </c>
      <c r="BD13" s="322">
        <v>0.159</v>
      </c>
      <c r="BE13" s="322">
        <v>3540</v>
      </c>
      <c r="BF13" s="322">
        <v>0</v>
      </c>
      <c r="BG13" s="323">
        <v>1.1856760684750034E-2</v>
      </c>
      <c r="BH13" s="322">
        <v>3260</v>
      </c>
      <c r="BI13" s="322">
        <v>64.8</v>
      </c>
      <c r="BJ13" s="322">
        <v>2608</v>
      </c>
      <c r="BK13" s="322">
        <v>0.44900000000000001</v>
      </c>
      <c r="BL13" s="322">
        <v>11760</v>
      </c>
      <c r="BM13" s="322">
        <v>0</v>
      </c>
      <c r="BN13" s="323">
        <v>1.349834295443797E-2</v>
      </c>
      <c r="BO13" s="322">
        <v>3260</v>
      </c>
      <c r="BP13" s="322">
        <v>79.2</v>
      </c>
      <c r="BQ13" s="322">
        <v>2608</v>
      </c>
      <c r="BR13" s="322">
        <v>0.36199999999999999</v>
      </c>
      <c r="BS13" s="322">
        <v>12000</v>
      </c>
      <c r="BT13" s="322">
        <v>0</v>
      </c>
      <c r="BU13" s="323">
        <v>1.7084101890130363E-2</v>
      </c>
      <c r="BV13" s="322">
        <v>3260</v>
      </c>
      <c r="BW13" s="322">
        <v>103.2</v>
      </c>
      <c r="BX13" s="322">
        <v>2608</v>
      </c>
      <c r="BY13" s="322">
        <v>0.29399999999999998</v>
      </c>
      <c r="BZ13" s="322">
        <v>9720</v>
      </c>
      <c r="CA13" s="322">
        <v>0</v>
      </c>
      <c r="CB13" s="323">
        <v>1.8864359942048686E-2</v>
      </c>
      <c r="CC13" s="322">
        <v>3260</v>
      </c>
      <c r="CD13" s="322"/>
      <c r="CE13" s="322">
        <v>3260</v>
      </c>
      <c r="CF13" s="322">
        <v>0.32640000000000002</v>
      </c>
      <c r="CG13" s="322">
        <v>12720</v>
      </c>
      <c r="CH13" s="322">
        <v>0</v>
      </c>
      <c r="CI13" s="323">
        <v>1.6067430336472604E-2</v>
      </c>
      <c r="CJ13" s="322">
        <v>3260</v>
      </c>
      <c r="CK13" s="322"/>
      <c r="CL13" s="322">
        <v>3260</v>
      </c>
      <c r="CM13" s="322">
        <v>0.30030000000000001</v>
      </c>
      <c r="CN13" s="322">
        <v>10290</v>
      </c>
      <c r="CO13" s="322">
        <v>0</v>
      </c>
      <c r="CP13" s="323">
        <v>1.4598557543342819E-2</v>
      </c>
      <c r="CQ13" s="322">
        <v>3260</v>
      </c>
      <c r="CR13" s="322"/>
      <c r="CS13" s="322">
        <v>3260</v>
      </c>
      <c r="CT13" s="322">
        <v>0.31180000000000002</v>
      </c>
      <c r="CU13" s="322">
        <v>10170</v>
      </c>
      <c r="CV13" s="322">
        <v>0</v>
      </c>
      <c r="CW13" s="323">
        <v>1.3447894905407425E-2</v>
      </c>
      <c r="CX13" s="322">
        <v>3260</v>
      </c>
      <c r="CY13" s="322"/>
      <c r="CZ13" s="322">
        <v>3260</v>
      </c>
      <c r="DA13" s="322">
        <v>0.37219999999999998</v>
      </c>
      <c r="DB13" s="322">
        <v>11970</v>
      </c>
      <c r="DC13" s="322">
        <v>0</v>
      </c>
      <c r="DD13" s="323">
        <v>1.3701486436146543E-2</v>
      </c>
      <c r="DE13" s="322">
        <v>3260</v>
      </c>
      <c r="DF13" s="322"/>
      <c r="DG13" s="322">
        <v>3260</v>
      </c>
      <c r="DH13" s="322">
        <v>0.83720000000000006</v>
      </c>
      <c r="DI13" s="322">
        <v>72210</v>
      </c>
      <c r="DJ13" s="322">
        <v>0</v>
      </c>
      <c r="DK13" s="323">
        <v>3.5561296790097584E-2</v>
      </c>
      <c r="DL13" s="322">
        <v>3260</v>
      </c>
      <c r="DM13" s="322"/>
      <c r="DN13" s="322">
        <v>3260</v>
      </c>
      <c r="DO13" s="322">
        <v>0.92130000000000001</v>
      </c>
      <c r="DP13" s="322">
        <v>166560</v>
      </c>
      <c r="DQ13" s="322">
        <v>0</v>
      </c>
      <c r="DR13" s="323">
        <v>7.4538235096557839E-2</v>
      </c>
      <c r="DS13" s="322">
        <v>3260</v>
      </c>
      <c r="DT13" s="322"/>
      <c r="DU13" s="322">
        <v>3260</v>
      </c>
      <c r="DV13" s="322">
        <v>0.97660000000000002</v>
      </c>
      <c r="DW13" s="322">
        <v>112950</v>
      </c>
      <c r="DX13" s="351">
        <v>0</v>
      </c>
      <c r="DY13" s="323">
        <v>4.9274181491062642E-2</v>
      </c>
    </row>
    <row r="14" spans="1:129">
      <c r="A14" s="450">
        <v>10</v>
      </c>
      <c r="B14" s="452">
        <v>341000000107</v>
      </c>
      <c r="C14" s="322" t="s">
        <v>974</v>
      </c>
      <c r="D14" s="322">
        <v>0</v>
      </c>
      <c r="E14" s="322">
        <v>0</v>
      </c>
      <c r="F14" s="322">
        <v>0</v>
      </c>
      <c r="G14" s="322">
        <v>0.94540000000000002</v>
      </c>
      <c r="H14" s="322">
        <v>0</v>
      </c>
      <c r="I14" s="322">
        <v>0</v>
      </c>
      <c r="J14" s="323">
        <v>0</v>
      </c>
      <c r="K14" s="322">
        <v>0</v>
      </c>
      <c r="L14" s="322">
        <v>0</v>
      </c>
      <c r="M14" s="322">
        <v>0</v>
      </c>
      <c r="N14" s="322">
        <v>0</v>
      </c>
      <c r="O14" s="322">
        <v>0</v>
      </c>
      <c r="P14" s="322">
        <v>0</v>
      </c>
      <c r="Q14" s="323">
        <v>0</v>
      </c>
      <c r="R14" s="322">
        <v>0</v>
      </c>
      <c r="S14" s="322">
        <v>0</v>
      </c>
      <c r="T14" s="322">
        <v>0</v>
      </c>
      <c r="U14" s="322">
        <v>0</v>
      </c>
      <c r="V14" s="322">
        <v>0</v>
      </c>
      <c r="W14" s="322">
        <v>0</v>
      </c>
      <c r="X14" s="323">
        <v>0</v>
      </c>
      <c r="Y14" s="322">
        <v>0</v>
      </c>
      <c r="Z14" s="322">
        <v>0</v>
      </c>
      <c r="AA14" s="322">
        <v>0</v>
      </c>
      <c r="AB14" s="322">
        <v>0</v>
      </c>
      <c r="AC14" s="322">
        <v>0</v>
      </c>
      <c r="AD14" s="322">
        <v>0</v>
      </c>
      <c r="AE14" s="323">
        <v>0</v>
      </c>
      <c r="AF14" s="322">
        <v>0</v>
      </c>
      <c r="AG14" s="322">
        <v>0</v>
      </c>
      <c r="AH14" s="322">
        <v>0</v>
      </c>
      <c r="AI14" s="322">
        <v>0</v>
      </c>
      <c r="AJ14" s="322">
        <v>0</v>
      </c>
      <c r="AK14" s="322">
        <v>0</v>
      </c>
      <c r="AL14" s="323">
        <v>0</v>
      </c>
      <c r="AM14" s="322">
        <v>0</v>
      </c>
      <c r="AN14" s="322">
        <v>0</v>
      </c>
      <c r="AO14" s="322">
        <v>0</v>
      </c>
      <c r="AP14" s="322">
        <v>0</v>
      </c>
      <c r="AQ14" s="322">
        <v>0</v>
      </c>
      <c r="AR14" s="322">
        <v>0</v>
      </c>
      <c r="AS14" s="323">
        <v>0</v>
      </c>
      <c r="AT14" s="322">
        <v>0</v>
      </c>
      <c r="AU14" s="322">
        <v>0</v>
      </c>
      <c r="AV14" s="322">
        <v>0</v>
      </c>
      <c r="AW14" s="322">
        <v>0</v>
      </c>
      <c r="AX14" s="322">
        <v>0</v>
      </c>
      <c r="AY14" s="322">
        <v>0</v>
      </c>
      <c r="AZ14" s="323">
        <v>0</v>
      </c>
      <c r="BA14" s="322">
        <v>0</v>
      </c>
      <c r="BB14" s="322">
        <v>0</v>
      </c>
      <c r="BC14" s="322">
        <v>0</v>
      </c>
      <c r="BD14" s="322">
        <v>0</v>
      </c>
      <c r="BE14" s="322">
        <v>0</v>
      </c>
      <c r="BF14" s="322">
        <v>0</v>
      </c>
      <c r="BG14" s="323">
        <v>0</v>
      </c>
      <c r="BH14" s="322">
        <v>0</v>
      </c>
      <c r="BI14" s="322">
        <v>0</v>
      </c>
      <c r="BJ14" s="322">
        <v>0</v>
      </c>
      <c r="BK14" s="322">
        <v>0</v>
      </c>
      <c r="BL14" s="322">
        <v>0</v>
      </c>
      <c r="BM14" s="322">
        <v>0</v>
      </c>
      <c r="BN14" s="323">
        <v>0</v>
      </c>
      <c r="BO14" s="322">
        <v>0</v>
      </c>
      <c r="BP14" s="322">
        <v>0</v>
      </c>
      <c r="BQ14" s="322">
        <v>0</v>
      </c>
      <c r="BR14" s="322">
        <v>0</v>
      </c>
      <c r="BS14" s="322">
        <v>0</v>
      </c>
      <c r="BT14" s="322">
        <v>0</v>
      </c>
      <c r="BU14" s="323">
        <v>0</v>
      </c>
      <c r="BV14" s="322">
        <v>0</v>
      </c>
      <c r="BW14" s="322">
        <v>0</v>
      </c>
      <c r="BX14" s="322">
        <v>0</v>
      </c>
      <c r="BY14" s="322">
        <v>0</v>
      </c>
      <c r="BZ14" s="322">
        <v>0</v>
      </c>
      <c r="CA14" s="322">
        <v>0</v>
      </c>
      <c r="CB14" s="323">
        <v>0</v>
      </c>
      <c r="CC14" s="322">
        <v>1500</v>
      </c>
      <c r="CD14" s="322"/>
      <c r="CE14" s="322">
        <v>1350</v>
      </c>
      <c r="CF14" s="322">
        <v>0.93659999999999999</v>
      </c>
      <c r="CG14" s="322">
        <v>174036</v>
      </c>
      <c r="CH14" s="322">
        <v>0</v>
      </c>
      <c r="CI14" s="323">
        <v>0.18500277191631642</v>
      </c>
      <c r="CJ14" s="322">
        <v>1500</v>
      </c>
      <c r="CK14" s="322"/>
      <c r="CL14" s="322">
        <v>1200</v>
      </c>
      <c r="CM14" s="322">
        <v>0.98960000000000004</v>
      </c>
      <c r="CN14" s="322">
        <v>36464</v>
      </c>
      <c r="CO14" s="322">
        <v>0</v>
      </c>
      <c r="CP14" s="323">
        <v>4.2647234947154104E-2</v>
      </c>
      <c r="CQ14" s="322">
        <v>1500</v>
      </c>
      <c r="CR14" s="322"/>
      <c r="CS14" s="322">
        <v>1200</v>
      </c>
      <c r="CT14" s="322">
        <v>0.84950000000000003</v>
      </c>
      <c r="CU14" s="322">
        <v>299435</v>
      </c>
      <c r="CV14" s="322">
        <v>0</v>
      </c>
      <c r="CW14" s="323">
        <v>0.39480713934614708</v>
      </c>
      <c r="CX14" s="322">
        <v>1500</v>
      </c>
      <c r="CY14" s="322"/>
      <c r="CZ14" s="322">
        <v>1200</v>
      </c>
      <c r="DA14" s="322">
        <v>0.86880000000000002</v>
      </c>
      <c r="DB14" s="322">
        <v>251634</v>
      </c>
      <c r="DC14" s="322">
        <v>0</v>
      </c>
      <c r="DD14" s="323">
        <v>0.33522451145897281</v>
      </c>
      <c r="DE14" s="322">
        <v>1500</v>
      </c>
      <c r="DF14" s="322"/>
      <c r="DG14" s="322">
        <v>1200</v>
      </c>
      <c r="DH14" s="322">
        <v>0.87219999999999998</v>
      </c>
      <c r="DI14" s="322">
        <v>210939</v>
      </c>
      <c r="DJ14" s="322">
        <v>0</v>
      </c>
      <c r="DK14" s="323">
        <v>0.27088603654582533</v>
      </c>
      <c r="DL14" s="322">
        <v>1500</v>
      </c>
      <c r="DM14" s="322"/>
      <c r="DN14" s="322">
        <v>1200</v>
      </c>
      <c r="DO14" s="322">
        <v>0.98109999999999997</v>
      </c>
      <c r="DP14" s="322">
        <v>51711</v>
      </c>
      <c r="DQ14" s="322">
        <v>0</v>
      </c>
      <c r="DR14" s="323">
        <v>5.9035803569177897E-2</v>
      </c>
      <c r="DS14" s="322">
        <v>1500</v>
      </c>
      <c r="DT14" s="322"/>
      <c r="DU14" s="322">
        <v>1200</v>
      </c>
      <c r="DV14" s="322">
        <v>0.91490000000000005</v>
      </c>
      <c r="DW14" s="322">
        <v>103677</v>
      </c>
      <c r="DX14" s="351">
        <v>0</v>
      </c>
      <c r="DY14" s="323">
        <v>0.13115808042166113</v>
      </c>
    </row>
    <row r="15" spans="1:129">
      <c r="A15" s="450">
        <v>11</v>
      </c>
      <c r="B15" s="452">
        <v>713000000019</v>
      </c>
      <c r="C15" s="322" t="s">
        <v>236</v>
      </c>
      <c r="D15" s="322">
        <v>1547</v>
      </c>
      <c r="E15" s="322">
        <v>0</v>
      </c>
      <c r="F15" s="322">
        <v>0</v>
      </c>
      <c r="G15" s="322">
        <v>3.2899999999999999E-2</v>
      </c>
      <c r="H15" s="322">
        <v>305</v>
      </c>
      <c r="I15" s="322">
        <v>0</v>
      </c>
      <c r="J15" s="323">
        <v>0</v>
      </c>
      <c r="K15" s="322">
        <v>1547</v>
      </c>
      <c r="L15" s="322">
        <v>0</v>
      </c>
      <c r="M15" s="322">
        <v>0</v>
      </c>
      <c r="N15" s="322">
        <v>5.0799999999999998E-2</v>
      </c>
      <c r="O15" s="322">
        <v>1473</v>
      </c>
      <c r="P15" s="322">
        <v>0</v>
      </c>
      <c r="Q15" s="323">
        <v>0</v>
      </c>
      <c r="R15" s="322">
        <v>1547</v>
      </c>
      <c r="S15" s="322">
        <v>0</v>
      </c>
      <c r="T15" s="322">
        <v>1237.5999999999999</v>
      </c>
      <c r="U15" s="322">
        <v>0.27189999999999998</v>
      </c>
      <c r="V15" s="322">
        <v>11249</v>
      </c>
      <c r="W15" s="322">
        <v>0</v>
      </c>
      <c r="X15" s="323">
        <v>4.6429276060628424E-2</v>
      </c>
      <c r="Y15" s="322">
        <v>1547</v>
      </c>
      <c r="Z15" s="322">
        <v>0</v>
      </c>
      <c r="AA15" s="322">
        <v>1237.5999999999999</v>
      </c>
      <c r="AB15" s="322">
        <v>0.3589</v>
      </c>
      <c r="AC15" s="322">
        <v>18556</v>
      </c>
      <c r="AD15" s="322">
        <v>0</v>
      </c>
      <c r="AE15" s="323">
        <v>5.6151022523604155E-2</v>
      </c>
      <c r="AF15" s="322">
        <v>1547</v>
      </c>
      <c r="AG15" s="322">
        <v>0</v>
      </c>
      <c r="AH15" s="322">
        <v>1237.5999999999999</v>
      </c>
      <c r="AI15" s="322">
        <v>0.3589</v>
      </c>
      <c r="AJ15" s="322">
        <v>18556</v>
      </c>
      <c r="AK15" s="322">
        <v>0</v>
      </c>
      <c r="AL15" s="323">
        <v>5.6151022523604155E-2</v>
      </c>
      <c r="AM15" s="322">
        <v>1547</v>
      </c>
      <c r="AN15" s="322">
        <v>0</v>
      </c>
      <c r="AO15" s="322">
        <v>1237.5999999999999</v>
      </c>
      <c r="AP15" s="322">
        <v>0.56540000000000001</v>
      </c>
      <c r="AQ15" s="322">
        <v>36313</v>
      </c>
      <c r="AR15" s="322">
        <v>0</v>
      </c>
      <c r="AS15" s="323">
        <v>7.2076473283843395E-2</v>
      </c>
      <c r="AT15" s="322">
        <v>1547</v>
      </c>
      <c r="AU15" s="322">
        <v>0</v>
      </c>
      <c r="AV15" s="322">
        <v>1237.5999999999999</v>
      </c>
      <c r="AW15" s="322">
        <v>0.44519999999999998</v>
      </c>
      <c r="AX15" s="322">
        <v>21426</v>
      </c>
      <c r="AY15" s="322">
        <v>0</v>
      </c>
      <c r="AZ15" s="323">
        <v>5.2267618035556372E-2</v>
      </c>
      <c r="BA15" s="322">
        <v>1547</v>
      </c>
      <c r="BB15" s="322">
        <v>0</v>
      </c>
      <c r="BC15" s="322">
        <v>1237.5999999999999</v>
      </c>
      <c r="BD15" s="322">
        <v>0.06</v>
      </c>
      <c r="BE15" s="322">
        <v>1557</v>
      </c>
      <c r="BF15" s="322">
        <v>0</v>
      </c>
      <c r="BG15" s="323">
        <v>2.9122225813402288E-2</v>
      </c>
      <c r="BH15" s="322">
        <v>1547</v>
      </c>
      <c r="BI15" s="322">
        <v>0</v>
      </c>
      <c r="BJ15" s="322">
        <v>1237.5999999999999</v>
      </c>
      <c r="BK15" s="322">
        <v>3.61E-2</v>
      </c>
      <c r="BL15" s="322">
        <v>362</v>
      </c>
      <c r="BM15" s="322">
        <v>0</v>
      </c>
      <c r="BN15" s="323">
        <v>1.0890507849724026E-2</v>
      </c>
      <c r="BO15" s="322">
        <v>1547</v>
      </c>
      <c r="BP15" s="322">
        <v>0</v>
      </c>
      <c r="BQ15" s="322">
        <v>1237.5999999999999</v>
      </c>
      <c r="BR15" s="322">
        <v>0.1111</v>
      </c>
      <c r="BS15" s="322">
        <v>0</v>
      </c>
      <c r="BT15" s="322">
        <v>0</v>
      </c>
      <c r="BU15" s="323">
        <v>0</v>
      </c>
      <c r="BV15" s="322">
        <v>1547</v>
      </c>
      <c r="BW15" s="322">
        <v>0</v>
      </c>
      <c r="BX15" s="322">
        <v>1237.5999999999999</v>
      </c>
      <c r="BY15" s="322">
        <v>6.4699999999999994E-2</v>
      </c>
      <c r="BZ15" s="322">
        <v>2023</v>
      </c>
      <c r="CA15" s="322">
        <v>0</v>
      </c>
      <c r="CB15" s="323">
        <v>3.7596033538846531E-2</v>
      </c>
      <c r="CC15" s="322">
        <v>1547</v>
      </c>
      <c r="CD15" s="322"/>
      <c r="CE15" s="322">
        <v>1547</v>
      </c>
      <c r="CF15" s="322">
        <v>5.3400000000000003E-2</v>
      </c>
      <c r="CG15" s="322">
        <v>2679</v>
      </c>
      <c r="CH15" s="322">
        <v>0</v>
      </c>
      <c r="CI15" s="323">
        <v>4.3588126972985079E-2</v>
      </c>
      <c r="CJ15" s="322">
        <v>1547</v>
      </c>
      <c r="CK15" s="322"/>
      <c r="CL15" s="322">
        <v>1547</v>
      </c>
      <c r="CM15" s="322">
        <v>0</v>
      </c>
      <c r="CN15" s="322">
        <v>0</v>
      </c>
      <c r="CO15" s="322">
        <v>0</v>
      </c>
      <c r="CP15" s="323">
        <v>0</v>
      </c>
      <c r="CQ15" s="322">
        <v>1547</v>
      </c>
      <c r="CR15" s="322"/>
      <c r="CS15" s="322">
        <v>1547</v>
      </c>
      <c r="CT15" s="322">
        <v>0</v>
      </c>
      <c r="CU15" s="322">
        <v>0</v>
      </c>
      <c r="CV15" s="322">
        <v>0</v>
      </c>
      <c r="CW15" s="323">
        <v>0</v>
      </c>
      <c r="CX15" s="322">
        <v>1547</v>
      </c>
      <c r="CY15" s="322"/>
      <c r="CZ15" s="322">
        <v>1547</v>
      </c>
      <c r="DA15" s="322">
        <v>0</v>
      </c>
      <c r="DB15" s="322">
        <v>0</v>
      </c>
      <c r="DC15" s="322">
        <v>0</v>
      </c>
      <c r="DD15" s="323">
        <v>0</v>
      </c>
      <c r="DE15" s="322">
        <v>1547</v>
      </c>
      <c r="DF15" s="322"/>
      <c r="DG15" s="322">
        <v>1547</v>
      </c>
      <c r="DH15" s="322">
        <v>0.50949999999999995</v>
      </c>
      <c r="DI15" s="322">
        <v>45510</v>
      </c>
      <c r="DJ15" s="322">
        <v>0</v>
      </c>
      <c r="DK15" s="323">
        <v>7.7606732380452959E-2</v>
      </c>
      <c r="DL15" s="322">
        <v>1547</v>
      </c>
      <c r="DM15" s="322"/>
      <c r="DN15" s="322">
        <v>1547</v>
      </c>
      <c r="DO15" s="322">
        <v>0.5554</v>
      </c>
      <c r="DP15" s="322">
        <v>22230</v>
      </c>
      <c r="DQ15" s="322">
        <v>0</v>
      </c>
      <c r="DR15" s="323">
        <v>3.4775256182601286E-2</v>
      </c>
      <c r="DS15" s="322">
        <v>1547</v>
      </c>
      <c r="DT15" s="322"/>
      <c r="DU15" s="322">
        <v>1547</v>
      </c>
      <c r="DV15" s="322">
        <v>0.96650000000000003</v>
      </c>
      <c r="DW15" s="322">
        <v>22190</v>
      </c>
      <c r="DX15" s="351">
        <v>0</v>
      </c>
      <c r="DY15" s="323">
        <v>2.0612593267107741E-2</v>
      </c>
    </row>
    <row r="16" spans="1:129" s="507" customFormat="1">
      <c r="A16" s="450">
        <v>12</v>
      </c>
      <c r="B16" s="452">
        <v>291000000016</v>
      </c>
      <c r="C16" s="322" t="s">
        <v>760</v>
      </c>
      <c r="D16" s="322">
        <v>3178</v>
      </c>
      <c r="E16" s="322">
        <v>0</v>
      </c>
      <c r="F16" s="322">
        <v>0</v>
      </c>
      <c r="G16" s="322">
        <v>0.28570000000000001</v>
      </c>
      <c r="H16" s="322">
        <v>900</v>
      </c>
      <c r="I16" s="322">
        <v>0</v>
      </c>
      <c r="J16" s="323">
        <v>0</v>
      </c>
      <c r="K16" s="322">
        <v>3178</v>
      </c>
      <c r="L16" s="322">
        <v>450</v>
      </c>
      <c r="M16" s="322">
        <v>450</v>
      </c>
      <c r="N16" s="322">
        <v>0.4</v>
      </c>
      <c r="O16" s="322">
        <v>2250</v>
      </c>
      <c r="P16" s="322">
        <v>0</v>
      </c>
      <c r="Q16" s="323">
        <v>1.6801075268817203E-2</v>
      </c>
      <c r="R16" s="322">
        <v>3178</v>
      </c>
      <c r="S16" s="322">
        <v>0</v>
      </c>
      <c r="T16" s="322">
        <v>2542.4</v>
      </c>
      <c r="U16" s="322">
        <v>0.4</v>
      </c>
      <c r="V16" s="322">
        <v>2250</v>
      </c>
      <c r="W16" s="322">
        <v>0</v>
      </c>
      <c r="X16" s="323">
        <v>3.0728838892385146E-3</v>
      </c>
      <c r="Y16" s="322">
        <v>3178</v>
      </c>
      <c r="Z16" s="322">
        <v>900</v>
      </c>
      <c r="AA16" s="322">
        <v>2542.4</v>
      </c>
      <c r="AB16" s="322">
        <v>0.87309999999999999</v>
      </c>
      <c r="AC16" s="322">
        <v>65025</v>
      </c>
      <c r="AD16" s="322">
        <v>0</v>
      </c>
      <c r="AE16" s="323">
        <v>3.9373095229379811E-2</v>
      </c>
      <c r="AF16" s="322">
        <v>3178</v>
      </c>
      <c r="AG16" s="322">
        <v>900</v>
      </c>
      <c r="AH16" s="322">
        <v>2542.4</v>
      </c>
      <c r="AI16" s="322">
        <v>0.87309999999999999</v>
      </c>
      <c r="AJ16" s="322">
        <v>65025</v>
      </c>
      <c r="AK16" s="322">
        <v>0</v>
      </c>
      <c r="AL16" s="323">
        <v>3.9373095229379811E-2</v>
      </c>
      <c r="AM16" s="322">
        <v>3178</v>
      </c>
      <c r="AN16" s="322">
        <v>675</v>
      </c>
      <c r="AO16" s="322">
        <v>2542.4</v>
      </c>
      <c r="AP16" s="322">
        <v>0.91159999999999997</v>
      </c>
      <c r="AQ16" s="322">
        <v>88200</v>
      </c>
      <c r="AR16" s="322">
        <v>0</v>
      </c>
      <c r="AS16" s="323">
        <v>5.2855220911869151E-2</v>
      </c>
      <c r="AT16" s="322">
        <v>3178</v>
      </c>
      <c r="AU16" s="322">
        <v>225</v>
      </c>
      <c r="AV16" s="322">
        <v>2542.4</v>
      </c>
      <c r="AW16" s="322">
        <v>0.78900000000000003</v>
      </c>
      <c r="AX16" s="322">
        <v>42075</v>
      </c>
      <c r="AY16" s="322">
        <v>0</v>
      </c>
      <c r="AZ16" s="323">
        <v>2.8192286877841394E-2</v>
      </c>
      <c r="BA16" s="322">
        <v>3178</v>
      </c>
      <c r="BB16" s="322">
        <v>225</v>
      </c>
      <c r="BC16" s="322">
        <v>2542.4</v>
      </c>
      <c r="BD16" s="322">
        <v>0.2235</v>
      </c>
      <c r="BE16" s="322">
        <v>4275</v>
      </c>
      <c r="BF16" s="322">
        <v>0</v>
      </c>
      <c r="BG16" s="323">
        <v>1.0449180115531415E-2</v>
      </c>
      <c r="BH16" s="322">
        <v>3178</v>
      </c>
      <c r="BI16" s="322">
        <v>0</v>
      </c>
      <c r="BJ16" s="322">
        <v>2542.4</v>
      </c>
      <c r="BK16" s="322">
        <v>0.2</v>
      </c>
      <c r="BL16" s="322">
        <v>4050</v>
      </c>
      <c r="BM16" s="322">
        <v>0</v>
      </c>
      <c r="BN16" s="323">
        <v>1.0705530968959986E-2</v>
      </c>
      <c r="BO16" s="322">
        <v>3178</v>
      </c>
      <c r="BP16" s="322">
        <v>0</v>
      </c>
      <c r="BQ16" s="322">
        <v>2542.4</v>
      </c>
      <c r="BR16" s="322">
        <v>0.27910000000000001</v>
      </c>
      <c r="BS16" s="322">
        <v>2700</v>
      </c>
      <c r="BT16" s="322">
        <v>0</v>
      </c>
      <c r="BU16" s="323">
        <v>5.1143107459500721E-3</v>
      </c>
      <c r="BV16" s="322">
        <v>3178</v>
      </c>
      <c r="BW16" s="322">
        <v>0</v>
      </c>
      <c r="BX16" s="322">
        <v>2542.4</v>
      </c>
      <c r="BY16" s="322">
        <v>0.28810000000000002</v>
      </c>
      <c r="BZ16" s="322">
        <v>3825</v>
      </c>
      <c r="CA16" s="322">
        <v>0</v>
      </c>
      <c r="CB16" s="323">
        <v>7.7709663485478371E-3</v>
      </c>
      <c r="CC16" s="322">
        <v>3178</v>
      </c>
      <c r="CD16" s="322"/>
      <c r="CE16" s="322">
        <v>3178</v>
      </c>
      <c r="CF16" s="322">
        <v>0.30099999999999999</v>
      </c>
      <c r="CG16" s="322">
        <v>3150</v>
      </c>
      <c r="CH16" s="322">
        <v>0</v>
      </c>
      <c r="CI16" s="323">
        <v>4.4260593153322945E-3</v>
      </c>
      <c r="CJ16" s="322">
        <v>3178</v>
      </c>
      <c r="CK16" s="322"/>
      <c r="CL16" s="322">
        <v>3178</v>
      </c>
      <c r="CM16" s="322">
        <v>0.31369999999999998</v>
      </c>
      <c r="CN16" s="322">
        <v>1929</v>
      </c>
      <c r="CO16" s="322">
        <v>0</v>
      </c>
      <c r="CP16" s="323">
        <v>2.6873938542119509E-3</v>
      </c>
      <c r="CQ16" s="322">
        <v>3178</v>
      </c>
      <c r="CR16" s="322"/>
      <c r="CS16" s="322">
        <v>3178</v>
      </c>
      <c r="CT16" s="322">
        <v>0.31390000000000001</v>
      </c>
      <c r="CU16" s="322">
        <v>1532</v>
      </c>
      <c r="CV16" s="322">
        <v>0</v>
      </c>
      <c r="CW16" s="323">
        <v>2.0641469927211793E-3</v>
      </c>
      <c r="CX16" s="322">
        <v>3178</v>
      </c>
      <c r="CY16" s="322"/>
      <c r="CZ16" s="322">
        <v>3178</v>
      </c>
      <c r="DA16" s="322">
        <v>0.57420000000000004</v>
      </c>
      <c r="DB16" s="322">
        <v>3618</v>
      </c>
      <c r="DC16" s="322">
        <v>0</v>
      </c>
      <c r="DD16" s="323">
        <v>2.7537149669915884E-3</v>
      </c>
      <c r="DE16" s="322">
        <v>3178</v>
      </c>
      <c r="DF16" s="322"/>
      <c r="DG16" s="322">
        <v>3178</v>
      </c>
      <c r="DH16" s="322">
        <v>0.92810000000000004</v>
      </c>
      <c r="DI16" s="322">
        <v>46680</v>
      </c>
      <c r="DJ16" s="322">
        <v>0</v>
      </c>
      <c r="DK16" s="323">
        <v>2.1272045158226713E-2</v>
      </c>
      <c r="DL16" s="322">
        <v>3178</v>
      </c>
      <c r="DM16" s="322"/>
      <c r="DN16" s="322">
        <v>3178</v>
      </c>
      <c r="DO16" s="322">
        <v>0.95169999999999999</v>
      </c>
      <c r="DP16" s="322">
        <v>73626</v>
      </c>
      <c r="DQ16" s="322">
        <v>0</v>
      </c>
      <c r="DR16" s="323">
        <v>3.2719322978712218E-2</v>
      </c>
      <c r="DS16" s="322">
        <v>3178</v>
      </c>
      <c r="DT16" s="322"/>
      <c r="DU16" s="322">
        <v>3178</v>
      </c>
      <c r="DV16" s="322">
        <v>0.9788</v>
      </c>
      <c r="DW16" s="322">
        <v>83556</v>
      </c>
      <c r="DX16" s="351">
        <v>0</v>
      </c>
      <c r="DY16" s="323">
        <v>3.7307598238091211E-2</v>
      </c>
    </row>
    <row r="17" spans="1:129">
      <c r="A17" s="450">
        <v>13</v>
      </c>
      <c r="B17" s="452">
        <v>711000000072</v>
      </c>
      <c r="C17" s="322" t="s">
        <v>236</v>
      </c>
      <c r="D17" s="322">
        <v>1155</v>
      </c>
      <c r="E17" s="322">
        <v>0</v>
      </c>
      <c r="F17" s="322">
        <v>0</v>
      </c>
      <c r="G17" s="322">
        <v>0</v>
      </c>
      <c r="H17" s="322">
        <v>0</v>
      </c>
      <c r="I17" s="322">
        <v>0</v>
      </c>
      <c r="J17" s="323">
        <v>0</v>
      </c>
      <c r="K17" s="322">
        <v>1155</v>
      </c>
      <c r="L17" s="322">
        <v>0</v>
      </c>
      <c r="M17" s="322">
        <v>0</v>
      </c>
      <c r="N17" s="322">
        <v>0</v>
      </c>
      <c r="O17" s="322">
        <v>0</v>
      </c>
      <c r="P17" s="322">
        <v>0</v>
      </c>
      <c r="Q17" s="323">
        <v>0</v>
      </c>
      <c r="R17" s="322">
        <v>1155</v>
      </c>
      <c r="S17" s="322">
        <v>0</v>
      </c>
      <c r="T17" s="322">
        <v>924</v>
      </c>
      <c r="U17" s="322">
        <v>0</v>
      </c>
      <c r="V17" s="322">
        <v>0</v>
      </c>
      <c r="W17" s="322">
        <v>0</v>
      </c>
      <c r="X17" s="323">
        <v>0</v>
      </c>
      <c r="Y17" s="322">
        <v>1155</v>
      </c>
      <c r="Z17" s="322">
        <v>240</v>
      </c>
      <c r="AA17" s="322">
        <v>924</v>
      </c>
      <c r="AB17" s="322">
        <v>0.5</v>
      </c>
      <c r="AC17" s="322">
        <v>36000</v>
      </c>
      <c r="AD17" s="322">
        <v>0</v>
      </c>
      <c r="AE17" s="323">
        <v>0.10473397570171764</v>
      </c>
      <c r="AF17" s="322">
        <v>1155</v>
      </c>
      <c r="AG17" s="322">
        <v>240</v>
      </c>
      <c r="AH17" s="322">
        <v>924</v>
      </c>
      <c r="AI17" s="322">
        <v>0.5</v>
      </c>
      <c r="AJ17" s="322">
        <v>36000</v>
      </c>
      <c r="AK17" s="322">
        <v>0</v>
      </c>
      <c r="AL17" s="323">
        <v>0.10473397570171764</v>
      </c>
      <c r="AM17" s="322">
        <v>1155</v>
      </c>
      <c r="AN17" s="322">
        <v>720</v>
      </c>
      <c r="AO17" s="322">
        <v>924</v>
      </c>
      <c r="AP17" s="322">
        <v>0.75</v>
      </c>
      <c r="AQ17" s="322">
        <v>72000</v>
      </c>
      <c r="AR17" s="322">
        <v>0</v>
      </c>
      <c r="AS17" s="323">
        <v>0.14430014430014429</v>
      </c>
      <c r="AT17" s="322">
        <v>1155</v>
      </c>
      <c r="AU17" s="322">
        <v>720</v>
      </c>
      <c r="AV17" s="322">
        <v>924</v>
      </c>
      <c r="AW17" s="322">
        <v>0.28570000000000001</v>
      </c>
      <c r="AX17" s="322">
        <v>24000</v>
      </c>
      <c r="AY17" s="322">
        <v>0</v>
      </c>
      <c r="AZ17" s="323">
        <v>0.12219574810607588</v>
      </c>
      <c r="BA17" s="322">
        <v>1155</v>
      </c>
      <c r="BB17" s="322">
        <v>720</v>
      </c>
      <c r="BC17" s="322">
        <v>924</v>
      </c>
      <c r="BD17" s="322">
        <v>0</v>
      </c>
      <c r="BE17" s="322">
        <v>0</v>
      </c>
      <c r="BF17" s="322">
        <v>0</v>
      </c>
      <c r="BG17" s="323">
        <v>0</v>
      </c>
      <c r="BH17" s="322">
        <v>1155</v>
      </c>
      <c r="BI17" s="322">
        <v>360</v>
      </c>
      <c r="BJ17" s="322">
        <v>924</v>
      </c>
      <c r="BK17" s="322">
        <v>0</v>
      </c>
      <c r="BL17" s="322">
        <v>0</v>
      </c>
      <c r="BM17" s="322">
        <v>0</v>
      </c>
      <c r="BN17" s="323">
        <v>0</v>
      </c>
      <c r="BO17" s="322">
        <v>1155</v>
      </c>
      <c r="BP17" s="322">
        <v>360</v>
      </c>
      <c r="BQ17" s="322">
        <v>924</v>
      </c>
      <c r="BR17" s="322">
        <v>1</v>
      </c>
      <c r="BS17" s="322">
        <v>12000</v>
      </c>
      <c r="BT17" s="322">
        <v>0</v>
      </c>
      <c r="BU17" s="323">
        <v>1.745566261695294E-2</v>
      </c>
      <c r="BV17" s="322">
        <v>1155</v>
      </c>
      <c r="BW17" s="322">
        <v>480</v>
      </c>
      <c r="BX17" s="322">
        <v>924</v>
      </c>
      <c r="BY17" s="322">
        <v>0</v>
      </c>
      <c r="BZ17" s="322">
        <v>0</v>
      </c>
      <c r="CA17" s="322">
        <v>0</v>
      </c>
      <c r="CB17" s="323">
        <v>0</v>
      </c>
      <c r="CC17" s="322">
        <v>1155</v>
      </c>
      <c r="CD17" s="322"/>
      <c r="CE17" s="322">
        <v>1155</v>
      </c>
      <c r="CF17" s="322">
        <v>0.13009999999999999</v>
      </c>
      <c r="CG17" s="322">
        <v>6480</v>
      </c>
      <c r="CH17" s="322">
        <v>0</v>
      </c>
      <c r="CI17" s="323">
        <v>5.7961923524394075E-2</v>
      </c>
      <c r="CJ17" s="322">
        <v>1155</v>
      </c>
      <c r="CK17" s="322"/>
      <c r="CL17" s="322">
        <v>1155</v>
      </c>
      <c r="CM17" s="322">
        <v>0.23100000000000001</v>
      </c>
      <c r="CN17" s="322">
        <v>8940</v>
      </c>
      <c r="CO17" s="322">
        <v>0</v>
      </c>
      <c r="CP17" s="323">
        <v>4.6538358226669921E-2</v>
      </c>
      <c r="CQ17" s="322">
        <v>1155</v>
      </c>
      <c r="CR17" s="322"/>
      <c r="CS17" s="322">
        <v>1155</v>
      </c>
      <c r="CT17" s="322">
        <v>0.27239999999999998</v>
      </c>
      <c r="CU17" s="322">
        <v>10560</v>
      </c>
      <c r="CV17" s="322">
        <v>0</v>
      </c>
      <c r="CW17" s="323">
        <v>4.5113019391831391E-2</v>
      </c>
      <c r="CX17" s="322">
        <v>1155</v>
      </c>
      <c r="CY17" s="322"/>
      <c r="CZ17" s="322">
        <v>1155</v>
      </c>
      <c r="DA17" s="322">
        <v>0</v>
      </c>
      <c r="DB17" s="322">
        <v>0</v>
      </c>
      <c r="DC17" s="322">
        <v>0</v>
      </c>
      <c r="DD17" s="323">
        <v>0</v>
      </c>
      <c r="DE17" s="322">
        <v>1155</v>
      </c>
      <c r="DF17" s="322"/>
      <c r="DG17" s="322">
        <v>1155</v>
      </c>
      <c r="DH17" s="322">
        <v>0.73699999999999999</v>
      </c>
      <c r="DI17" s="322">
        <v>104940</v>
      </c>
      <c r="DJ17" s="322">
        <v>0</v>
      </c>
      <c r="DK17" s="323">
        <v>0.16569852872212046</v>
      </c>
      <c r="DL17" s="322">
        <v>1155</v>
      </c>
      <c r="DM17" s="322"/>
      <c r="DN17" s="322">
        <v>1155</v>
      </c>
      <c r="DO17" s="322">
        <v>0.72940000000000005</v>
      </c>
      <c r="DP17" s="322">
        <v>111120</v>
      </c>
      <c r="DQ17" s="322">
        <v>0</v>
      </c>
      <c r="DR17" s="323">
        <v>0.17728482131393936</v>
      </c>
      <c r="DS17" s="322">
        <v>1155</v>
      </c>
      <c r="DT17" s="322"/>
      <c r="DU17" s="322">
        <v>1155</v>
      </c>
      <c r="DV17" s="322">
        <v>0.94530000000000003</v>
      </c>
      <c r="DW17" s="322">
        <v>153600</v>
      </c>
      <c r="DX17" s="351">
        <v>0</v>
      </c>
      <c r="DY17" s="323">
        <v>0.19539213445909734</v>
      </c>
    </row>
    <row r="18" spans="1:129">
      <c r="A18" s="450">
        <v>14</v>
      </c>
      <c r="B18" s="452">
        <v>713000000006</v>
      </c>
      <c r="C18" s="322" t="s">
        <v>860</v>
      </c>
      <c r="D18" s="322">
        <v>4000</v>
      </c>
      <c r="E18" s="322">
        <v>2940</v>
      </c>
      <c r="F18" s="322">
        <v>2940</v>
      </c>
      <c r="G18" s="322">
        <v>0.99890000000000001</v>
      </c>
      <c r="H18" s="322">
        <v>1264800</v>
      </c>
      <c r="I18" s="322">
        <v>0</v>
      </c>
      <c r="J18" s="323">
        <v>0.59816364894808327</v>
      </c>
      <c r="K18" s="322">
        <v>4000</v>
      </c>
      <c r="L18" s="322">
        <v>3306</v>
      </c>
      <c r="M18" s="322">
        <v>3306</v>
      </c>
      <c r="N18" s="322">
        <v>0.99870000000000003</v>
      </c>
      <c r="O18" s="322">
        <v>1210089</v>
      </c>
      <c r="P18" s="322">
        <v>0</v>
      </c>
      <c r="Q18" s="323">
        <v>0.49261369171254127</v>
      </c>
      <c r="R18" s="322">
        <v>4000</v>
      </c>
      <c r="S18" s="322">
        <v>3252</v>
      </c>
      <c r="T18" s="322">
        <v>3252</v>
      </c>
      <c r="U18" s="322">
        <v>0.99880000000000002</v>
      </c>
      <c r="V18" s="322">
        <v>0</v>
      </c>
      <c r="W18" s="322">
        <v>0</v>
      </c>
      <c r="X18" s="323">
        <v>0</v>
      </c>
      <c r="Y18" s="322">
        <v>4000</v>
      </c>
      <c r="Z18" s="322">
        <v>3108</v>
      </c>
      <c r="AA18" s="322">
        <v>3200</v>
      </c>
      <c r="AB18" s="322">
        <v>0.997</v>
      </c>
      <c r="AC18" s="322">
        <v>266630</v>
      </c>
      <c r="AD18" s="322">
        <v>0</v>
      </c>
      <c r="AE18" s="323">
        <v>0.11232875373432123</v>
      </c>
      <c r="AF18" s="322">
        <v>4000</v>
      </c>
      <c r="AG18" s="322">
        <v>3108</v>
      </c>
      <c r="AH18" s="322">
        <v>3200</v>
      </c>
      <c r="AI18" s="322">
        <v>0.997</v>
      </c>
      <c r="AJ18" s="322">
        <v>266630</v>
      </c>
      <c r="AK18" s="322">
        <v>0</v>
      </c>
      <c r="AL18" s="323">
        <v>0.11232875373432123</v>
      </c>
      <c r="AM18" s="322">
        <v>4000</v>
      </c>
      <c r="AN18" s="322">
        <v>3174</v>
      </c>
      <c r="AO18" s="322">
        <v>3200</v>
      </c>
      <c r="AP18" s="322">
        <v>0.99860000000000004</v>
      </c>
      <c r="AQ18" s="322">
        <v>5</v>
      </c>
      <c r="AR18" s="322">
        <v>0</v>
      </c>
      <c r="AS18" s="323">
        <v>2.1731813427687651E-6</v>
      </c>
      <c r="AT18" s="322">
        <v>4000</v>
      </c>
      <c r="AU18" s="322">
        <v>3204</v>
      </c>
      <c r="AV18" s="322">
        <v>3204</v>
      </c>
      <c r="AW18" s="322">
        <v>0.99880000000000002</v>
      </c>
      <c r="AX18" s="322">
        <v>451893</v>
      </c>
      <c r="AY18" s="322">
        <v>0</v>
      </c>
      <c r="AZ18" s="323">
        <v>0.18979800245817111</v>
      </c>
      <c r="BA18" s="322">
        <v>4000</v>
      </c>
      <c r="BB18" s="322">
        <v>3180</v>
      </c>
      <c r="BC18" s="322">
        <v>3200</v>
      </c>
      <c r="BD18" s="322">
        <v>0.99960000000000004</v>
      </c>
      <c r="BE18" s="322">
        <v>453676</v>
      </c>
      <c r="BF18" s="322">
        <v>0</v>
      </c>
      <c r="BG18" s="323">
        <v>0.19698678082344048</v>
      </c>
      <c r="BH18" s="322">
        <v>4000</v>
      </c>
      <c r="BI18" s="322">
        <v>3282</v>
      </c>
      <c r="BJ18" s="322">
        <v>3282</v>
      </c>
      <c r="BK18" s="322">
        <v>0.99909999999999999</v>
      </c>
      <c r="BL18" s="322">
        <v>659504</v>
      </c>
      <c r="BM18" s="322">
        <v>0</v>
      </c>
      <c r="BN18" s="323">
        <v>0.27033169204108254</v>
      </c>
      <c r="BO18" s="322">
        <v>4000</v>
      </c>
      <c r="BP18" s="322">
        <v>3372</v>
      </c>
      <c r="BQ18" s="322">
        <v>3372</v>
      </c>
      <c r="BR18" s="322">
        <v>0.99890000000000001</v>
      </c>
      <c r="BS18" s="322">
        <v>481108</v>
      </c>
      <c r="BT18" s="322">
        <v>0</v>
      </c>
      <c r="BU18" s="323">
        <v>0.19198180205652332</v>
      </c>
      <c r="BV18" s="322">
        <v>4000</v>
      </c>
      <c r="BW18" s="322">
        <v>3408</v>
      </c>
      <c r="BX18" s="322">
        <v>3408</v>
      </c>
      <c r="BY18" s="322">
        <v>0.99939999999999996</v>
      </c>
      <c r="BZ18" s="322">
        <v>1936260</v>
      </c>
      <c r="CA18" s="322">
        <v>0</v>
      </c>
      <c r="CB18" s="323">
        <v>0.84597098802541093</v>
      </c>
      <c r="CC18" s="322">
        <v>4000</v>
      </c>
      <c r="CD18" s="322"/>
      <c r="CE18" s="322">
        <v>3558</v>
      </c>
      <c r="CF18" s="322">
        <v>0.996</v>
      </c>
      <c r="CG18" s="322">
        <v>449975</v>
      </c>
      <c r="CH18" s="322">
        <v>0</v>
      </c>
      <c r="CI18" s="323">
        <v>0.17066724106286915</v>
      </c>
      <c r="CJ18" s="322">
        <v>4000</v>
      </c>
      <c r="CK18" s="322"/>
      <c r="CL18" s="322">
        <v>3504</v>
      </c>
      <c r="CM18" s="322">
        <v>1.0057</v>
      </c>
      <c r="CN18" s="322">
        <v>81901</v>
      </c>
      <c r="CO18" s="322">
        <v>0</v>
      </c>
      <c r="CP18" s="323">
        <v>3.227930388364203E-2</v>
      </c>
      <c r="CQ18" s="322">
        <v>4000</v>
      </c>
      <c r="CR18" s="322"/>
      <c r="CS18" s="322">
        <v>3486</v>
      </c>
      <c r="CT18" s="322">
        <v>1.6453</v>
      </c>
      <c r="CU18" s="322">
        <v>429578</v>
      </c>
      <c r="CV18" s="322">
        <v>0</v>
      </c>
      <c r="CW18" s="323">
        <v>0.10066919961169606</v>
      </c>
      <c r="CX18" s="322">
        <v>4000</v>
      </c>
      <c r="CY18" s="322"/>
      <c r="CZ18" s="322">
        <v>3498</v>
      </c>
      <c r="DA18" s="322">
        <v>0.99809999999999999</v>
      </c>
      <c r="DB18" s="322">
        <v>80700</v>
      </c>
      <c r="DC18" s="322">
        <v>0</v>
      </c>
      <c r="DD18" s="323">
        <v>3.2103115225198132E-2</v>
      </c>
      <c r="DE18" s="322">
        <v>4000</v>
      </c>
      <c r="DF18" s="322"/>
      <c r="DG18" s="322">
        <v>3450</v>
      </c>
      <c r="DH18" s="322">
        <v>1.0177</v>
      </c>
      <c r="DI18" s="322">
        <v>561046</v>
      </c>
      <c r="DJ18" s="322">
        <v>0</v>
      </c>
      <c r="DK18" s="323">
        <v>0.21477645273485549</v>
      </c>
      <c r="DL18" s="322">
        <v>4000</v>
      </c>
      <c r="DM18" s="322"/>
      <c r="DN18" s="322">
        <v>3360</v>
      </c>
      <c r="DO18" s="322">
        <v>0.99760000000000004</v>
      </c>
      <c r="DP18" s="322">
        <v>1822680</v>
      </c>
      <c r="DQ18" s="351">
        <v>326375.7696</v>
      </c>
      <c r="DR18" s="323">
        <v>0.73087275821418407</v>
      </c>
      <c r="DS18" s="322">
        <v>4000</v>
      </c>
      <c r="DT18" s="322"/>
      <c r="DU18" s="322">
        <v>3354</v>
      </c>
      <c r="DV18" s="322">
        <v>0.99739999999999995</v>
      </c>
      <c r="DW18" s="322">
        <v>1674240</v>
      </c>
      <c r="DX18" s="351">
        <v>229079.2128000001</v>
      </c>
      <c r="DY18" s="323">
        <v>0.69510881342573982</v>
      </c>
    </row>
    <row r="19" spans="1:129">
      <c r="A19" s="450">
        <v>15</v>
      </c>
      <c r="B19" s="452">
        <v>714000000006</v>
      </c>
      <c r="C19" s="322" t="s">
        <v>442</v>
      </c>
      <c r="D19" s="322">
        <v>4000</v>
      </c>
      <c r="E19" s="322">
        <v>1728</v>
      </c>
      <c r="F19" s="322">
        <v>1728</v>
      </c>
      <c r="G19" s="322">
        <v>0.93559999999999999</v>
      </c>
      <c r="H19" s="322">
        <v>69012</v>
      </c>
      <c r="I19" s="322">
        <v>0</v>
      </c>
      <c r="J19" s="323">
        <v>5.9286821291150066E-2</v>
      </c>
      <c r="K19" s="322">
        <v>4000</v>
      </c>
      <c r="L19" s="322">
        <v>3780</v>
      </c>
      <c r="M19" s="322">
        <v>3780</v>
      </c>
      <c r="N19" s="322">
        <v>0.97430000000000005</v>
      </c>
      <c r="O19" s="322">
        <v>1385935</v>
      </c>
      <c r="P19" s="322">
        <v>0</v>
      </c>
      <c r="Q19" s="323">
        <v>0.50580768616270244</v>
      </c>
      <c r="R19" s="322">
        <v>4000</v>
      </c>
      <c r="S19" s="322">
        <v>3804</v>
      </c>
      <c r="T19" s="322">
        <v>3804</v>
      </c>
      <c r="U19" s="322">
        <v>0.9819</v>
      </c>
      <c r="V19" s="322">
        <v>1683375</v>
      </c>
      <c r="W19" s="351">
        <v>69791.236800000072</v>
      </c>
      <c r="X19" s="323">
        <v>0.62595139033684599</v>
      </c>
      <c r="Y19" s="322">
        <v>4000</v>
      </c>
      <c r="Z19" s="322">
        <v>3636</v>
      </c>
      <c r="AA19" s="322">
        <v>3636</v>
      </c>
      <c r="AB19" s="322">
        <v>1</v>
      </c>
      <c r="AC19" s="322">
        <v>618480</v>
      </c>
      <c r="AD19" s="322">
        <v>0</v>
      </c>
      <c r="AE19" s="323">
        <v>0.22862770147982539</v>
      </c>
      <c r="AF19" s="322">
        <v>4000</v>
      </c>
      <c r="AG19" s="322">
        <v>3636</v>
      </c>
      <c r="AH19" s="322">
        <v>3636</v>
      </c>
      <c r="AI19" s="322">
        <v>1</v>
      </c>
      <c r="AJ19" s="322">
        <v>618480</v>
      </c>
      <c r="AK19" s="322">
        <v>0</v>
      </c>
      <c r="AL19" s="323">
        <v>0.22862770147982539</v>
      </c>
      <c r="AM19" s="322">
        <v>4000</v>
      </c>
      <c r="AN19" s="322">
        <v>3768</v>
      </c>
      <c r="AO19" s="322">
        <v>3768</v>
      </c>
      <c r="AP19" s="322">
        <v>0.73480000000000001</v>
      </c>
      <c r="AQ19" s="322">
        <v>1582800</v>
      </c>
      <c r="AR19" s="351">
        <v>386710.19519999996</v>
      </c>
      <c r="AS19" s="323">
        <v>0.79398720412870449</v>
      </c>
      <c r="AT19" s="322">
        <v>4000</v>
      </c>
      <c r="AU19" s="322">
        <v>3828</v>
      </c>
      <c r="AV19" s="322">
        <v>3828</v>
      </c>
      <c r="AW19" s="322">
        <v>0.96089999999999998</v>
      </c>
      <c r="AX19" s="322">
        <v>996105</v>
      </c>
      <c r="AY19" s="322">
        <v>0</v>
      </c>
      <c r="AZ19" s="323">
        <v>0.36398380612231157</v>
      </c>
      <c r="BA19" s="322">
        <v>4000</v>
      </c>
      <c r="BB19" s="322">
        <v>3840</v>
      </c>
      <c r="BC19" s="322">
        <v>3840</v>
      </c>
      <c r="BD19" s="322">
        <v>1</v>
      </c>
      <c r="BE19" s="322">
        <v>1568475</v>
      </c>
      <c r="BF19" s="322">
        <v>0</v>
      </c>
      <c r="BG19" s="323">
        <v>0.56730143229166663</v>
      </c>
      <c r="BH19" s="322">
        <v>4000</v>
      </c>
      <c r="BI19" s="322">
        <v>3648</v>
      </c>
      <c r="BJ19" s="322">
        <v>3648</v>
      </c>
      <c r="BK19" s="322">
        <v>0.97250000000000003</v>
      </c>
      <c r="BL19" s="322">
        <v>1368755</v>
      </c>
      <c r="BM19" s="322">
        <v>0</v>
      </c>
      <c r="BN19" s="323">
        <v>0.51857114011567873</v>
      </c>
      <c r="BO19" s="322">
        <v>4000</v>
      </c>
      <c r="BP19" s="322">
        <v>3636</v>
      </c>
      <c r="BQ19" s="322">
        <v>3636</v>
      </c>
      <c r="BR19" s="322">
        <v>0.9758</v>
      </c>
      <c r="BS19" s="322">
        <v>1494780</v>
      </c>
      <c r="BT19" s="322">
        <v>0</v>
      </c>
      <c r="BU19" s="323">
        <v>0.56626491547197011</v>
      </c>
      <c r="BV19" s="322">
        <v>4000</v>
      </c>
      <c r="BW19" s="322">
        <v>3684</v>
      </c>
      <c r="BX19" s="322">
        <v>3684</v>
      </c>
      <c r="BY19" s="322">
        <v>0.9748</v>
      </c>
      <c r="BZ19" s="322">
        <v>1276920</v>
      </c>
      <c r="CA19" s="322">
        <v>0</v>
      </c>
      <c r="CB19" s="323">
        <v>0.52912620942110655</v>
      </c>
      <c r="CC19" s="322">
        <v>4000</v>
      </c>
      <c r="CD19" s="322"/>
      <c r="CE19" s="322">
        <v>3667.2</v>
      </c>
      <c r="CF19" s="322">
        <v>0.9778</v>
      </c>
      <c r="CG19" s="322">
        <v>1861080</v>
      </c>
      <c r="CH19" s="351">
        <v>260384.16537600034</v>
      </c>
      <c r="CI19" s="323">
        <v>0.69760161540140342</v>
      </c>
      <c r="CJ19" s="322">
        <v>4000</v>
      </c>
      <c r="CK19" s="322"/>
      <c r="CL19" s="322">
        <v>3729.6</v>
      </c>
      <c r="CM19" s="322">
        <v>0.97819999999999996</v>
      </c>
      <c r="CN19" s="322">
        <v>1929000</v>
      </c>
      <c r="CO19" s="351">
        <v>352936.68096000003</v>
      </c>
      <c r="CP19" s="323">
        <v>0.73436135846685835</v>
      </c>
      <c r="CQ19" s="322">
        <v>4000</v>
      </c>
      <c r="CR19" s="322"/>
      <c r="CS19" s="322">
        <v>3691.2</v>
      </c>
      <c r="CT19" s="322">
        <v>0.98229999999999995</v>
      </c>
      <c r="CU19" s="322">
        <v>1612680</v>
      </c>
      <c r="CV19" s="322">
        <v>0</v>
      </c>
      <c r="CW19" s="323">
        <v>0.59781050613448261</v>
      </c>
      <c r="CX19" s="322">
        <v>4000</v>
      </c>
      <c r="CY19" s="322"/>
      <c r="CZ19" s="322">
        <v>3691.2</v>
      </c>
      <c r="DA19" s="322">
        <v>0.98280000000000001</v>
      </c>
      <c r="DB19" s="322">
        <v>1817040</v>
      </c>
      <c r="DC19" s="351">
        <v>249868.69247999997</v>
      </c>
      <c r="DD19" s="323">
        <v>0.69566357855622407</v>
      </c>
      <c r="DE19" s="322">
        <v>4000</v>
      </c>
      <c r="DF19" s="322"/>
      <c r="DG19" s="322">
        <v>3753.6</v>
      </c>
      <c r="DH19" s="322">
        <v>0.97670000000000001</v>
      </c>
      <c r="DI19" s="322">
        <v>1512000</v>
      </c>
      <c r="DJ19" s="322">
        <v>0</v>
      </c>
      <c r="DK19" s="323">
        <v>0.55433165227314796</v>
      </c>
      <c r="DL19" s="322">
        <v>4000</v>
      </c>
      <c r="DM19" s="322"/>
      <c r="DN19" s="322">
        <v>3753.6</v>
      </c>
      <c r="DO19" s="322">
        <v>0.97660000000000002</v>
      </c>
      <c r="DP19" s="322">
        <v>1242240</v>
      </c>
      <c r="DQ19" s="322">
        <v>0</v>
      </c>
      <c r="DR19" s="323">
        <v>0.45547848080583275</v>
      </c>
      <c r="DS19" s="322">
        <v>4000</v>
      </c>
      <c r="DT19" s="322"/>
      <c r="DU19" s="322">
        <v>3200</v>
      </c>
      <c r="DV19" s="322">
        <v>0.94850000000000001</v>
      </c>
      <c r="DW19" s="322">
        <v>239160</v>
      </c>
      <c r="DX19" s="351">
        <v>0</v>
      </c>
      <c r="DY19" s="323">
        <v>0.10943814795290813</v>
      </c>
    </row>
    <row r="20" spans="1:129">
      <c r="A20" s="450">
        <v>16</v>
      </c>
      <c r="B20" s="452">
        <v>712000000001</v>
      </c>
      <c r="C20" s="322" t="s">
        <v>441</v>
      </c>
      <c r="D20" s="322">
        <v>3000</v>
      </c>
      <c r="E20" s="322">
        <v>228</v>
      </c>
      <c r="F20" s="322">
        <v>228</v>
      </c>
      <c r="G20" s="322">
        <v>0.99099999999999999</v>
      </c>
      <c r="H20" s="322">
        <v>38021.4</v>
      </c>
      <c r="I20" s="322">
        <v>0</v>
      </c>
      <c r="J20" s="323">
        <v>0.23371527962185992</v>
      </c>
      <c r="K20" s="322">
        <v>3000</v>
      </c>
      <c r="L20" s="322">
        <v>564</v>
      </c>
      <c r="M20" s="322">
        <v>564</v>
      </c>
      <c r="N20" s="322">
        <v>0.95450000000000002</v>
      </c>
      <c r="O20" s="322">
        <v>49653</v>
      </c>
      <c r="P20" s="322">
        <v>0</v>
      </c>
      <c r="Q20" s="323">
        <v>0.1239702625967449</v>
      </c>
      <c r="R20" s="322">
        <v>3000</v>
      </c>
      <c r="S20" s="322">
        <v>756</v>
      </c>
      <c r="T20" s="322">
        <v>2400</v>
      </c>
      <c r="U20" s="322">
        <v>0.92579999999999996</v>
      </c>
      <c r="V20" s="322">
        <v>162378</v>
      </c>
      <c r="W20" s="322">
        <v>0</v>
      </c>
      <c r="X20" s="323">
        <v>0.10150005400734499</v>
      </c>
      <c r="Y20" s="322">
        <v>3000</v>
      </c>
      <c r="Z20" s="322">
        <v>2400</v>
      </c>
      <c r="AA20" s="322">
        <v>2400</v>
      </c>
      <c r="AB20" s="322">
        <v>0.98250000000000004</v>
      </c>
      <c r="AC20" s="322">
        <v>556356.6</v>
      </c>
      <c r="AD20" s="322">
        <v>0</v>
      </c>
      <c r="AE20" s="323">
        <v>0.31712940162521547</v>
      </c>
      <c r="AF20" s="322">
        <v>3000</v>
      </c>
      <c r="AG20" s="322">
        <v>2400</v>
      </c>
      <c r="AH20" s="322">
        <v>2400</v>
      </c>
      <c r="AI20" s="322">
        <v>0.98250000000000004</v>
      </c>
      <c r="AJ20" s="322">
        <v>556356.6</v>
      </c>
      <c r="AK20" s="322">
        <v>0</v>
      </c>
      <c r="AL20" s="323">
        <v>0.31712940162521547</v>
      </c>
      <c r="AM20" s="322">
        <v>3000</v>
      </c>
      <c r="AN20" s="322">
        <v>2076</v>
      </c>
      <c r="AO20" s="322">
        <v>2400</v>
      </c>
      <c r="AP20" s="322">
        <v>0.97729999999999995</v>
      </c>
      <c r="AQ20" s="322">
        <v>264465</v>
      </c>
      <c r="AR20" s="322">
        <v>0</v>
      </c>
      <c r="AS20" s="323">
        <v>0.15660173437020364</v>
      </c>
      <c r="AT20" s="322">
        <v>3000</v>
      </c>
      <c r="AU20" s="322">
        <v>648</v>
      </c>
      <c r="AV20" s="322">
        <v>2400</v>
      </c>
      <c r="AW20" s="322">
        <v>0.95799999999999996</v>
      </c>
      <c r="AX20" s="322">
        <v>95515.199999999997</v>
      </c>
      <c r="AY20" s="322">
        <v>0</v>
      </c>
      <c r="AZ20" s="323">
        <v>5.5837093406963439E-2</v>
      </c>
      <c r="BA20" s="322">
        <v>3000</v>
      </c>
      <c r="BB20" s="322">
        <v>540</v>
      </c>
      <c r="BC20" s="322">
        <v>2400</v>
      </c>
      <c r="BD20" s="322">
        <v>0.99119999999999997</v>
      </c>
      <c r="BE20" s="322">
        <v>45090</v>
      </c>
      <c r="BF20" s="322">
        <v>0</v>
      </c>
      <c r="BG20" s="323">
        <v>2.6325413640032283E-2</v>
      </c>
      <c r="BH20" s="322">
        <v>3000</v>
      </c>
      <c r="BI20" s="322">
        <v>588</v>
      </c>
      <c r="BJ20" s="322">
        <v>2400</v>
      </c>
      <c r="BK20" s="322">
        <v>0.97840000000000005</v>
      </c>
      <c r="BL20" s="322">
        <v>54675</v>
      </c>
      <c r="BM20" s="322">
        <v>0</v>
      </c>
      <c r="BN20" s="323">
        <v>3.1295952245931472E-2</v>
      </c>
      <c r="BO20" s="322">
        <v>3000</v>
      </c>
      <c r="BP20" s="322">
        <v>0</v>
      </c>
      <c r="BQ20" s="322">
        <v>2400</v>
      </c>
      <c r="BR20" s="322">
        <v>0</v>
      </c>
      <c r="BS20" s="322">
        <v>40890</v>
      </c>
      <c r="BT20" s="322">
        <v>0</v>
      </c>
      <c r="BU20" s="323">
        <v>0</v>
      </c>
      <c r="BV20" s="322">
        <v>3000</v>
      </c>
      <c r="BW20" s="322">
        <v>204</v>
      </c>
      <c r="BX20" s="322">
        <v>2400</v>
      </c>
      <c r="BY20" s="322">
        <v>0.2757</v>
      </c>
      <c r="BZ20" s="322">
        <v>15672</v>
      </c>
      <c r="CA20" s="322">
        <v>0</v>
      </c>
      <c r="CB20" s="323">
        <v>3.524578130127641E-2</v>
      </c>
      <c r="CC20" s="322">
        <v>3000</v>
      </c>
      <c r="CD20" s="322"/>
      <c r="CE20" s="322">
        <v>2400</v>
      </c>
      <c r="CF20" s="322">
        <v>0.98060000000000003</v>
      </c>
      <c r="CG20" s="322">
        <v>219972</v>
      </c>
      <c r="CH20" s="322">
        <v>0</v>
      </c>
      <c r="CI20" s="323">
        <v>0.12562941495112714</v>
      </c>
      <c r="CJ20" s="322">
        <v>3000</v>
      </c>
      <c r="CK20" s="322"/>
      <c r="CL20" s="322">
        <v>2412</v>
      </c>
      <c r="CM20" s="322">
        <v>0.98709999999999998</v>
      </c>
      <c r="CN20" s="322">
        <v>595080</v>
      </c>
      <c r="CO20" s="322">
        <v>0</v>
      </c>
      <c r="CP20" s="323">
        <v>0.3471397948964528</v>
      </c>
      <c r="CQ20" s="322">
        <v>3000</v>
      </c>
      <c r="CR20" s="322"/>
      <c r="CS20" s="322">
        <v>2400</v>
      </c>
      <c r="CT20" s="322">
        <v>0.98340000000000005</v>
      </c>
      <c r="CU20" s="322">
        <v>243549</v>
      </c>
      <c r="CV20" s="322">
        <v>0</v>
      </c>
      <c r="CW20" s="323">
        <v>0.13869856554285001</v>
      </c>
      <c r="CX20" s="322">
        <v>3000</v>
      </c>
      <c r="CY20" s="322"/>
      <c r="CZ20" s="322">
        <v>2400</v>
      </c>
      <c r="DA20" s="322">
        <v>0.9879</v>
      </c>
      <c r="DB20" s="322">
        <v>256845</v>
      </c>
      <c r="DC20" s="322">
        <v>0</v>
      </c>
      <c r="DD20" s="323">
        <v>0.15045769083690433</v>
      </c>
      <c r="DE20" s="322">
        <v>3000</v>
      </c>
      <c r="DF20" s="322"/>
      <c r="DG20" s="322">
        <v>2400</v>
      </c>
      <c r="DH20" s="322">
        <v>0.98419999999999996</v>
      </c>
      <c r="DI20" s="322">
        <v>386991</v>
      </c>
      <c r="DJ20" s="322">
        <v>0</v>
      </c>
      <c r="DK20" s="323">
        <v>0.22020811892416306</v>
      </c>
      <c r="DL20" s="322">
        <v>3000</v>
      </c>
      <c r="DM20" s="322"/>
      <c r="DN20" s="322">
        <v>2400</v>
      </c>
      <c r="DO20" s="322">
        <v>0.98880000000000001</v>
      </c>
      <c r="DP20" s="322">
        <v>283125</v>
      </c>
      <c r="DQ20" s="322">
        <v>0</v>
      </c>
      <c r="DR20" s="323">
        <v>0.16035613657914882</v>
      </c>
      <c r="DS20" s="322">
        <v>3000</v>
      </c>
      <c r="DT20" s="322"/>
      <c r="DU20" s="322">
        <v>2400</v>
      </c>
      <c r="DV20" s="322">
        <v>0.99019999999999997</v>
      </c>
      <c r="DW20" s="322">
        <v>165927</v>
      </c>
      <c r="DX20" s="351">
        <v>0</v>
      </c>
      <c r="DY20" s="323">
        <v>9.697290390269081E-2</v>
      </c>
    </row>
    <row r="21" spans="1:129">
      <c r="A21" s="450">
        <v>17</v>
      </c>
      <c r="B21" s="452">
        <v>312000000023</v>
      </c>
      <c r="C21" s="322" t="s">
        <v>859</v>
      </c>
      <c r="D21" s="322">
        <v>0</v>
      </c>
      <c r="E21" s="322">
        <v>0</v>
      </c>
      <c r="F21" s="322">
        <v>0</v>
      </c>
      <c r="G21" s="322">
        <v>0.67420000000000002</v>
      </c>
      <c r="H21" s="322">
        <v>0</v>
      </c>
      <c r="I21" s="322">
        <v>0</v>
      </c>
      <c r="J21" s="323">
        <v>0</v>
      </c>
      <c r="K21" s="322">
        <v>0</v>
      </c>
      <c r="L21" s="322">
        <v>0</v>
      </c>
      <c r="M21" s="322">
        <v>0</v>
      </c>
      <c r="N21" s="322">
        <v>0</v>
      </c>
      <c r="O21" s="322">
        <v>0</v>
      </c>
      <c r="P21" s="322">
        <v>0</v>
      </c>
      <c r="Q21" s="323">
        <v>0</v>
      </c>
      <c r="R21" s="322">
        <v>0</v>
      </c>
      <c r="S21" s="322">
        <v>0</v>
      </c>
      <c r="T21" s="322">
        <v>0</v>
      </c>
      <c r="U21" s="322">
        <v>0</v>
      </c>
      <c r="V21" s="322">
        <v>0</v>
      </c>
      <c r="W21" s="322">
        <v>0</v>
      </c>
      <c r="X21" s="323">
        <v>0</v>
      </c>
      <c r="Y21" s="322">
        <v>2845</v>
      </c>
      <c r="Z21" s="322">
        <v>108</v>
      </c>
      <c r="AA21" s="322">
        <v>2276</v>
      </c>
      <c r="AB21" s="322">
        <v>0.83850000000000002</v>
      </c>
      <c r="AC21" s="322">
        <v>857</v>
      </c>
      <c r="AD21" s="322">
        <v>0</v>
      </c>
      <c r="AE21" s="323">
        <v>6.03576832651676E-4</v>
      </c>
      <c r="AF21" s="322">
        <v>2845</v>
      </c>
      <c r="AG21" s="322">
        <v>108</v>
      </c>
      <c r="AH21" s="322">
        <v>2276</v>
      </c>
      <c r="AI21" s="322">
        <v>0.83850000000000002</v>
      </c>
      <c r="AJ21" s="322">
        <v>857</v>
      </c>
      <c r="AK21" s="322">
        <v>0</v>
      </c>
      <c r="AL21" s="323">
        <v>6.03576832651676E-4</v>
      </c>
      <c r="AM21" s="322">
        <v>2845</v>
      </c>
      <c r="AN21" s="322">
        <v>0</v>
      </c>
      <c r="AO21" s="322">
        <v>2276</v>
      </c>
      <c r="AP21" s="322">
        <v>0</v>
      </c>
      <c r="AQ21" s="322">
        <v>0</v>
      </c>
      <c r="AR21" s="322">
        <v>0</v>
      </c>
      <c r="AS21" s="323">
        <v>0</v>
      </c>
      <c r="AT21" s="322">
        <v>2845</v>
      </c>
      <c r="AU21" s="322">
        <v>0</v>
      </c>
      <c r="AV21" s="322">
        <v>2276</v>
      </c>
      <c r="AW21" s="322">
        <v>0</v>
      </c>
      <c r="AX21" s="322">
        <v>0</v>
      </c>
      <c r="AY21" s="322">
        <v>0</v>
      </c>
      <c r="AZ21" s="323">
        <v>0</v>
      </c>
      <c r="BA21" s="322">
        <v>2845</v>
      </c>
      <c r="BB21" s="322">
        <v>0</v>
      </c>
      <c r="BC21" s="322">
        <v>2276</v>
      </c>
      <c r="BD21" s="322">
        <v>1</v>
      </c>
      <c r="BE21" s="322">
        <v>35</v>
      </c>
      <c r="BF21" s="322">
        <v>0</v>
      </c>
      <c r="BG21" s="323">
        <v>2.1358133177113846E-5</v>
      </c>
      <c r="BH21" s="322">
        <v>2845</v>
      </c>
      <c r="BI21" s="322">
        <v>0</v>
      </c>
      <c r="BJ21" s="322">
        <v>2276</v>
      </c>
      <c r="BK21" s="322">
        <v>0</v>
      </c>
      <c r="BL21" s="322">
        <v>0</v>
      </c>
      <c r="BM21" s="322">
        <v>0</v>
      </c>
      <c r="BN21" s="323">
        <v>0</v>
      </c>
      <c r="BO21" s="322">
        <v>2845</v>
      </c>
      <c r="BP21" s="322">
        <v>12</v>
      </c>
      <c r="BQ21" s="322">
        <v>2276</v>
      </c>
      <c r="BR21" s="322">
        <v>1</v>
      </c>
      <c r="BS21" s="322">
        <v>597</v>
      </c>
      <c r="BT21" s="322">
        <v>0</v>
      </c>
      <c r="BU21" s="323">
        <v>3.5255683428765802E-4</v>
      </c>
      <c r="BV21" s="322">
        <v>2845</v>
      </c>
      <c r="BW21" s="322">
        <v>12</v>
      </c>
      <c r="BX21" s="322">
        <v>2276</v>
      </c>
      <c r="BY21" s="322">
        <v>0.99750000000000005</v>
      </c>
      <c r="BZ21" s="322">
        <v>607.5</v>
      </c>
      <c r="CA21" s="322">
        <v>0</v>
      </c>
      <c r="CB21" s="323">
        <v>3.9819137348769866E-4</v>
      </c>
      <c r="CC21" s="322">
        <v>2845</v>
      </c>
      <c r="CD21" s="322"/>
      <c r="CE21" s="322">
        <v>2845</v>
      </c>
      <c r="CF21" s="322">
        <v>0.99299999999999999</v>
      </c>
      <c r="CG21" s="322">
        <v>1430</v>
      </c>
      <c r="CH21" s="322">
        <v>0</v>
      </c>
      <c r="CI21" s="323">
        <v>6.8034873667613112E-4</v>
      </c>
      <c r="CJ21" s="322">
        <v>2845</v>
      </c>
      <c r="CK21" s="322"/>
      <c r="CL21" s="322">
        <v>2845</v>
      </c>
      <c r="CM21" s="322">
        <v>1.0034000000000001</v>
      </c>
      <c r="CN21" s="322">
        <v>581</v>
      </c>
      <c r="CO21" s="322">
        <v>0</v>
      </c>
      <c r="CP21" s="323">
        <v>2.826749138848633E-4</v>
      </c>
      <c r="CQ21" s="322">
        <v>2845</v>
      </c>
      <c r="CR21" s="322"/>
      <c r="CS21" s="322">
        <v>2845</v>
      </c>
      <c r="CT21" s="322">
        <v>1.0018</v>
      </c>
      <c r="CU21" s="322">
        <v>556</v>
      </c>
      <c r="CV21" s="322">
        <v>0</v>
      </c>
      <c r="CW21" s="323">
        <v>2.6220354432565814E-4</v>
      </c>
      <c r="CX21" s="322">
        <v>2845</v>
      </c>
      <c r="CY21" s="322"/>
      <c r="CZ21" s="322">
        <v>2845</v>
      </c>
      <c r="DA21" s="322">
        <v>1.0036</v>
      </c>
      <c r="DB21" s="322">
        <v>550</v>
      </c>
      <c r="DC21" s="322">
        <v>0</v>
      </c>
      <c r="DD21" s="323">
        <v>2.6753910487758612E-4</v>
      </c>
      <c r="DE21" s="322">
        <v>2845</v>
      </c>
      <c r="DF21" s="322"/>
      <c r="DG21" s="322">
        <v>2845</v>
      </c>
      <c r="DH21" s="322">
        <v>1.0017</v>
      </c>
      <c r="DI21" s="322">
        <v>585</v>
      </c>
      <c r="DJ21" s="322">
        <v>0</v>
      </c>
      <c r="DK21" s="323">
        <v>2.759071696150446E-4</v>
      </c>
      <c r="DL21" s="322">
        <v>2845</v>
      </c>
      <c r="DM21" s="322"/>
      <c r="DN21" s="322">
        <v>2845</v>
      </c>
      <c r="DO21" s="322">
        <v>1</v>
      </c>
      <c r="DP21" s="322">
        <v>300</v>
      </c>
      <c r="DQ21" s="322">
        <v>0</v>
      </c>
      <c r="DR21" s="323">
        <v>1.4173139066840523E-4</v>
      </c>
      <c r="DS21" s="322">
        <v>2845</v>
      </c>
      <c r="DT21" s="322"/>
      <c r="DU21" s="322">
        <v>2845</v>
      </c>
      <c r="DV21" s="322">
        <v>0.96120000000000005</v>
      </c>
      <c r="DW21" s="322">
        <v>3596</v>
      </c>
      <c r="DX21" s="351">
        <v>0</v>
      </c>
      <c r="DY21" s="323">
        <v>1.8263800464871621E-3</v>
      </c>
    </row>
    <row r="22" spans="1:129">
      <c r="A22" s="450">
        <v>18</v>
      </c>
      <c r="B22" s="452">
        <v>711000000009</v>
      </c>
      <c r="C22" s="322" t="s">
        <v>757</v>
      </c>
      <c r="D22" s="322">
        <v>4000</v>
      </c>
      <c r="E22" s="322">
        <v>408</v>
      </c>
      <c r="F22" s="322">
        <v>360</v>
      </c>
      <c r="G22" s="322">
        <v>0.97050000000000003</v>
      </c>
      <c r="H22" s="322">
        <v>122280</v>
      </c>
      <c r="I22" s="322">
        <v>0</v>
      </c>
      <c r="J22" s="323">
        <v>0.48609918522334805</v>
      </c>
      <c r="K22" s="322">
        <v>4000</v>
      </c>
      <c r="L22" s="322">
        <v>288</v>
      </c>
      <c r="M22" s="322">
        <v>288</v>
      </c>
      <c r="N22" s="322">
        <v>0.9819</v>
      </c>
      <c r="O22" s="322">
        <v>117120</v>
      </c>
      <c r="P22" s="322">
        <v>0</v>
      </c>
      <c r="Q22" s="323">
        <v>0.55667072214976376</v>
      </c>
      <c r="R22" s="322">
        <v>4000</v>
      </c>
      <c r="S22" s="322">
        <v>324</v>
      </c>
      <c r="T22" s="322">
        <v>3200</v>
      </c>
      <c r="U22" s="322">
        <v>0.99450000000000005</v>
      </c>
      <c r="V22" s="322">
        <v>130440</v>
      </c>
      <c r="W22" s="322">
        <v>0</v>
      </c>
      <c r="X22" s="323">
        <v>5.6927685604156189E-2</v>
      </c>
      <c r="Y22" s="322">
        <v>4000</v>
      </c>
      <c r="Z22" s="322">
        <v>312</v>
      </c>
      <c r="AA22" s="322">
        <v>3200</v>
      </c>
      <c r="AB22" s="322">
        <v>0.95309999999999995</v>
      </c>
      <c r="AC22" s="322">
        <v>121920</v>
      </c>
      <c r="AD22" s="322">
        <v>0</v>
      </c>
      <c r="AE22" s="323">
        <v>5.3729595445761044E-2</v>
      </c>
      <c r="AF22" s="322">
        <v>4000</v>
      </c>
      <c r="AG22" s="322">
        <v>312</v>
      </c>
      <c r="AH22" s="322">
        <v>3200</v>
      </c>
      <c r="AI22" s="322">
        <v>0.95309999999999995</v>
      </c>
      <c r="AJ22" s="322">
        <v>121920</v>
      </c>
      <c r="AK22" s="322">
        <v>0</v>
      </c>
      <c r="AL22" s="323">
        <v>5.3729595445761044E-2</v>
      </c>
      <c r="AM22" s="322">
        <v>4000</v>
      </c>
      <c r="AN22" s="322">
        <v>336</v>
      </c>
      <c r="AO22" s="322">
        <v>3200</v>
      </c>
      <c r="AP22" s="322">
        <v>0.99580000000000002</v>
      </c>
      <c r="AQ22" s="322">
        <v>114120</v>
      </c>
      <c r="AR22" s="322">
        <v>0</v>
      </c>
      <c r="AS22" s="323">
        <v>4.9740158666398873E-2</v>
      </c>
      <c r="AT22" s="322">
        <v>4000</v>
      </c>
      <c r="AU22" s="322">
        <v>360</v>
      </c>
      <c r="AV22" s="322">
        <v>3200</v>
      </c>
      <c r="AW22" s="322">
        <v>0.9788</v>
      </c>
      <c r="AX22" s="322">
        <v>127320</v>
      </c>
      <c r="AY22" s="322">
        <v>0</v>
      </c>
      <c r="AZ22" s="323">
        <v>5.4636108071766609E-2</v>
      </c>
      <c r="BA22" s="322">
        <v>4000</v>
      </c>
      <c r="BB22" s="322">
        <v>372</v>
      </c>
      <c r="BC22" s="322">
        <v>3200</v>
      </c>
      <c r="BD22" s="322">
        <v>0.99080000000000001</v>
      </c>
      <c r="BE22" s="322">
        <v>129120</v>
      </c>
      <c r="BF22" s="322">
        <v>0</v>
      </c>
      <c r="BG22" s="323">
        <v>5.656203741084645E-2</v>
      </c>
      <c r="BH22" s="322">
        <v>4000</v>
      </c>
      <c r="BI22" s="322">
        <v>480</v>
      </c>
      <c r="BJ22" s="322">
        <v>3200</v>
      </c>
      <c r="BK22" s="322">
        <v>0.98150000000000004</v>
      </c>
      <c r="BL22" s="322">
        <v>127320</v>
      </c>
      <c r="BM22" s="322">
        <v>0</v>
      </c>
      <c r="BN22" s="323">
        <v>5.4485810066882481E-2</v>
      </c>
      <c r="BO22" s="322">
        <v>4000</v>
      </c>
      <c r="BP22" s="322">
        <v>288</v>
      </c>
      <c r="BQ22" s="322">
        <v>3200</v>
      </c>
      <c r="BR22" s="322">
        <v>0.98280000000000001</v>
      </c>
      <c r="BS22" s="322">
        <v>116640</v>
      </c>
      <c r="BT22" s="322">
        <v>0</v>
      </c>
      <c r="BU22" s="323">
        <v>4.984934420418291E-2</v>
      </c>
      <c r="BV22" s="322">
        <v>4000</v>
      </c>
      <c r="BW22" s="322">
        <v>3240</v>
      </c>
      <c r="BX22" s="322">
        <v>3200</v>
      </c>
      <c r="BY22" s="322">
        <v>0.97350000000000003</v>
      </c>
      <c r="BZ22" s="322">
        <v>211920</v>
      </c>
      <c r="CA22" s="322">
        <v>0</v>
      </c>
      <c r="CB22" s="323">
        <v>0.10123174847751118</v>
      </c>
      <c r="CC22" s="322"/>
      <c r="CD22" s="322"/>
      <c r="CE22" s="322"/>
      <c r="CF22" s="322"/>
      <c r="CG22" s="322"/>
      <c r="CH22" s="322"/>
      <c r="CI22" s="323"/>
      <c r="CJ22" s="322"/>
      <c r="CK22" s="322"/>
      <c r="CL22" s="322"/>
      <c r="CM22" s="322"/>
      <c r="CN22" s="322"/>
      <c r="CO22" s="322"/>
      <c r="CP22" s="323"/>
      <c r="CQ22" s="322"/>
      <c r="CR22" s="322"/>
      <c r="CS22" s="322"/>
      <c r="CT22" s="322"/>
      <c r="CU22" s="322"/>
      <c r="CV22" s="322"/>
      <c r="CW22" s="323"/>
      <c r="CX22" s="322"/>
      <c r="CY22" s="322"/>
      <c r="CZ22" s="322"/>
      <c r="DA22" s="322"/>
      <c r="DB22" s="322"/>
      <c r="DC22" s="322"/>
      <c r="DD22" s="323"/>
      <c r="DE22" s="322"/>
      <c r="DF22" s="322"/>
      <c r="DG22" s="322"/>
      <c r="DH22" s="322"/>
      <c r="DI22" s="322"/>
      <c r="DJ22" s="322"/>
      <c r="DK22" s="323"/>
      <c r="DL22" s="322"/>
      <c r="DM22" s="322"/>
      <c r="DN22" s="322"/>
      <c r="DO22" s="322"/>
      <c r="DP22" s="322"/>
      <c r="DQ22" s="322"/>
      <c r="DR22" s="323"/>
      <c r="DS22" s="322"/>
      <c r="DT22" s="322"/>
      <c r="DU22" s="322"/>
      <c r="DV22" s="322"/>
      <c r="DW22" s="322"/>
      <c r="DX22" s="322"/>
      <c r="DY22" s="323"/>
    </row>
    <row r="23" spans="1:129">
      <c r="A23" s="450">
        <v>19</v>
      </c>
      <c r="B23" s="452">
        <v>711000000010</v>
      </c>
      <c r="C23" s="322" t="s">
        <v>439</v>
      </c>
      <c r="D23" s="322">
        <v>1111</v>
      </c>
      <c r="E23" s="322">
        <v>0</v>
      </c>
      <c r="F23" s="322">
        <v>888.8</v>
      </c>
      <c r="G23" s="322">
        <v>0.92</v>
      </c>
      <c r="H23" s="322">
        <v>14940</v>
      </c>
      <c r="I23" s="322">
        <v>0</v>
      </c>
      <c r="J23" s="323">
        <v>2.5376178922240051E-2</v>
      </c>
      <c r="K23" s="322">
        <v>1111</v>
      </c>
      <c r="L23" s="322">
        <v>636</v>
      </c>
      <c r="M23" s="322">
        <v>636</v>
      </c>
      <c r="N23" s="322">
        <v>0.95799999999999996</v>
      </c>
      <c r="O23" s="322">
        <v>8220</v>
      </c>
      <c r="P23" s="322">
        <v>0</v>
      </c>
      <c r="Q23" s="323">
        <v>1.8133275391562273E-2</v>
      </c>
      <c r="R23" s="322">
        <v>1111</v>
      </c>
      <c r="S23" s="322">
        <v>648</v>
      </c>
      <c r="T23" s="322">
        <v>888.8</v>
      </c>
      <c r="U23" s="322">
        <v>0.9304</v>
      </c>
      <c r="V23" s="322">
        <v>8820</v>
      </c>
      <c r="W23" s="322">
        <v>0</v>
      </c>
      <c r="X23" s="323">
        <v>1.4813658923931945E-2</v>
      </c>
      <c r="Y23" s="322">
        <v>1111</v>
      </c>
      <c r="Z23" s="322">
        <v>24</v>
      </c>
      <c r="AA23" s="322">
        <v>888.8</v>
      </c>
      <c r="AB23" s="322">
        <v>0.92979999999999996</v>
      </c>
      <c r="AC23" s="322">
        <v>3180</v>
      </c>
      <c r="AD23" s="322">
        <v>0</v>
      </c>
      <c r="AE23" s="323">
        <v>5.1720247760799788E-3</v>
      </c>
      <c r="AF23" s="322">
        <v>1111</v>
      </c>
      <c r="AG23" s="322">
        <v>24</v>
      </c>
      <c r="AH23" s="322">
        <v>888.8</v>
      </c>
      <c r="AI23" s="322">
        <v>0.92979999999999996</v>
      </c>
      <c r="AJ23" s="322">
        <v>3180</v>
      </c>
      <c r="AK23" s="322">
        <v>0</v>
      </c>
      <c r="AL23" s="323">
        <v>5.1720247760799788E-3</v>
      </c>
      <c r="AM23" s="322">
        <v>1111</v>
      </c>
      <c r="AN23" s="322">
        <v>504</v>
      </c>
      <c r="AO23" s="322">
        <v>888.8</v>
      </c>
      <c r="AP23" s="322">
        <v>0.98960000000000004</v>
      </c>
      <c r="AQ23" s="322">
        <v>5700</v>
      </c>
      <c r="AR23" s="322">
        <v>0</v>
      </c>
      <c r="AS23" s="323">
        <v>9.0007484984553441E-3</v>
      </c>
      <c r="AT23" s="322">
        <v>1111</v>
      </c>
      <c r="AU23" s="322">
        <v>564</v>
      </c>
      <c r="AV23" s="322">
        <v>888.8</v>
      </c>
      <c r="AW23" s="322">
        <v>0.98199999999999998</v>
      </c>
      <c r="AX23" s="322">
        <v>9840</v>
      </c>
      <c r="AY23" s="322">
        <v>0</v>
      </c>
      <c r="AZ23" s="323">
        <v>0</v>
      </c>
      <c r="BA23" s="322">
        <v>1111</v>
      </c>
      <c r="BB23" s="322">
        <v>636</v>
      </c>
      <c r="BC23" s="322">
        <v>888.8</v>
      </c>
      <c r="BD23" s="322">
        <v>0.95330000000000004</v>
      </c>
      <c r="BE23" s="322">
        <v>8580</v>
      </c>
      <c r="BF23" s="322">
        <v>0</v>
      </c>
      <c r="BG23" s="323">
        <v>1.4064398152812237E-2</v>
      </c>
      <c r="BH23" s="322">
        <v>1111</v>
      </c>
      <c r="BI23" s="322">
        <v>576</v>
      </c>
      <c r="BJ23" s="322">
        <v>888.8</v>
      </c>
      <c r="BK23" s="322">
        <v>0.97989999999999999</v>
      </c>
      <c r="BL23" s="322">
        <v>11700</v>
      </c>
      <c r="BM23" s="322">
        <v>0</v>
      </c>
      <c r="BN23" s="323">
        <v>1.8056231848375692E-2</v>
      </c>
      <c r="BO23" s="322">
        <v>1111</v>
      </c>
      <c r="BP23" s="322">
        <v>612</v>
      </c>
      <c r="BQ23" s="322">
        <v>888.8</v>
      </c>
      <c r="BR23" s="322">
        <v>0.99550000000000005</v>
      </c>
      <c r="BS23" s="322">
        <v>13260</v>
      </c>
      <c r="BT23" s="322">
        <v>0</v>
      </c>
      <c r="BU23" s="323">
        <v>2.0143052201560138E-2</v>
      </c>
      <c r="BV23" s="322">
        <v>1111</v>
      </c>
      <c r="BW23" s="322">
        <v>540</v>
      </c>
      <c r="BX23" s="322">
        <v>888.8</v>
      </c>
      <c r="BY23" s="322">
        <v>0.96030000000000004</v>
      </c>
      <c r="BZ23" s="322">
        <v>8700</v>
      </c>
      <c r="CA23" s="322">
        <v>0</v>
      </c>
      <c r="CB23" s="323">
        <v>1.5168373176854436E-2</v>
      </c>
      <c r="CC23" s="465"/>
      <c r="CD23" s="465"/>
      <c r="CE23" s="465"/>
      <c r="CF23" s="465"/>
      <c r="CG23" s="465"/>
      <c r="CH23" s="465"/>
      <c r="CI23" s="465"/>
      <c r="CJ23" s="465"/>
      <c r="CK23" s="465"/>
      <c r="CL23" s="465"/>
      <c r="CM23" s="465"/>
      <c r="CN23" s="465"/>
      <c r="CO23" s="465"/>
      <c r="CP23" s="465"/>
      <c r="CQ23" s="465"/>
      <c r="CR23" s="465"/>
      <c r="CS23" s="465"/>
      <c r="CT23" s="465"/>
      <c r="CU23" s="465"/>
      <c r="CV23" s="465"/>
      <c r="CW23" s="465"/>
      <c r="CX23" s="465"/>
      <c r="CY23" s="465"/>
      <c r="CZ23" s="465"/>
      <c r="DA23" s="465"/>
      <c r="DB23" s="465"/>
      <c r="DC23" s="465"/>
      <c r="DD23" s="465"/>
      <c r="DE23" s="465"/>
      <c r="DF23" s="465"/>
      <c r="DG23" s="465"/>
      <c r="DH23" s="465"/>
      <c r="DI23" s="465"/>
      <c r="DJ23" s="465"/>
      <c r="DK23" s="465"/>
      <c r="DL23" s="465"/>
      <c r="DM23" s="465"/>
      <c r="DN23" s="465"/>
      <c r="DO23" s="465"/>
      <c r="DP23" s="465"/>
      <c r="DQ23" s="465"/>
      <c r="DR23" s="465"/>
      <c r="DS23" s="465"/>
      <c r="DT23" s="465"/>
      <c r="DU23" s="465"/>
      <c r="DV23" s="465"/>
      <c r="DW23" s="465"/>
      <c r="DX23" s="465"/>
      <c r="DY23" s="450"/>
    </row>
    <row r="24" spans="1:129">
      <c r="A24" s="450"/>
      <c r="B24" s="504"/>
      <c r="C24" s="322"/>
      <c r="D24" s="450"/>
      <c r="E24" s="508"/>
      <c r="F24" s="508"/>
      <c r="G24" s="509"/>
      <c r="H24" s="465"/>
      <c r="I24" s="465"/>
      <c r="J24" s="324"/>
      <c r="K24" s="450"/>
      <c r="L24" s="508"/>
      <c r="M24" s="508"/>
      <c r="N24" s="509"/>
      <c r="O24" s="465"/>
      <c r="P24" s="465"/>
      <c r="Q24" s="324"/>
      <c r="R24" s="450"/>
      <c r="S24" s="508"/>
      <c r="T24" s="508"/>
      <c r="U24" s="509"/>
      <c r="V24" s="465"/>
      <c r="W24" s="322"/>
      <c r="X24" s="324"/>
      <c r="Y24" s="450"/>
      <c r="Z24" s="508"/>
      <c r="AA24" s="508"/>
      <c r="AB24" s="509"/>
      <c r="AC24" s="465"/>
      <c r="AD24" s="465"/>
      <c r="AE24" s="324"/>
      <c r="AF24" s="450"/>
      <c r="AG24" s="508"/>
      <c r="AH24" s="508"/>
      <c r="AI24" s="509"/>
      <c r="AJ24" s="465"/>
      <c r="AK24" s="465"/>
      <c r="AL24" s="324"/>
      <c r="AM24" s="450"/>
      <c r="AN24" s="508"/>
      <c r="AO24" s="508"/>
      <c r="AP24" s="509"/>
      <c r="AQ24" s="465"/>
      <c r="AR24" s="465"/>
      <c r="AS24" s="324"/>
      <c r="AT24" s="322"/>
      <c r="AU24" s="508"/>
      <c r="AV24" s="508"/>
      <c r="AW24" s="509"/>
      <c r="AX24" s="465"/>
      <c r="AY24" s="465"/>
      <c r="AZ24" s="324"/>
      <c r="BA24" s="450"/>
      <c r="BB24" s="508"/>
      <c r="BC24" s="508"/>
      <c r="BD24" s="509"/>
      <c r="BE24" s="465"/>
      <c r="BF24" s="465"/>
      <c r="BG24" s="324"/>
      <c r="BH24" s="450"/>
      <c r="BI24" s="508"/>
      <c r="BJ24" s="508"/>
      <c r="BK24" s="509"/>
      <c r="BL24" s="465"/>
      <c r="BM24" s="465"/>
      <c r="BN24" s="324"/>
      <c r="BO24" s="450"/>
      <c r="BP24" s="508"/>
      <c r="BQ24" s="508"/>
      <c r="BR24" s="509"/>
      <c r="BS24" s="465"/>
      <c r="BT24" s="465"/>
      <c r="BU24" s="324"/>
      <c r="BV24" s="450"/>
      <c r="BW24" s="508"/>
      <c r="BX24" s="508"/>
      <c r="BY24" s="509"/>
      <c r="BZ24" s="465"/>
      <c r="CA24" s="465"/>
      <c r="CB24" s="324"/>
      <c r="CC24" s="450"/>
      <c r="CD24" s="508"/>
      <c r="CE24" s="508"/>
      <c r="CF24" s="509"/>
      <c r="CG24" s="465"/>
      <c r="CH24" s="465"/>
      <c r="CI24" s="324"/>
      <c r="CJ24" s="450"/>
      <c r="CK24" s="508"/>
      <c r="CL24" s="508"/>
      <c r="CM24" s="509"/>
      <c r="CN24" s="465"/>
      <c r="CO24" s="465"/>
      <c r="CP24" s="324"/>
      <c r="CQ24" s="450"/>
      <c r="CR24" s="508"/>
      <c r="CS24" s="508"/>
      <c r="CT24" s="509"/>
      <c r="CU24" s="465"/>
      <c r="CV24" s="465"/>
      <c r="CW24" s="324"/>
      <c r="CX24" s="450"/>
      <c r="CY24" s="508"/>
      <c r="CZ24" s="508"/>
      <c r="DA24" s="509"/>
      <c r="DB24" s="465"/>
      <c r="DC24" s="465"/>
      <c r="DD24" s="324"/>
      <c r="DE24" s="450"/>
      <c r="DF24" s="508"/>
      <c r="DG24" s="508"/>
      <c r="DH24" s="509"/>
      <c r="DI24" s="465"/>
      <c r="DJ24" s="465"/>
      <c r="DK24" s="324"/>
      <c r="DL24" s="450"/>
      <c r="DM24" s="508"/>
      <c r="DN24" s="508"/>
      <c r="DO24" s="509"/>
      <c r="DP24" s="465"/>
      <c r="DQ24" s="465"/>
      <c r="DR24" s="324"/>
      <c r="DS24" s="450"/>
      <c r="DT24" s="508"/>
      <c r="DU24" s="508"/>
      <c r="DV24" s="509"/>
      <c r="DW24" s="465"/>
      <c r="DX24" s="465"/>
      <c r="DY24" s="324"/>
    </row>
    <row r="25" spans="1:129" s="507" customFormat="1">
      <c r="A25" s="510"/>
      <c r="B25" s="511"/>
      <c r="C25" s="510" t="s">
        <v>862</v>
      </c>
      <c r="D25" s="510">
        <f>SUM(D5:D24)</f>
        <v>39402</v>
      </c>
      <c r="E25" s="510">
        <f t="shared" ref="E25:I25" si="0">SUM(E5:E24)</f>
        <v>7524</v>
      </c>
      <c r="F25" s="510">
        <f t="shared" si="0"/>
        <v>11709.8</v>
      </c>
      <c r="G25" s="510">
        <f t="shared" si="0"/>
        <v>10.742000000000001</v>
      </c>
      <c r="H25" s="510">
        <f t="shared" si="0"/>
        <v>3701178.4</v>
      </c>
      <c r="I25" s="510">
        <f t="shared" si="0"/>
        <v>119352.45599999998</v>
      </c>
      <c r="J25" s="510"/>
      <c r="K25" s="510">
        <f>SUM(K5:K24)</f>
        <v>39402</v>
      </c>
      <c r="L25" s="510">
        <f t="shared" ref="L25:P25" si="1">SUM(L5:L24)</f>
        <v>10740</v>
      </c>
      <c r="M25" s="510">
        <f t="shared" si="1"/>
        <v>15579</v>
      </c>
      <c r="N25" s="510">
        <f t="shared" si="1"/>
        <v>9.9138000000000019</v>
      </c>
      <c r="O25" s="510">
        <f t="shared" si="1"/>
        <v>4726950</v>
      </c>
      <c r="P25" s="512">
        <f t="shared" si="1"/>
        <v>344875.00992000004</v>
      </c>
      <c r="Q25" s="510"/>
      <c r="R25" s="510">
        <f t="shared" ref="R25:CA25" si="2">SUM(R5:R24)</f>
        <v>39402</v>
      </c>
      <c r="S25" s="510">
        <f t="shared" si="2"/>
        <v>12230.4</v>
      </c>
      <c r="T25" s="510">
        <f t="shared" si="2"/>
        <v>33052.600000000006</v>
      </c>
      <c r="U25" s="510">
        <f t="shared" si="2"/>
        <v>10.104700000000001</v>
      </c>
      <c r="V25" s="510">
        <f t="shared" si="2"/>
        <v>4830922</v>
      </c>
      <c r="W25" s="510">
        <f t="shared" si="2"/>
        <v>1120364.3568000002</v>
      </c>
      <c r="X25" s="510"/>
      <c r="Y25" s="510">
        <f t="shared" si="2"/>
        <v>42435.89</v>
      </c>
      <c r="Z25" s="510">
        <f t="shared" si="2"/>
        <v>14323.6</v>
      </c>
      <c r="AA25" s="510">
        <f t="shared" si="2"/>
        <v>35248.600000000006</v>
      </c>
      <c r="AB25" s="510">
        <f t="shared" si="2"/>
        <v>12.9963</v>
      </c>
      <c r="AC25" s="510">
        <f t="shared" si="2"/>
        <v>3446160.6</v>
      </c>
      <c r="AD25" s="510">
        <f t="shared" si="2"/>
        <v>91821.920000000042</v>
      </c>
      <c r="AE25" s="510"/>
      <c r="AF25" s="510">
        <f t="shared" si="2"/>
        <v>42435.89</v>
      </c>
      <c r="AG25" s="510">
        <f t="shared" si="2"/>
        <v>14323.6</v>
      </c>
      <c r="AH25" s="510">
        <f t="shared" si="2"/>
        <v>35248.600000000006</v>
      </c>
      <c r="AI25" s="510">
        <f t="shared" si="2"/>
        <v>12.9963</v>
      </c>
      <c r="AJ25" s="510">
        <f t="shared" si="2"/>
        <v>3446160.6</v>
      </c>
      <c r="AK25" s="510">
        <f t="shared" si="2"/>
        <v>91821.920000000042</v>
      </c>
      <c r="AL25" s="510"/>
      <c r="AM25" s="510">
        <f t="shared" si="2"/>
        <v>42435.89</v>
      </c>
      <c r="AN25" s="510">
        <f t="shared" si="2"/>
        <v>28928.400000000001</v>
      </c>
      <c r="AO25" s="510">
        <f t="shared" si="2"/>
        <v>45799</v>
      </c>
      <c r="AP25" s="510">
        <f t="shared" si="2"/>
        <v>12.929099999999998</v>
      </c>
      <c r="AQ25" s="510">
        <f t="shared" si="2"/>
        <v>4480654</v>
      </c>
      <c r="AR25" s="510">
        <f t="shared" si="2"/>
        <v>500029.19519999996</v>
      </c>
      <c r="AS25" s="510"/>
      <c r="AT25" s="510">
        <f t="shared" si="2"/>
        <v>42435.89</v>
      </c>
      <c r="AU25" s="510">
        <f t="shared" si="2"/>
        <v>26225.399999999998</v>
      </c>
      <c r="AV25" s="510">
        <f t="shared" si="2"/>
        <v>45863</v>
      </c>
      <c r="AW25" s="510">
        <f t="shared" si="2"/>
        <v>14.103699999999998</v>
      </c>
      <c r="AX25" s="510">
        <f t="shared" si="2"/>
        <v>4014711.2</v>
      </c>
      <c r="AY25" s="510">
        <f t="shared" si="2"/>
        <v>89351.672000000137</v>
      </c>
      <c r="AZ25" s="510"/>
      <c r="BA25" s="510">
        <f t="shared" si="2"/>
        <v>42435.89</v>
      </c>
      <c r="BB25" s="510">
        <f t="shared" si="2"/>
        <v>15175.8</v>
      </c>
      <c r="BC25" s="510">
        <f t="shared" si="2"/>
        <v>35452.600000000006</v>
      </c>
      <c r="BD25" s="510">
        <f t="shared" si="2"/>
        <v>12.0082</v>
      </c>
      <c r="BE25" s="510">
        <f t="shared" si="2"/>
        <v>4060943</v>
      </c>
      <c r="BF25" s="510">
        <f t="shared" si="2"/>
        <v>61705.296000000089</v>
      </c>
      <c r="BG25" s="510"/>
      <c r="BH25" s="510">
        <f t="shared" si="2"/>
        <v>42247</v>
      </c>
      <c r="BI25" s="510">
        <f t="shared" si="2"/>
        <v>14203.6</v>
      </c>
      <c r="BJ25" s="510">
        <f t="shared" si="2"/>
        <v>35060.600000000006</v>
      </c>
      <c r="BK25" s="510">
        <f t="shared" si="2"/>
        <v>11.208500000000001</v>
      </c>
      <c r="BL25" s="510">
        <f t="shared" si="2"/>
        <v>4114832</v>
      </c>
      <c r="BM25" s="510">
        <f t="shared" si="2"/>
        <v>139726.80000000005</v>
      </c>
      <c r="BN25" s="510"/>
      <c r="BO25" s="510">
        <f t="shared" si="2"/>
        <v>42247</v>
      </c>
      <c r="BP25" s="510">
        <f t="shared" si="2"/>
        <v>12421.6</v>
      </c>
      <c r="BQ25" s="510">
        <f t="shared" si="2"/>
        <v>35080.600000000006</v>
      </c>
      <c r="BR25" s="510">
        <f t="shared" si="2"/>
        <v>12.4556</v>
      </c>
      <c r="BS25" s="510">
        <f t="shared" si="2"/>
        <v>3886148</v>
      </c>
      <c r="BT25" s="510">
        <f t="shared" si="2"/>
        <v>7395.139199999976</v>
      </c>
      <c r="BU25" s="510"/>
      <c r="BV25" s="510">
        <f t="shared" si="2"/>
        <v>42247</v>
      </c>
      <c r="BW25" s="510">
        <f t="shared" si="2"/>
        <v>15498.8</v>
      </c>
      <c r="BX25" s="510">
        <f t="shared" si="2"/>
        <v>35168.600000000006</v>
      </c>
      <c r="BY25" s="510">
        <f t="shared" si="2"/>
        <v>11.5305</v>
      </c>
      <c r="BZ25" s="510">
        <f t="shared" si="2"/>
        <v>5075002.5</v>
      </c>
      <c r="CA25" s="510">
        <f t="shared" si="2"/>
        <v>64312.970880000037</v>
      </c>
      <c r="CB25" s="510"/>
      <c r="CC25" s="510">
        <f t="shared" ref="CC25:DY25" si="3">SUM(CC5:CC24)</f>
        <v>38636</v>
      </c>
      <c r="CD25" s="510">
        <f t="shared" si="3"/>
        <v>0</v>
      </c>
      <c r="CE25" s="510">
        <f t="shared" si="3"/>
        <v>35734.199999999997</v>
      </c>
      <c r="CF25" s="510">
        <f t="shared" si="3"/>
        <v>11.974500000000003</v>
      </c>
      <c r="CG25" s="510">
        <f t="shared" si="3"/>
        <v>5037990</v>
      </c>
      <c r="CH25" s="510">
        <f t="shared" si="3"/>
        <v>618193.77369600045</v>
      </c>
      <c r="CI25" s="510"/>
      <c r="CJ25" s="510">
        <f t="shared" si="3"/>
        <v>38636</v>
      </c>
      <c r="CK25" s="510">
        <f t="shared" si="3"/>
        <v>0</v>
      </c>
      <c r="CL25" s="510">
        <f t="shared" si="3"/>
        <v>35706.6</v>
      </c>
      <c r="CM25" s="510">
        <f t="shared" si="3"/>
        <v>12.2544</v>
      </c>
      <c r="CN25" s="510">
        <f t="shared" si="3"/>
        <v>4803274</v>
      </c>
      <c r="CO25" s="510">
        <f t="shared" si="3"/>
        <v>573319.47936</v>
      </c>
      <c r="CP25" s="510"/>
      <c r="CQ25" s="510">
        <f t="shared" si="3"/>
        <v>38636</v>
      </c>
      <c r="CR25" s="510">
        <f t="shared" si="3"/>
        <v>0</v>
      </c>
      <c r="CS25" s="510">
        <f t="shared" si="3"/>
        <v>35770.199999999997</v>
      </c>
      <c r="CT25" s="510">
        <f t="shared" si="3"/>
        <v>12.370200000000001</v>
      </c>
      <c r="CU25" s="510">
        <f t="shared" si="3"/>
        <v>4800788</v>
      </c>
      <c r="CV25" s="510">
        <f t="shared" si="3"/>
        <v>206894.74175999989</v>
      </c>
      <c r="CW25" s="510"/>
      <c r="CX25" s="510">
        <f t="shared" si="3"/>
        <v>38636</v>
      </c>
      <c r="CY25" s="510">
        <f t="shared" si="3"/>
        <v>0</v>
      </c>
      <c r="CZ25" s="510">
        <f t="shared" si="3"/>
        <v>36022.199999999997</v>
      </c>
      <c r="DA25" s="510">
        <f t="shared" si="3"/>
        <v>11.9033</v>
      </c>
      <c r="DB25" s="510">
        <f t="shared" si="3"/>
        <v>4746546</v>
      </c>
      <c r="DC25" s="510">
        <f t="shared" si="3"/>
        <v>519899.61408000009</v>
      </c>
      <c r="DD25" s="510"/>
      <c r="DE25" s="510">
        <f t="shared" si="3"/>
        <v>38636</v>
      </c>
      <c r="DF25" s="510">
        <f t="shared" si="3"/>
        <v>0</v>
      </c>
      <c r="DG25" s="510">
        <f t="shared" si="3"/>
        <v>36072.6</v>
      </c>
      <c r="DH25" s="510">
        <f t="shared" si="3"/>
        <v>14.755499999999998</v>
      </c>
      <c r="DI25" s="510">
        <f t="shared" si="3"/>
        <v>5439093</v>
      </c>
      <c r="DJ25" s="510">
        <f t="shared" si="3"/>
        <v>220733.98176000011</v>
      </c>
      <c r="DK25" s="510"/>
      <c r="DL25" s="510">
        <f t="shared" si="3"/>
        <v>38636</v>
      </c>
      <c r="DM25" s="510">
        <f t="shared" si="3"/>
        <v>0</v>
      </c>
      <c r="DN25" s="510">
        <f t="shared" si="3"/>
        <v>36198.6</v>
      </c>
      <c r="DO25" s="510">
        <f t="shared" si="3"/>
        <v>15.118599999999999</v>
      </c>
      <c r="DP25" s="510">
        <f t="shared" si="3"/>
        <v>6215672</v>
      </c>
      <c r="DQ25" s="510">
        <f t="shared" si="3"/>
        <v>418071.96479999996</v>
      </c>
      <c r="DR25" s="510"/>
      <c r="DS25" s="510">
        <f t="shared" si="3"/>
        <v>38636</v>
      </c>
      <c r="DT25" s="510">
        <f t="shared" si="3"/>
        <v>0</v>
      </c>
      <c r="DU25" s="510">
        <f t="shared" si="3"/>
        <v>35359</v>
      </c>
      <c r="DV25" s="510">
        <f t="shared" si="3"/>
        <v>16.055900000000001</v>
      </c>
      <c r="DW25" s="510">
        <f t="shared" si="3"/>
        <v>4866686</v>
      </c>
      <c r="DX25" s="510">
        <f t="shared" si="3"/>
        <v>301311.20640000026</v>
      </c>
      <c r="DY25" s="510">
        <f t="shared" si="3"/>
        <v>3.6492428353497486</v>
      </c>
    </row>
    <row r="26" spans="1:129">
      <c r="A26" s="450"/>
      <c r="B26" s="504"/>
      <c r="C26" s="322"/>
      <c r="D26" s="450"/>
      <c r="E26" s="508"/>
      <c r="F26" s="508"/>
      <c r="G26" s="509"/>
      <c r="H26" s="465"/>
      <c r="I26" s="465"/>
      <c r="J26" s="324"/>
      <c r="K26" s="450"/>
      <c r="L26" s="508"/>
      <c r="M26" s="508"/>
      <c r="N26" s="509"/>
      <c r="O26" s="465"/>
      <c r="P26" s="465"/>
      <c r="Q26" s="324"/>
      <c r="R26" s="450"/>
      <c r="S26" s="508"/>
      <c r="T26" s="508"/>
      <c r="U26" s="509"/>
      <c r="V26" s="465"/>
      <c r="W26" s="465"/>
      <c r="X26" s="324"/>
      <c r="Y26" s="450"/>
      <c r="Z26" s="508"/>
      <c r="AA26" s="508"/>
      <c r="AB26" s="509"/>
      <c r="AC26" s="465"/>
      <c r="AD26" s="465"/>
      <c r="AE26" s="324"/>
      <c r="AF26" s="450"/>
      <c r="AG26" s="508"/>
      <c r="AH26" s="508"/>
      <c r="AI26" s="509"/>
      <c r="AJ26" s="465"/>
      <c r="AK26" s="465"/>
      <c r="AL26" s="324"/>
      <c r="AM26" s="450"/>
      <c r="AN26" s="508"/>
      <c r="AO26" s="508"/>
      <c r="AP26" s="509"/>
      <c r="AQ26" s="465"/>
      <c r="AR26" s="465"/>
      <c r="AS26" s="324"/>
      <c r="AT26" s="450"/>
      <c r="AU26" s="508"/>
      <c r="AV26" s="508"/>
      <c r="AW26" s="509"/>
      <c r="AX26" s="465"/>
      <c r="AY26" s="465"/>
      <c r="AZ26" s="324"/>
      <c r="BA26" s="450"/>
      <c r="BB26" s="508"/>
      <c r="BC26" s="508"/>
      <c r="BD26" s="509"/>
      <c r="BE26" s="465"/>
      <c r="BF26" s="465"/>
      <c r="BG26" s="324"/>
      <c r="BH26" s="450"/>
      <c r="BI26" s="508"/>
      <c r="BJ26" s="508"/>
      <c r="BK26" s="509"/>
      <c r="BL26" s="465"/>
      <c r="BM26" s="465"/>
      <c r="BN26" s="324"/>
      <c r="BO26" s="450"/>
      <c r="BP26" s="508"/>
      <c r="BQ26" s="508"/>
      <c r="BR26" s="509"/>
      <c r="BS26" s="465"/>
      <c r="BT26" s="465"/>
      <c r="BU26" s="324"/>
      <c r="BV26" s="450"/>
      <c r="BW26" s="508"/>
      <c r="BX26" s="508"/>
      <c r="BY26" s="509"/>
      <c r="BZ26" s="465"/>
      <c r="CA26" s="465"/>
      <c r="CB26" s="324"/>
      <c r="CC26" s="450"/>
      <c r="CD26" s="508"/>
      <c r="CE26" s="508"/>
      <c r="CF26" s="509"/>
      <c r="CG26" s="465"/>
      <c r="CH26" s="465"/>
      <c r="CI26" s="324"/>
      <c r="CJ26" s="450"/>
      <c r="CK26" s="508"/>
      <c r="CL26" s="508"/>
      <c r="CM26" s="509"/>
      <c r="CN26" s="465"/>
      <c r="CO26" s="465"/>
      <c r="CP26" s="324"/>
      <c r="CQ26" s="450"/>
      <c r="CR26" s="508"/>
      <c r="CS26" s="508"/>
      <c r="CT26" s="509"/>
      <c r="CU26" s="465"/>
      <c r="CV26" s="465"/>
      <c r="CW26" s="324"/>
      <c r="CX26" s="450"/>
      <c r="CY26" s="508"/>
      <c r="CZ26" s="508"/>
      <c r="DA26" s="509"/>
      <c r="DB26" s="465"/>
      <c r="DC26" s="465"/>
      <c r="DD26" s="324"/>
      <c r="DE26" s="450"/>
      <c r="DF26" s="508"/>
      <c r="DG26" s="508"/>
      <c r="DH26" s="509"/>
      <c r="DI26" s="465"/>
      <c r="DJ26" s="465"/>
      <c r="DK26" s="324"/>
      <c r="DL26" s="450"/>
      <c r="DM26" s="508"/>
      <c r="DN26" s="508"/>
      <c r="DO26" s="509"/>
      <c r="DP26" s="465"/>
      <c r="DQ26" s="465"/>
      <c r="DR26" s="324"/>
      <c r="DS26" s="450"/>
      <c r="DT26" s="508"/>
      <c r="DU26" s="508"/>
      <c r="DV26" s="509"/>
      <c r="DW26" s="465"/>
      <c r="DX26" s="465"/>
      <c r="DY26" s="324"/>
    </row>
    <row r="27" spans="1:129">
      <c r="A27" s="450" t="s">
        <v>443</v>
      </c>
      <c r="B27" s="504"/>
      <c r="C27" s="430" t="s">
        <v>979</v>
      </c>
      <c r="D27" s="450"/>
      <c r="E27" s="508"/>
      <c r="F27" s="508"/>
      <c r="G27" s="509"/>
      <c r="H27" s="465"/>
      <c r="I27" s="465"/>
      <c r="J27" s="324"/>
      <c r="K27" s="450"/>
      <c r="L27" s="508"/>
      <c r="M27" s="508"/>
      <c r="N27" s="509"/>
      <c r="O27" s="465"/>
      <c r="P27" s="465"/>
      <c r="Q27" s="324"/>
      <c r="R27" s="450"/>
      <c r="S27" s="508"/>
      <c r="T27" s="508"/>
      <c r="U27" s="509"/>
      <c r="V27" s="465"/>
      <c r="W27" s="465"/>
      <c r="X27" s="324"/>
      <c r="Y27" s="450"/>
      <c r="Z27" s="508"/>
      <c r="AA27" s="508"/>
      <c r="AB27" s="509"/>
      <c r="AC27" s="465"/>
      <c r="AD27" s="465"/>
      <c r="AE27" s="324"/>
      <c r="AF27" s="450"/>
      <c r="AG27" s="508"/>
      <c r="AH27" s="508"/>
      <c r="AI27" s="509"/>
      <c r="AJ27" s="465"/>
      <c r="AK27" s="465"/>
      <c r="AL27" s="324"/>
      <c r="AM27" s="450"/>
      <c r="AN27" s="508"/>
      <c r="AO27" s="508"/>
      <c r="AP27" s="509"/>
      <c r="AQ27" s="465"/>
      <c r="AR27" s="465"/>
      <c r="AS27" s="324"/>
      <c r="AT27" s="450"/>
      <c r="AU27" s="508"/>
      <c r="AV27" s="508"/>
      <c r="AW27" s="509"/>
      <c r="AX27" s="465"/>
      <c r="AY27" s="465"/>
      <c r="AZ27" s="324"/>
      <c r="BA27" s="450"/>
      <c r="BB27" s="508"/>
      <c r="BC27" s="508"/>
      <c r="BD27" s="509"/>
      <c r="BE27" s="465"/>
      <c r="BF27" s="465"/>
      <c r="BG27" s="324"/>
      <c r="BH27" s="450"/>
      <c r="BI27" s="508"/>
      <c r="BJ27" s="508"/>
      <c r="BK27" s="509"/>
      <c r="BL27" s="465"/>
      <c r="BM27" s="465"/>
      <c r="BN27" s="324"/>
      <c r="BO27" s="450"/>
      <c r="BP27" s="508"/>
      <c r="BQ27" s="508"/>
      <c r="BR27" s="509"/>
      <c r="BS27" s="465"/>
      <c r="BT27" s="465"/>
      <c r="BU27" s="324"/>
      <c r="BV27" s="450"/>
      <c r="BW27" s="508"/>
      <c r="BX27" s="508"/>
      <c r="BY27" s="509"/>
      <c r="BZ27" s="465"/>
      <c r="CA27" s="465"/>
      <c r="CB27" s="324"/>
      <c r="CC27" s="450"/>
      <c r="CD27" s="508"/>
      <c r="CE27" s="508"/>
      <c r="CF27" s="509"/>
      <c r="CG27" s="465"/>
      <c r="CH27" s="465"/>
      <c r="CI27" s="324"/>
      <c r="CJ27" s="450"/>
      <c r="CK27" s="508"/>
      <c r="CL27" s="508"/>
      <c r="CM27" s="509"/>
      <c r="CN27" s="465"/>
      <c r="CO27" s="465"/>
      <c r="CP27" s="324"/>
      <c r="CQ27" s="450"/>
      <c r="CR27" s="508"/>
      <c r="CS27" s="508"/>
      <c r="CT27" s="509"/>
      <c r="CU27" s="465"/>
      <c r="CV27" s="465"/>
      <c r="CW27" s="324"/>
      <c r="CX27" s="450"/>
      <c r="CY27" s="508"/>
      <c r="CZ27" s="508"/>
      <c r="DA27" s="509"/>
      <c r="DB27" s="465"/>
      <c r="DC27" s="465"/>
      <c r="DD27" s="324"/>
      <c r="DE27" s="450"/>
      <c r="DF27" s="508"/>
      <c r="DG27" s="508"/>
      <c r="DH27" s="509"/>
      <c r="DI27" s="465"/>
      <c r="DJ27" s="465"/>
      <c r="DK27" s="324"/>
      <c r="DL27" s="450"/>
      <c r="DM27" s="508"/>
      <c r="DN27" s="508"/>
      <c r="DO27" s="509"/>
      <c r="DP27" s="465"/>
      <c r="DQ27" s="465"/>
      <c r="DR27" s="324"/>
      <c r="DS27" s="450"/>
      <c r="DT27" s="508"/>
      <c r="DU27" s="508"/>
      <c r="DV27" s="509"/>
      <c r="DW27" s="465"/>
      <c r="DX27" s="465"/>
      <c r="DY27" s="324"/>
    </row>
    <row r="28" spans="1:129">
      <c r="A28" s="450">
        <v>1</v>
      </c>
      <c r="B28" s="452">
        <v>211000000009</v>
      </c>
      <c r="C28" s="322" t="s">
        <v>861</v>
      </c>
      <c r="D28" s="322">
        <v>6000</v>
      </c>
      <c r="E28" s="322">
        <v>480</v>
      </c>
      <c r="F28" s="322">
        <v>480</v>
      </c>
      <c r="G28" s="322">
        <v>0.66139999999999999</v>
      </c>
      <c r="H28" s="322">
        <v>160320</v>
      </c>
      <c r="I28" s="351">
        <v>23172.09600000002</v>
      </c>
      <c r="J28" s="323">
        <v>0.70137418942982899</v>
      </c>
      <c r="K28" s="322">
        <v>6000</v>
      </c>
      <c r="L28" s="322">
        <v>2592</v>
      </c>
      <c r="M28" s="322">
        <v>518.5</v>
      </c>
      <c r="N28" s="322">
        <v>0.71970000000000001</v>
      </c>
      <c r="O28" s="322">
        <v>169500</v>
      </c>
      <c r="P28" s="351">
        <v>2919.389519999997</v>
      </c>
      <c r="Q28" s="323">
        <v>0.61051523167643995</v>
      </c>
      <c r="R28" s="322">
        <v>6000</v>
      </c>
      <c r="S28" s="322">
        <v>451.2</v>
      </c>
      <c r="T28" s="322">
        <v>4800</v>
      </c>
      <c r="U28" s="322">
        <v>0.72019999999999995</v>
      </c>
      <c r="V28" s="322">
        <v>172800</v>
      </c>
      <c r="W28" s="322">
        <v>0</v>
      </c>
      <c r="X28" s="323">
        <v>6.9425159677867262E-2</v>
      </c>
      <c r="Y28" s="322">
        <v>6000</v>
      </c>
      <c r="Z28" s="322">
        <v>0</v>
      </c>
      <c r="AA28" s="322">
        <v>4800</v>
      </c>
      <c r="AB28" s="322">
        <v>0.57889999999999997</v>
      </c>
      <c r="AC28" s="322">
        <v>154066</v>
      </c>
      <c r="AD28" s="322">
        <v>0</v>
      </c>
      <c r="AE28" s="323">
        <v>7.4522786386986575E-2</v>
      </c>
      <c r="AF28" s="322">
        <v>6000</v>
      </c>
      <c r="AG28" s="322">
        <v>0</v>
      </c>
      <c r="AH28" s="322">
        <v>4800</v>
      </c>
      <c r="AI28" s="322">
        <v>0.57889999999999997</v>
      </c>
      <c r="AJ28" s="322">
        <v>154066</v>
      </c>
      <c r="AK28" s="322">
        <v>0</v>
      </c>
      <c r="AL28" s="323">
        <v>7.4522786386986575E-2</v>
      </c>
      <c r="AM28" s="322">
        <v>6000</v>
      </c>
      <c r="AN28" s="322">
        <v>880</v>
      </c>
      <c r="AO28" s="322">
        <v>4800</v>
      </c>
      <c r="AP28" s="322">
        <v>0.29559999999999997</v>
      </c>
      <c r="AQ28" s="322">
        <v>189574</v>
      </c>
      <c r="AR28" s="322">
        <v>0</v>
      </c>
      <c r="AS28" s="323">
        <v>0.18556694168796675</v>
      </c>
      <c r="AT28" s="322">
        <v>6000</v>
      </c>
      <c r="AU28" s="322">
        <v>880</v>
      </c>
      <c r="AV28" s="322">
        <v>4800</v>
      </c>
      <c r="AW28" s="322">
        <v>0.3543</v>
      </c>
      <c r="AX28" s="322">
        <v>155994</v>
      </c>
      <c r="AY28" s="322">
        <v>0</v>
      </c>
      <c r="AZ28" s="323">
        <v>0.12328850011684407</v>
      </c>
      <c r="BA28" s="322">
        <v>6000</v>
      </c>
      <c r="BB28" s="322">
        <v>508.8</v>
      </c>
      <c r="BC28" s="322">
        <v>4800</v>
      </c>
      <c r="BD28" s="322">
        <v>0.65259999999999996</v>
      </c>
      <c r="BE28" s="322">
        <v>159600</v>
      </c>
      <c r="BF28" s="322">
        <v>0</v>
      </c>
      <c r="BG28" s="323">
        <v>7.0763952736064284E-2</v>
      </c>
      <c r="BH28" s="322">
        <v>6000</v>
      </c>
      <c r="BI28" s="322">
        <v>532.79999999999995</v>
      </c>
      <c r="BJ28" s="322">
        <v>4800</v>
      </c>
      <c r="BK28" s="322">
        <v>0.67669999999999997</v>
      </c>
      <c r="BL28" s="322">
        <v>153840</v>
      </c>
      <c r="BM28" s="322">
        <v>0</v>
      </c>
      <c r="BN28" s="323">
        <v>6.3658869497927165E-2</v>
      </c>
      <c r="BO28" s="322">
        <v>6000</v>
      </c>
      <c r="BP28" s="322">
        <v>748.8</v>
      </c>
      <c r="BQ28" s="322">
        <v>4800</v>
      </c>
      <c r="BR28" s="322">
        <v>0.88819999999999999</v>
      </c>
      <c r="BS28" s="322">
        <v>174000</v>
      </c>
      <c r="BT28" s="322">
        <v>0</v>
      </c>
      <c r="BU28" s="323">
        <v>5.4856021481164044E-2</v>
      </c>
      <c r="BV28" s="322">
        <v>6000</v>
      </c>
      <c r="BW28" s="322">
        <v>576</v>
      </c>
      <c r="BX28" s="322">
        <v>4800</v>
      </c>
      <c r="BY28" s="322">
        <v>0.78259999999999996</v>
      </c>
      <c r="BZ28" s="322">
        <v>174120</v>
      </c>
      <c r="CA28" s="322">
        <v>0</v>
      </c>
      <c r="CB28" s="323">
        <v>6.8976047485183697E-2</v>
      </c>
      <c r="CC28" s="322">
        <v>6000</v>
      </c>
      <c r="CD28" s="322"/>
      <c r="CE28" s="322">
        <v>4800</v>
      </c>
      <c r="CF28" s="322">
        <v>0.73409999999999997</v>
      </c>
      <c r="CG28" s="322">
        <v>187560</v>
      </c>
      <c r="CH28" s="322">
        <v>0</v>
      </c>
      <c r="CI28" s="323">
        <v>7.1543606171260835E-2</v>
      </c>
      <c r="CJ28" s="322">
        <v>6000</v>
      </c>
      <c r="CK28" s="322"/>
      <c r="CL28" s="322">
        <v>4800</v>
      </c>
      <c r="CM28" s="322">
        <v>0.82709999999999995</v>
      </c>
      <c r="CN28" s="322">
        <v>217980</v>
      </c>
      <c r="CO28" s="322">
        <v>0</v>
      </c>
      <c r="CP28" s="323">
        <v>7.6257909160520693E-2</v>
      </c>
      <c r="CQ28" s="322">
        <v>6000</v>
      </c>
      <c r="CR28" s="322"/>
      <c r="CS28" s="322">
        <v>4800</v>
      </c>
      <c r="CT28" s="322">
        <v>0.84570000000000001</v>
      </c>
      <c r="CU28" s="322">
        <v>211920</v>
      </c>
      <c r="CV28" s="322">
        <v>0</v>
      </c>
      <c r="CW28" s="323">
        <v>7.0168378679747387E-2</v>
      </c>
      <c r="CX28" s="322">
        <v>6000</v>
      </c>
      <c r="CY28" s="322"/>
      <c r="CZ28" s="322">
        <v>4800</v>
      </c>
      <c r="DA28" s="322">
        <v>0.85170000000000001</v>
      </c>
      <c r="DB28" s="322">
        <v>205140</v>
      </c>
      <c r="DC28" s="322">
        <v>0</v>
      </c>
      <c r="DD28" s="323">
        <v>6.969313007970987E-2</v>
      </c>
      <c r="DE28" s="322">
        <v>6000</v>
      </c>
      <c r="DF28" s="322"/>
      <c r="DG28" s="322">
        <v>4800</v>
      </c>
      <c r="DH28" s="322">
        <v>0.85680000000000001</v>
      </c>
      <c r="DI28" s="322">
        <v>236700</v>
      </c>
      <c r="DJ28" s="322">
        <v>0</v>
      </c>
      <c r="DK28" s="323">
        <v>7.7357892081563795E-2</v>
      </c>
      <c r="DL28" s="322">
        <v>6000</v>
      </c>
      <c r="DM28" s="322"/>
      <c r="DN28" s="322">
        <v>4800</v>
      </c>
      <c r="DO28" s="322">
        <v>0.80800000000000005</v>
      </c>
      <c r="DP28" s="322">
        <v>264480</v>
      </c>
      <c r="DQ28" s="322">
        <v>0</v>
      </c>
      <c r="DR28" s="323">
        <v>9.1657351218992864E-2</v>
      </c>
      <c r="DS28" s="322">
        <v>6000</v>
      </c>
      <c r="DT28" s="322"/>
      <c r="DU28" s="322">
        <v>4800</v>
      </c>
      <c r="DV28" s="322">
        <v>0.81679999999999997</v>
      </c>
      <c r="DW28" s="322">
        <v>231876</v>
      </c>
      <c r="DX28" s="322">
        <v>0</v>
      </c>
      <c r="DY28" s="323">
        <v>8.2142201273261509E-2</v>
      </c>
    </row>
    <row r="29" spans="1:129">
      <c r="A29" s="450">
        <v>2</v>
      </c>
      <c r="B29" s="452">
        <v>211000000015</v>
      </c>
      <c r="C29" s="322" t="s">
        <v>222</v>
      </c>
      <c r="D29" s="322">
        <v>15000</v>
      </c>
      <c r="E29" s="322">
        <v>11760</v>
      </c>
      <c r="F29" s="322">
        <v>11760</v>
      </c>
      <c r="G29" s="322">
        <v>0.95640000000000003</v>
      </c>
      <c r="H29" s="322">
        <v>2405400</v>
      </c>
      <c r="I29" s="322">
        <v>0</v>
      </c>
      <c r="J29" s="323">
        <v>0.2970352019240709</v>
      </c>
      <c r="K29" s="322">
        <v>15000</v>
      </c>
      <c r="L29" s="322">
        <v>11280</v>
      </c>
      <c r="M29" s="322">
        <v>11280</v>
      </c>
      <c r="N29" s="322">
        <v>0.96240000000000003</v>
      </c>
      <c r="O29" s="322">
        <v>1020720</v>
      </c>
      <c r="P29" s="322">
        <v>0</v>
      </c>
      <c r="Q29" s="323">
        <v>0.12637727156979814</v>
      </c>
      <c r="R29" s="322">
        <v>110</v>
      </c>
      <c r="S29" s="322">
        <v>163.19999999999999</v>
      </c>
      <c r="T29" s="322">
        <v>163.19999999999999</v>
      </c>
      <c r="U29" s="322">
        <v>0.29759999999999998</v>
      </c>
      <c r="V29" s="322">
        <v>3000</v>
      </c>
      <c r="W29" s="322">
        <v>0</v>
      </c>
      <c r="X29" s="323">
        <v>8.5789804272963691E-2</v>
      </c>
      <c r="Y29" s="322">
        <v>110</v>
      </c>
      <c r="Z29" s="322">
        <v>38.4</v>
      </c>
      <c r="AA29" s="322">
        <v>88</v>
      </c>
      <c r="AB29" s="322">
        <v>0.92730000000000001</v>
      </c>
      <c r="AC29" s="322">
        <v>12240</v>
      </c>
      <c r="AD29" s="322">
        <v>0</v>
      </c>
      <c r="AE29" s="323">
        <v>0.20160697360893559</v>
      </c>
      <c r="AF29" s="322">
        <v>110</v>
      </c>
      <c r="AG29" s="322">
        <v>38.4</v>
      </c>
      <c r="AH29" s="322">
        <v>88</v>
      </c>
      <c r="AI29" s="322">
        <v>0.92730000000000001</v>
      </c>
      <c r="AJ29" s="322">
        <v>12240</v>
      </c>
      <c r="AK29" s="322">
        <v>0</v>
      </c>
      <c r="AL29" s="323">
        <v>0.20160697360893559</v>
      </c>
      <c r="AM29" s="322">
        <v>110</v>
      </c>
      <c r="AN29" s="322">
        <v>28.8</v>
      </c>
      <c r="AO29" s="322">
        <v>88</v>
      </c>
      <c r="AP29" s="322">
        <v>0.94489999999999996</v>
      </c>
      <c r="AQ29" s="322">
        <v>14400</v>
      </c>
      <c r="AR29" s="322">
        <v>0</v>
      </c>
      <c r="AS29" s="323">
        <v>0.24052569295452139</v>
      </c>
      <c r="AT29" s="322">
        <v>110</v>
      </c>
      <c r="AU29" s="322">
        <v>0</v>
      </c>
      <c r="AV29" s="322">
        <v>88</v>
      </c>
      <c r="AW29" s="322">
        <v>0</v>
      </c>
      <c r="AX29" s="322">
        <v>0</v>
      </c>
      <c r="AY29" s="322">
        <v>0</v>
      </c>
      <c r="AZ29" s="323">
        <v>0</v>
      </c>
      <c r="BA29" s="322">
        <v>110</v>
      </c>
      <c r="BB29" s="322">
        <v>0</v>
      </c>
      <c r="BC29" s="322">
        <v>88</v>
      </c>
      <c r="BD29" s="322">
        <v>0</v>
      </c>
      <c r="BE29" s="322">
        <v>0</v>
      </c>
      <c r="BF29" s="322">
        <v>0</v>
      </c>
      <c r="BG29" s="323">
        <v>0</v>
      </c>
      <c r="BH29" s="322">
        <v>110</v>
      </c>
      <c r="BI29" s="322">
        <v>0</v>
      </c>
      <c r="BJ29" s="322">
        <v>0</v>
      </c>
      <c r="BK29" s="322">
        <v>0</v>
      </c>
      <c r="BL29" s="322">
        <v>0</v>
      </c>
      <c r="BM29" s="322">
        <v>0</v>
      </c>
      <c r="BN29" s="323">
        <v>0</v>
      </c>
      <c r="BO29" s="322">
        <v>110</v>
      </c>
      <c r="BP29" s="322">
        <v>0</v>
      </c>
      <c r="BQ29" s="322">
        <v>0</v>
      </c>
      <c r="BR29" s="322">
        <v>0</v>
      </c>
      <c r="BS29" s="322">
        <v>0</v>
      </c>
      <c r="BT29" s="322">
        <v>0</v>
      </c>
      <c r="BU29" s="323">
        <v>0</v>
      </c>
      <c r="BV29" s="322">
        <v>0</v>
      </c>
      <c r="BW29" s="322">
        <v>0</v>
      </c>
      <c r="BX29" s="322">
        <v>0</v>
      </c>
      <c r="BY29" s="322">
        <v>0</v>
      </c>
      <c r="BZ29" s="322">
        <v>0</v>
      </c>
      <c r="CA29" s="322">
        <v>0</v>
      </c>
      <c r="CB29" s="323">
        <v>0</v>
      </c>
      <c r="CC29" s="322">
        <v>17500</v>
      </c>
      <c r="CD29" s="322"/>
      <c r="CE29" s="322">
        <v>0</v>
      </c>
      <c r="CF29" s="322">
        <v>0</v>
      </c>
      <c r="CG29" s="322">
        <v>0</v>
      </c>
      <c r="CH29" s="322">
        <v>0</v>
      </c>
      <c r="CI29" s="323">
        <v>0</v>
      </c>
      <c r="CJ29" s="322">
        <v>17500</v>
      </c>
      <c r="CK29" s="322"/>
      <c r="CL29" s="322">
        <v>400</v>
      </c>
      <c r="CM29" s="322">
        <v>1</v>
      </c>
      <c r="CN29" s="322">
        <v>17280</v>
      </c>
      <c r="CO29" s="322">
        <v>0</v>
      </c>
      <c r="CP29" s="323">
        <v>0.06</v>
      </c>
      <c r="CQ29" s="322">
        <v>17500</v>
      </c>
      <c r="CR29" s="322"/>
      <c r="CS29" s="322">
        <v>400</v>
      </c>
      <c r="CT29" s="322">
        <v>0.99709999999999999</v>
      </c>
      <c r="CU29" s="322">
        <v>42120</v>
      </c>
      <c r="CV29" s="322">
        <v>0</v>
      </c>
      <c r="CW29" s="323">
        <v>0.14194389536106319</v>
      </c>
      <c r="CX29" s="322">
        <v>17500</v>
      </c>
      <c r="CY29" s="322"/>
      <c r="CZ29" s="322">
        <v>11904</v>
      </c>
      <c r="DA29" s="322">
        <v>0.97470000000000001</v>
      </c>
      <c r="DB29" s="322">
        <v>1170120</v>
      </c>
      <c r="DC29" s="322">
        <v>0</v>
      </c>
      <c r="DD29" s="323">
        <v>0.14006641782620002</v>
      </c>
      <c r="DE29" s="322">
        <v>17500</v>
      </c>
      <c r="DF29" s="322"/>
      <c r="DG29" s="322">
        <v>17184</v>
      </c>
      <c r="DH29" s="322">
        <v>0.97760000000000002</v>
      </c>
      <c r="DI29" s="322">
        <v>5201520</v>
      </c>
      <c r="DJ29" s="322">
        <v>0</v>
      </c>
      <c r="DK29" s="323">
        <v>0.41617106344242333</v>
      </c>
      <c r="DL29" s="322">
        <v>17500</v>
      </c>
      <c r="DM29" s="322"/>
      <c r="DN29" s="322">
        <v>17736</v>
      </c>
      <c r="DO29" s="322">
        <v>0.9748</v>
      </c>
      <c r="DP29" s="322">
        <v>6380640</v>
      </c>
      <c r="DQ29" s="322">
        <v>0</v>
      </c>
      <c r="DR29" s="323">
        <v>0.49604389155767198</v>
      </c>
      <c r="DS29" s="322">
        <v>17500</v>
      </c>
      <c r="DT29" s="322"/>
      <c r="DU29" s="322">
        <v>17664</v>
      </c>
      <c r="DV29" s="322">
        <v>0.96109999999999995</v>
      </c>
      <c r="DW29" s="322">
        <v>6487920</v>
      </c>
      <c r="DX29" s="322">
        <v>0</v>
      </c>
      <c r="DY29" s="323">
        <v>0.53078098540470686</v>
      </c>
    </row>
    <row r="30" spans="1:129">
      <c r="A30" s="450">
        <v>3</v>
      </c>
      <c r="B30" s="452">
        <v>211000000007</v>
      </c>
      <c r="C30" s="322" t="s">
        <v>445</v>
      </c>
      <c r="D30" s="322">
        <v>10000</v>
      </c>
      <c r="E30" s="322">
        <v>5742</v>
      </c>
      <c r="F30" s="322">
        <v>5742</v>
      </c>
      <c r="G30" s="322">
        <v>0.96879999999999999</v>
      </c>
      <c r="H30" s="322">
        <v>2474070</v>
      </c>
      <c r="I30" s="351">
        <v>70918.972800000571</v>
      </c>
      <c r="J30" s="323">
        <v>0.61770649584582227</v>
      </c>
      <c r="K30" s="322">
        <v>10000</v>
      </c>
      <c r="L30" s="322">
        <v>9036</v>
      </c>
      <c r="M30" s="322">
        <v>9036</v>
      </c>
      <c r="N30" s="322">
        <v>0.94910000000000005</v>
      </c>
      <c r="O30" s="322">
        <v>4498170</v>
      </c>
      <c r="P30" s="351">
        <v>669813.42336000036</v>
      </c>
      <c r="Q30" s="323">
        <v>0.70497665146142718</v>
      </c>
      <c r="R30" s="322">
        <v>10000</v>
      </c>
      <c r="S30" s="322">
        <v>9594</v>
      </c>
      <c r="T30" s="322">
        <v>9594</v>
      </c>
      <c r="U30" s="322">
        <v>0.94979999999999998</v>
      </c>
      <c r="V30" s="322">
        <v>4385310</v>
      </c>
      <c r="W30" s="351">
        <v>448761.32160000037</v>
      </c>
      <c r="X30" s="323">
        <v>0.66839920319985446</v>
      </c>
      <c r="Y30" s="322">
        <v>10000</v>
      </c>
      <c r="Z30" s="322">
        <v>9324</v>
      </c>
      <c r="AA30" s="322">
        <v>9324</v>
      </c>
      <c r="AB30" s="322">
        <v>0.96099999999999997</v>
      </c>
      <c r="AC30" s="322">
        <v>4667010</v>
      </c>
      <c r="AD30" s="351">
        <v>667103.51040000049</v>
      </c>
      <c r="AE30" s="323">
        <v>0.70006786590654202</v>
      </c>
      <c r="AF30" s="322">
        <v>10000</v>
      </c>
      <c r="AG30" s="322">
        <v>9324</v>
      </c>
      <c r="AH30" s="322">
        <v>9324</v>
      </c>
      <c r="AI30" s="322">
        <v>0.96099999999999997</v>
      </c>
      <c r="AJ30" s="322">
        <v>4667010</v>
      </c>
      <c r="AK30" s="351">
        <v>667103.51040000049</v>
      </c>
      <c r="AL30" s="323">
        <v>0.70006786590654202</v>
      </c>
      <c r="AM30" s="322">
        <v>10000</v>
      </c>
      <c r="AN30" s="322">
        <v>10188</v>
      </c>
      <c r="AO30" s="322">
        <v>10188</v>
      </c>
      <c r="AP30" s="322">
        <v>0.94710000000000005</v>
      </c>
      <c r="AQ30" s="322">
        <v>4736310</v>
      </c>
      <c r="AR30" s="351">
        <v>567918.32640000014</v>
      </c>
      <c r="AS30" s="323">
        <v>0.68174639585768892</v>
      </c>
      <c r="AT30" s="322">
        <v>10000</v>
      </c>
      <c r="AU30" s="322">
        <v>10314</v>
      </c>
      <c r="AV30" s="322">
        <v>10314</v>
      </c>
      <c r="AW30" s="322">
        <v>0.94930000000000003</v>
      </c>
      <c r="AX30" s="322">
        <v>5063010</v>
      </c>
      <c r="AY30" s="351">
        <v>692271.79872000031</v>
      </c>
      <c r="AZ30" s="323">
        <v>0.69503270617086099</v>
      </c>
      <c r="BA30" s="322">
        <v>10000</v>
      </c>
      <c r="BB30" s="322">
        <v>10044</v>
      </c>
      <c r="BC30" s="322">
        <v>10044</v>
      </c>
      <c r="BD30" s="322">
        <v>0.94069999999999998</v>
      </c>
      <c r="BE30" s="322">
        <v>4352010</v>
      </c>
      <c r="BF30" s="351">
        <v>270305.17440000083</v>
      </c>
      <c r="BG30" s="323">
        <v>0.63973415804660982</v>
      </c>
      <c r="BH30" s="322">
        <v>10000</v>
      </c>
      <c r="BI30" s="322">
        <v>10368</v>
      </c>
      <c r="BJ30" s="322">
        <v>10368</v>
      </c>
      <c r="BK30" s="322">
        <v>0.94020000000000004</v>
      </c>
      <c r="BL30" s="322">
        <v>5224110</v>
      </c>
      <c r="BM30" s="351">
        <v>872605.65696000028</v>
      </c>
      <c r="BN30" s="323">
        <v>0.72031779194094392</v>
      </c>
      <c r="BO30" s="322">
        <v>11000</v>
      </c>
      <c r="BP30" s="322">
        <v>10584</v>
      </c>
      <c r="BQ30" s="322">
        <v>10584</v>
      </c>
      <c r="BR30" s="322">
        <v>0.93569999999999998</v>
      </c>
      <c r="BS30" s="322">
        <v>5055810</v>
      </c>
      <c r="BT30" s="351">
        <v>634910.45567999966</v>
      </c>
      <c r="BU30" s="323">
        <v>0.68616940276271199</v>
      </c>
      <c r="BV30" s="322">
        <v>11000</v>
      </c>
      <c r="BW30" s="322">
        <v>9720</v>
      </c>
      <c r="BX30" s="322">
        <v>9720</v>
      </c>
      <c r="BY30" s="322">
        <v>0.97389999999999999</v>
      </c>
      <c r="BZ30" s="322">
        <v>3417480</v>
      </c>
      <c r="CA30" s="322">
        <v>0</v>
      </c>
      <c r="CB30" s="323">
        <v>0.53722483087236483</v>
      </c>
      <c r="CC30" s="322">
        <v>11000</v>
      </c>
      <c r="CD30" s="322"/>
      <c r="CE30" s="322">
        <v>8800</v>
      </c>
      <c r="CF30" s="322">
        <v>0.98699999999999999</v>
      </c>
      <c r="CG30" s="322">
        <v>2699460</v>
      </c>
      <c r="CH30" s="322">
        <v>0</v>
      </c>
      <c r="CI30" s="323">
        <v>0.41773814723368596</v>
      </c>
      <c r="CJ30" s="322">
        <v>11000</v>
      </c>
      <c r="CK30" s="322"/>
      <c r="CL30" s="322">
        <v>9630</v>
      </c>
      <c r="CM30" s="322">
        <v>0.96709999999999996</v>
      </c>
      <c r="CN30" s="322">
        <v>4194360</v>
      </c>
      <c r="CO30" s="351">
        <v>171069.26400000043</v>
      </c>
      <c r="CP30" s="323">
        <v>0.62551184220458489</v>
      </c>
      <c r="CQ30" s="322">
        <v>11000</v>
      </c>
      <c r="CR30" s="322"/>
      <c r="CS30" s="322">
        <v>10170</v>
      </c>
      <c r="CT30" s="322">
        <v>0.90590000000000004</v>
      </c>
      <c r="CU30" s="322">
        <v>1722960</v>
      </c>
      <c r="CV30" s="322">
        <v>0</v>
      </c>
      <c r="CW30" s="323">
        <v>0.25136282400134929</v>
      </c>
      <c r="CX30" s="322">
        <v>11000</v>
      </c>
      <c r="CY30" s="322"/>
      <c r="CZ30" s="322">
        <v>11556</v>
      </c>
      <c r="DA30" s="322">
        <v>0.86250000000000004</v>
      </c>
      <c r="DB30" s="322">
        <v>5227020</v>
      </c>
      <c r="DC30" s="322">
        <v>921254.40000000037</v>
      </c>
      <c r="DD30" s="323">
        <v>0.72837499561053676</v>
      </c>
      <c r="DE30" s="322">
        <v>11000</v>
      </c>
      <c r="DF30" s="322"/>
      <c r="DG30" s="322">
        <v>11232</v>
      </c>
      <c r="DH30" s="322">
        <v>0.94069999999999998</v>
      </c>
      <c r="DI30" s="322">
        <v>5378400</v>
      </c>
      <c r="DJ30" s="351">
        <v>661763.31264000013</v>
      </c>
      <c r="DK30" s="323">
        <v>0.68418244056152677</v>
      </c>
      <c r="DL30" s="322">
        <v>11000</v>
      </c>
      <c r="DM30" s="322"/>
      <c r="DN30" s="322">
        <v>9504</v>
      </c>
      <c r="DO30" s="322">
        <v>0.99050000000000005</v>
      </c>
      <c r="DP30" s="322">
        <v>4987800</v>
      </c>
      <c r="DQ30" s="351">
        <v>785518.96319999918</v>
      </c>
      <c r="DR30" s="323">
        <v>0.71215608232592154</v>
      </c>
      <c r="DS30" s="322">
        <v>11000</v>
      </c>
      <c r="DT30" s="322"/>
      <c r="DU30" s="322">
        <v>9504</v>
      </c>
      <c r="DV30" s="322">
        <v>0.99250000000000005</v>
      </c>
      <c r="DW30" s="322">
        <v>4953960</v>
      </c>
      <c r="DX30" s="351">
        <v>879024.96</v>
      </c>
      <c r="DY30" s="323">
        <v>0.72942905121746426</v>
      </c>
    </row>
    <row r="31" spans="1:129">
      <c r="A31" s="450">
        <v>4</v>
      </c>
      <c r="B31" s="452">
        <v>211000000002</v>
      </c>
      <c r="C31" s="322" t="s">
        <v>282</v>
      </c>
      <c r="D31" s="322">
        <v>13000</v>
      </c>
      <c r="E31" s="322">
        <v>13080</v>
      </c>
      <c r="F31" s="322">
        <v>13080</v>
      </c>
      <c r="G31" s="322">
        <v>0.97240000000000004</v>
      </c>
      <c r="H31" s="322">
        <v>1841280</v>
      </c>
      <c r="I31" s="322">
        <v>0</v>
      </c>
      <c r="J31" s="323">
        <v>0.20106415141493392</v>
      </c>
      <c r="K31" s="322">
        <v>13000</v>
      </c>
      <c r="L31" s="322">
        <v>12264</v>
      </c>
      <c r="M31" s="322">
        <v>12264</v>
      </c>
      <c r="N31" s="322">
        <v>0.97909999999999997</v>
      </c>
      <c r="O31" s="322">
        <v>1982760</v>
      </c>
      <c r="P31" s="322">
        <v>0</v>
      </c>
      <c r="Q31" s="323">
        <v>0.22194124654729375</v>
      </c>
      <c r="R31" s="322">
        <v>13000</v>
      </c>
      <c r="S31" s="322">
        <v>9600</v>
      </c>
      <c r="T31" s="322">
        <v>10400</v>
      </c>
      <c r="U31" s="322">
        <v>0.97889999999999999</v>
      </c>
      <c r="V31" s="322">
        <v>2274960</v>
      </c>
      <c r="W31" s="322">
        <v>0</v>
      </c>
      <c r="X31" s="323">
        <v>0.3103627567311294</v>
      </c>
      <c r="Y31" s="322">
        <v>13000</v>
      </c>
      <c r="Z31" s="322">
        <v>9360</v>
      </c>
      <c r="AA31" s="322">
        <v>10400</v>
      </c>
      <c r="AB31" s="322">
        <v>0.98540000000000005</v>
      </c>
      <c r="AC31" s="322">
        <v>1808400</v>
      </c>
      <c r="AD31" s="322">
        <v>0</v>
      </c>
      <c r="AE31" s="323">
        <v>0.23717868976385251</v>
      </c>
      <c r="AF31" s="322">
        <v>13000</v>
      </c>
      <c r="AG31" s="322">
        <v>9360</v>
      </c>
      <c r="AH31" s="322">
        <v>10400</v>
      </c>
      <c r="AI31" s="322">
        <v>0.98540000000000005</v>
      </c>
      <c r="AJ31" s="322">
        <v>1808400</v>
      </c>
      <c r="AK31" s="322">
        <v>0</v>
      </c>
      <c r="AL31" s="323">
        <v>0.23717868976385251</v>
      </c>
      <c r="AM31" s="322">
        <v>13000</v>
      </c>
      <c r="AN31" s="322">
        <v>10896</v>
      </c>
      <c r="AO31" s="322">
        <v>10896</v>
      </c>
      <c r="AP31" s="322">
        <v>0.98280000000000001</v>
      </c>
      <c r="AQ31" s="322">
        <v>1989360</v>
      </c>
      <c r="AR31" s="322">
        <v>0</v>
      </c>
      <c r="AS31" s="323">
        <v>0.2580171908365741</v>
      </c>
      <c r="AT31" s="322">
        <v>13000</v>
      </c>
      <c r="AU31" s="322">
        <v>9456</v>
      </c>
      <c r="AV31" s="322">
        <v>10400</v>
      </c>
      <c r="AW31" s="322">
        <v>0.98560000000000003</v>
      </c>
      <c r="AX31" s="322">
        <v>2016960</v>
      </c>
      <c r="AY31" s="322">
        <v>0</v>
      </c>
      <c r="AZ31" s="323">
        <v>0.26447846508330375</v>
      </c>
      <c r="BA31" s="322">
        <v>13000</v>
      </c>
      <c r="BB31" s="322">
        <v>10800</v>
      </c>
      <c r="BC31" s="322">
        <v>10800</v>
      </c>
      <c r="BD31" s="322">
        <v>0.9768</v>
      </c>
      <c r="BE31" s="322">
        <v>2310480</v>
      </c>
      <c r="BF31" s="322">
        <v>0</v>
      </c>
      <c r="BG31" s="323">
        <v>0.30418676252009585</v>
      </c>
      <c r="BH31" s="322">
        <v>13000</v>
      </c>
      <c r="BI31" s="322">
        <v>17040</v>
      </c>
      <c r="BJ31" s="322">
        <v>17040</v>
      </c>
      <c r="BK31" s="322">
        <v>0.96150000000000002</v>
      </c>
      <c r="BL31" s="322">
        <v>2577840</v>
      </c>
      <c r="BM31" s="322">
        <v>0</v>
      </c>
      <c r="BN31" s="323">
        <v>0.21147748832867139</v>
      </c>
      <c r="BO31" s="322">
        <v>13000</v>
      </c>
      <c r="BP31" s="322">
        <v>10848</v>
      </c>
      <c r="BQ31" s="322">
        <v>10848</v>
      </c>
      <c r="BR31" s="322">
        <v>0.97729999999999995</v>
      </c>
      <c r="BS31" s="322">
        <v>2548680</v>
      </c>
      <c r="BT31" s="322">
        <v>0</v>
      </c>
      <c r="BU31" s="323">
        <v>0.32312071422567379</v>
      </c>
      <c r="BV31" s="322">
        <v>13000</v>
      </c>
      <c r="BW31" s="322">
        <v>10704</v>
      </c>
      <c r="BX31" s="322">
        <v>10704</v>
      </c>
      <c r="BY31" s="322">
        <v>0.98070000000000002</v>
      </c>
      <c r="BZ31" s="322">
        <v>2399400</v>
      </c>
      <c r="CA31" s="322">
        <v>0</v>
      </c>
      <c r="CB31" s="323">
        <v>0.3401348296301841</v>
      </c>
      <c r="CC31" s="322">
        <v>13000</v>
      </c>
      <c r="CD31" s="322"/>
      <c r="CE31" s="322">
        <v>10632</v>
      </c>
      <c r="CF31" s="322">
        <v>0.97929999999999995</v>
      </c>
      <c r="CG31" s="322">
        <v>2666520</v>
      </c>
      <c r="CH31" s="322">
        <v>0</v>
      </c>
      <c r="CI31" s="323">
        <v>0.34422403209035352</v>
      </c>
      <c r="CJ31" s="322">
        <v>13000</v>
      </c>
      <c r="CK31" s="322"/>
      <c r="CL31" s="322">
        <v>11784</v>
      </c>
      <c r="CM31" s="322">
        <v>0.97950000000000004</v>
      </c>
      <c r="CN31" s="322">
        <v>2861400</v>
      </c>
      <c r="CO31" s="322">
        <v>0</v>
      </c>
      <c r="CP31" s="323">
        <v>0.34430941797225562</v>
      </c>
      <c r="CQ31" s="322">
        <v>13000</v>
      </c>
      <c r="CR31" s="322"/>
      <c r="CS31" s="322">
        <v>10400</v>
      </c>
      <c r="CT31" s="322">
        <v>0.99150000000000005</v>
      </c>
      <c r="CU31" s="322">
        <v>2618400</v>
      </c>
      <c r="CV31" s="322">
        <v>0</v>
      </c>
      <c r="CW31" s="323">
        <v>0.34130055846907148</v>
      </c>
      <c r="CX31" s="322">
        <v>13000</v>
      </c>
      <c r="CY31" s="322"/>
      <c r="CZ31" s="322">
        <v>10400</v>
      </c>
      <c r="DA31" s="322">
        <v>0.99650000000000005</v>
      </c>
      <c r="DB31" s="322">
        <v>2778120</v>
      </c>
      <c r="DC31" s="322">
        <v>0</v>
      </c>
      <c r="DD31" s="323">
        <v>0.37231270986915738</v>
      </c>
      <c r="DE31" s="322">
        <v>13000</v>
      </c>
      <c r="DF31" s="322"/>
      <c r="DG31" s="322">
        <v>10872</v>
      </c>
      <c r="DH31" s="322">
        <v>0.99590000000000001</v>
      </c>
      <c r="DI31" s="322">
        <v>3074040</v>
      </c>
      <c r="DJ31" s="322">
        <v>0</v>
      </c>
      <c r="DK31" s="323">
        <v>0.38160266821233307</v>
      </c>
      <c r="DL31" s="322">
        <v>13000</v>
      </c>
      <c r="DM31" s="322"/>
      <c r="DN31" s="322">
        <v>11400</v>
      </c>
      <c r="DO31" s="322">
        <v>0.996</v>
      </c>
      <c r="DP31" s="322">
        <v>3174120</v>
      </c>
      <c r="DQ31" s="322">
        <v>0</v>
      </c>
      <c r="DR31" s="323">
        <v>0.37573894900484794</v>
      </c>
      <c r="DS31" s="322">
        <v>13000</v>
      </c>
      <c r="DT31" s="322"/>
      <c r="DU31" s="322">
        <v>11424</v>
      </c>
      <c r="DV31" s="322">
        <v>0.99470000000000003</v>
      </c>
      <c r="DW31" s="322">
        <v>3442200</v>
      </c>
      <c r="DX31" s="322">
        <v>0</v>
      </c>
      <c r="DY31" s="323">
        <v>0.42072012947801685</v>
      </c>
    </row>
    <row r="32" spans="1:129">
      <c r="A32" s="450">
        <v>5</v>
      </c>
      <c r="B32" s="452">
        <v>211000000010</v>
      </c>
      <c r="C32" s="322" t="s">
        <v>758</v>
      </c>
      <c r="D32" s="322">
        <v>28888</v>
      </c>
      <c r="E32" s="322">
        <v>14250</v>
      </c>
      <c r="F32" s="322">
        <v>14250</v>
      </c>
      <c r="G32" s="322">
        <v>0.9647</v>
      </c>
      <c r="H32" s="322">
        <v>3296839</v>
      </c>
      <c r="I32" s="322">
        <v>0</v>
      </c>
      <c r="J32" s="323">
        <v>0.33308731961435556</v>
      </c>
      <c r="K32" s="322">
        <v>28888</v>
      </c>
      <c r="L32" s="322">
        <v>10970</v>
      </c>
      <c r="M32" s="322">
        <v>10970</v>
      </c>
      <c r="N32" s="322">
        <v>0.96589999999999998</v>
      </c>
      <c r="O32" s="322">
        <v>6706668</v>
      </c>
      <c r="P32" s="351">
        <v>1976647.9727999996</v>
      </c>
      <c r="Q32" s="323">
        <v>0.85073652476310169</v>
      </c>
      <c r="R32" s="322">
        <v>28888</v>
      </c>
      <c r="S32" s="322">
        <v>15590</v>
      </c>
      <c r="T32" s="322">
        <v>23110.400000000001</v>
      </c>
      <c r="U32" s="322">
        <v>0.99009999999999998</v>
      </c>
      <c r="V32" s="322">
        <v>10032060</v>
      </c>
      <c r="W32" s="351">
        <v>147205.75871999934</v>
      </c>
      <c r="X32" s="323">
        <v>0.60893523091753365</v>
      </c>
      <c r="Y32" s="322">
        <v>28888</v>
      </c>
      <c r="Z32" s="322">
        <v>18812.5</v>
      </c>
      <c r="AA32" s="322">
        <v>23110.400000000001</v>
      </c>
      <c r="AB32" s="322">
        <v>0.99619999999999997</v>
      </c>
      <c r="AC32" s="322">
        <v>12672040</v>
      </c>
      <c r="AD32" s="351">
        <v>2394760.0737280007</v>
      </c>
      <c r="AE32" s="323">
        <v>0.73980898200152534</v>
      </c>
      <c r="AF32" s="322">
        <v>28888</v>
      </c>
      <c r="AG32" s="322">
        <v>18812.5</v>
      </c>
      <c r="AH32" s="322">
        <v>23110.400000000001</v>
      </c>
      <c r="AI32" s="322">
        <v>0.99619999999999997</v>
      </c>
      <c r="AJ32" s="322">
        <v>12672040</v>
      </c>
      <c r="AK32" s="351">
        <v>2394760.0737280007</v>
      </c>
      <c r="AL32" s="323">
        <v>0.73980898200152534</v>
      </c>
      <c r="AM32" s="322">
        <v>28888</v>
      </c>
      <c r="AN32" s="322">
        <v>18843.8</v>
      </c>
      <c r="AO32" s="322">
        <v>23110.400000000001</v>
      </c>
      <c r="AP32" s="322">
        <v>0.99439999999999995</v>
      </c>
      <c r="AQ32" s="322">
        <v>12664248</v>
      </c>
      <c r="AR32" s="351">
        <v>2736463.8796800002</v>
      </c>
      <c r="AS32" s="323">
        <v>0.76538215455827996</v>
      </c>
      <c r="AT32" s="322">
        <v>28888</v>
      </c>
      <c r="AU32" s="322">
        <v>18568.8</v>
      </c>
      <c r="AV32" s="322">
        <v>23110.400000000001</v>
      </c>
      <c r="AW32" s="322">
        <v>0.995</v>
      </c>
      <c r="AX32" s="322">
        <v>9572225</v>
      </c>
      <c r="AY32" s="322">
        <v>0</v>
      </c>
      <c r="AZ32" s="323">
        <v>0.55951201839665565</v>
      </c>
      <c r="BA32" s="322">
        <v>28888</v>
      </c>
      <c r="BB32" s="322">
        <v>18506.2</v>
      </c>
      <c r="BC32" s="322">
        <v>23110.400000000001</v>
      </c>
      <c r="BD32" s="322">
        <v>0.99570000000000003</v>
      </c>
      <c r="BE32" s="322">
        <v>10668967</v>
      </c>
      <c r="BF32" s="351">
        <v>728204.07904000022</v>
      </c>
      <c r="BG32" s="323">
        <v>0.64395260714876856</v>
      </c>
      <c r="BH32" s="322">
        <v>28888</v>
      </c>
      <c r="BI32" s="322">
        <v>18437.5</v>
      </c>
      <c r="BJ32" s="322">
        <v>23110.400000000001</v>
      </c>
      <c r="BK32" s="322">
        <v>0.98</v>
      </c>
      <c r="BL32" s="322">
        <v>7883808</v>
      </c>
      <c r="BM32" s="322">
        <v>0</v>
      </c>
      <c r="BN32" s="323">
        <v>0.46787470403960973</v>
      </c>
      <c r="BO32" s="322">
        <v>28888</v>
      </c>
      <c r="BP32" s="322">
        <v>20750</v>
      </c>
      <c r="BQ32" s="322">
        <v>23110.400000000001</v>
      </c>
      <c r="BR32" s="322">
        <v>0.9879</v>
      </c>
      <c r="BS32" s="322">
        <v>12953912</v>
      </c>
      <c r="BT32" s="351">
        <v>2762258.8789759986</v>
      </c>
      <c r="BU32" s="323">
        <v>0.76261889093994961</v>
      </c>
      <c r="BV32" s="322">
        <v>28888</v>
      </c>
      <c r="BW32" s="322">
        <v>20993.7</v>
      </c>
      <c r="BX32" s="322">
        <v>23110.400000000001</v>
      </c>
      <c r="BY32" s="322">
        <v>0.98509999999999998</v>
      </c>
      <c r="BZ32" s="322">
        <v>11405000</v>
      </c>
      <c r="CA32" s="351">
        <v>2225726.6078720018</v>
      </c>
      <c r="CB32" s="323">
        <v>0.7454838425303304</v>
      </c>
      <c r="CC32" s="322">
        <v>28888</v>
      </c>
      <c r="CD32" s="322"/>
      <c r="CE32" s="322">
        <v>23110.400000000001</v>
      </c>
      <c r="CF32" s="322">
        <v>0.98240000000000005</v>
      </c>
      <c r="CG32" s="322">
        <v>14926000</v>
      </c>
      <c r="CH32" s="351">
        <v>4791087.5330559984</v>
      </c>
      <c r="CI32" s="323">
        <v>0.88363861347688566</v>
      </c>
      <c r="CJ32" s="322">
        <v>28888</v>
      </c>
      <c r="CK32" s="322"/>
      <c r="CL32" s="322">
        <v>23110.400000000001</v>
      </c>
      <c r="CM32" s="322">
        <v>0.99580000000000002</v>
      </c>
      <c r="CN32" s="322">
        <v>15039000</v>
      </c>
      <c r="CO32" s="351">
        <v>5097238.7097599991</v>
      </c>
      <c r="CP32" s="323">
        <v>0.90762589611344102</v>
      </c>
      <c r="CQ32" s="322">
        <v>28888</v>
      </c>
      <c r="CR32" s="322"/>
      <c r="CS32" s="322">
        <v>23110.400000000001</v>
      </c>
      <c r="CT32" s="322">
        <v>0.99609999999999999</v>
      </c>
      <c r="CU32" s="322">
        <v>11405000</v>
      </c>
      <c r="CV32" s="351">
        <v>1128751.7219840009</v>
      </c>
      <c r="CW32" s="323">
        <v>0.6659045027784356</v>
      </c>
      <c r="CX32" s="322">
        <v>28888</v>
      </c>
      <c r="CY32" s="322"/>
      <c r="CZ32" s="322">
        <v>23110.400000000001</v>
      </c>
      <c r="DA32" s="322">
        <v>0.996</v>
      </c>
      <c r="DB32" s="322">
        <v>2393079</v>
      </c>
      <c r="DC32" s="322">
        <v>0</v>
      </c>
      <c r="DD32" s="323">
        <v>0.14439685638381086</v>
      </c>
      <c r="DE32" s="322">
        <v>28888</v>
      </c>
      <c r="DF32" s="322"/>
      <c r="DG32" s="322">
        <v>23110.400000000001</v>
      </c>
      <c r="DH32" s="322">
        <v>0.95169999999999999</v>
      </c>
      <c r="DI32" s="322">
        <v>1647222</v>
      </c>
      <c r="DJ32" s="322">
        <v>0</v>
      </c>
      <c r="DK32" s="323">
        <v>0.10066341662609934</v>
      </c>
      <c r="DL32" s="322">
        <v>28888</v>
      </c>
      <c r="DM32" s="322"/>
      <c r="DN32" s="322">
        <v>23110.400000000001</v>
      </c>
      <c r="DO32" s="322">
        <v>0.99929999999999997</v>
      </c>
      <c r="DP32" s="322">
        <v>3615690</v>
      </c>
      <c r="DQ32" s="322">
        <v>0</v>
      </c>
      <c r="DR32" s="323">
        <v>0.21043351170628938</v>
      </c>
      <c r="DS32" s="322">
        <v>28888</v>
      </c>
      <c r="DT32" s="322"/>
      <c r="DU32" s="322">
        <v>23110.400000000001</v>
      </c>
      <c r="DV32" s="322">
        <v>0.98250000000000004</v>
      </c>
      <c r="DW32" s="322">
        <v>7337411</v>
      </c>
      <c r="DX32" s="322">
        <v>0</v>
      </c>
      <c r="DY32" s="323">
        <v>0.44881806453312667</v>
      </c>
    </row>
    <row r="33" spans="1:129">
      <c r="A33" s="450">
        <v>6</v>
      </c>
      <c r="B33" s="452">
        <v>714000000001</v>
      </c>
      <c r="C33" s="322" t="s">
        <v>451</v>
      </c>
      <c r="D33" s="322">
        <v>12000</v>
      </c>
      <c r="E33" s="322">
        <v>7968</v>
      </c>
      <c r="F33" s="322">
        <v>7968</v>
      </c>
      <c r="G33" s="322">
        <v>0.95520000000000005</v>
      </c>
      <c r="H33" s="322">
        <v>1320720</v>
      </c>
      <c r="I33" s="322">
        <v>0</v>
      </c>
      <c r="J33" s="323">
        <v>0.24100975369933111</v>
      </c>
      <c r="K33" s="322">
        <v>12000</v>
      </c>
      <c r="L33" s="322">
        <v>9072</v>
      </c>
      <c r="M33" s="322">
        <v>9072</v>
      </c>
      <c r="N33" s="322">
        <v>0.9556</v>
      </c>
      <c r="O33" s="322">
        <v>1555680</v>
      </c>
      <c r="P33" s="322">
        <v>0</v>
      </c>
      <c r="Q33" s="323">
        <v>0.24119491649884084</v>
      </c>
      <c r="R33" s="322">
        <v>12000</v>
      </c>
      <c r="S33" s="322">
        <v>8952</v>
      </c>
      <c r="T33" s="322">
        <v>9600</v>
      </c>
      <c r="U33" s="322">
        <v>0.9597</v>
      </c>
      <c r="V33" s="322">
        <v>1555920</v>
      </c>
      <c r="W33" s="322">
        <v>0</v>
      </c>
      <c r="X33" s="323">
        <v>0.23455680594630265</v>
      </c>
      <c r="Y33" s="322">
        <v>10500</v>
      </c>
      <c r="Z33" s="322">
        <v>10128</v>
      </c>
      <c r="AA33" s="322">
        <v>10128</v>
      </c>
      <c r="AB33" s="322">
        <v>0.96299999999999997</v>
      </c>
      <c r="AC33" s="322">
        <v>1329360</v>
      </c>
      <c r="AD33" s="322">
        <v>0</v>
      </c>
      <c r="AE33" s="323">
        <v>0.18319756273883156</v>
      </c>
      <c r="AF33" s="322">
        <v>10500</v>
      </c>
      <c r="AG33" s="322">
        <v>10128</v>
      </c>
      <c r="AH33" s="322">
        <v>10128</v>
      </c>
      <c r="AI33" s="322">
        <v>0.96299999999999997</v>
      </c>
      <c r="AJ33" s="322">
        <v>1329360</v>
      </c>
      <c r="AK33" s="322">
        <v>0</v>
      </c>
      <c r="AL33" s="323">
        <v>0.18319756273883156</v>
      </c>
      <c r="AM33" s="322">
        <v>10500</v>
      </c>
      <c r="AN33" s="322">
        <v>8376</v>
      </c>
      <c r="AO33" s="322">
        <v>8400</v>
      </c>
      <c r="AP33" s="322">
        <v>0.96530000000000005</v>
      </c>
      <c r="AQ33" s="322">
        <v>1517280</v>
      </c>
      <c r="AR33" s="322">
        <v>0</v>
      </c>
      <c r="AS33" s="323">
        <v>0.25989124196935237</v>
      </c>
      <c r="AT33" s="322">
        <v>10500</v>
      </c>
      <c r="AU33" s="322">
        <v>8520</v>
      </c>
      <c r="AV33" s="322">
        <v>8520</v>
      </c>
      <c r="AW33" s="322">
        <v>0.96489999999999998</v>
      </c>
      <c r="AX33" s="322">
        <v>1825920</v>
      </c>
      <c r="AY33" s="322">
        <v>0</v>
      </c>
      <c r="AZ33" s="323">
        <v>0.29852926309558175</v>
      </c>
      <c r="BA33" s="322">
        <v>10500</v>
      </c>
      <c r="BB33" s="322">
        <v>9960</v>
      </c>
      <c r="BC33" s="322">
        <v>9960</v>
      </c>
      <c r="BD33" s="322">
        <v>0.96519999999999995</v>
      </c>
      <c r="BE33" s="322">
        <v>2327040</v>
      </c>
      <c r="BF33" s="322">
        <v>0</v>
      </c>
      <c r="BG33" s="323">
        <v>0.33619767091573921</v>
      </c>
      <c r="BH33" s="322">
        <v>10500</v>
      </c>
      <c r="BI33" s="322">
        <v>9816</v>
      </c>
      <c r="BJ33" s="322">
        <v>9816</v>
      </c>
      <c r="BK33" s="322">
        <v>0.96560000000000001</v>
      </c>
      <c r="BL33" s="322">
        <v>2600160</v>
      </c>
      <c r="BM33" s="322">
        <v>0</v>
      </c>
      <c r="BN33" s="323">
        <v>0.36871884152218332</v>
      </c>
      <c r="BO33" s="322">
        <v>10500</v>
      </c>
      <c r="BP33" s="322">
        <v>10008</v>
      </c>
      <c r="BQ33" s="322">
        <v>10008</v>
      </c>
      <c r="BR33" s="322">
        <v>0.97</v>
      </c>
      <c r="BS33" s="322">
        <v>2724240</v>
      </c>
      <c r="BT33" s="322">
        <v>0</v>
      </c>
      <c r="BU33" s="323">
        <v>0.37718411901672544</v>
      </c>
      <c r="BV33" s="322">
        <v>10500</v>
      </c>
      <c r="BW33" s="322">
        <v>9864</v>
      </c>
      <c r="BX33" s="322">
        <v>9864</v>
      </c>
      <c r="BY33" s="322">
        <v>0.97070000000000001</v>
      </c>
      <c r="BZ33" s="322">
        <v>2508720</v>
      </c>
      <c r="CA33" s="322">
        <v>0</v>
      </c>
      <c r="CB33" s="323">
        <v>0.38989245034773162</v>
      </c>
      <c r="CC33" s="322">
        <v>10500</v>
      </c>
      <c r="CD33" s="322"/>
      <c r="CE33" s="322">
        <v>11016</v>
      </c>
      <c r="CF33" s="322">
        <v>0.96850000000000003</v>
      </c>
      <c r="CG33" s="322">
        <v>2766960</v>
      </c>
      <c r="CH33" s="322">
        <v>0</v>
      </c>
      <c r="CI33" s="323">
        <v>0.34858315234765441</v>
      </c>
      <c r="CJ33" s="322">
        <v>10500</v>
      </c>
      <c r="CK33" s="322"/>
      <c r="CL33" s="322">
        <v>9936</v>
      </c>
      <c r="CM33" s="322">
        <v>0.96360000000000001</v>
      </c>
      <c r="CN33" s="322">
        <v>2300400</v>
      </c>
      <c r="CO33" s="322">
        <v>0</v>
      </c>
      <c r="CP33" s="323">
        <v>0.33370482670661344</v>
      </c>
      <c r="CQ33" s="322">
        <v>10500</v>
      </c>
      <c r="CR33" s="322"/>
      <c r="CS33" s="322">
        <v>9768</v>
      </c>
      <c r="CT33" s="322">
        <v>0.96230000000000004</v>
      </c>
      <c r="CU33" s="322">
        <v>2050320</v>
      </c>
      <c r="CV33" s="322">
        <v>0</v>
      </c>
      <c r="CW33" s="323">
        <v>0.29317880869774349</v>
      </c>
      <c r="CX33" s="322">
        <v>10500</v>
      </c>
      <c r="CY33" s="322"/>
      <c r="CZ33" s="322">
        <v>10560</v>
      </c>
      <c r="DA33" s="322">
        <v>0.96060000000000001</v>
      </c>
      <c r="DB33" s="322">
        <v>2050320</v>
      </c>
      <c r="DC33" s="322">
        <v>0</v>
      </c>
      <c r="DD33" s="323">
        <v>0.28072600878659598</v>
      </c>
      <c r="DE33" s="322">
        <v>10500</v>
      </c>
      <c r="DF33" s="322"/>
      <c r="DG33" s="322">
        <v>10128</v>
      </c>
      <c r="DH33" s="322">
        <v>0.96160000000000001</v>
      </c>
      <c r="DI33" s="322">
        <v>2241120</v>
      </c>
      <c r="DJ33" s="322">
        <v>0</v>
      </c>
      <c r="DK33" s="323">
        <v>0.30929580411047747</v>
      </c>
      <c r="DL33" s="322">
        <v>10500</v>
      </c>
      <c r="DM33" s="322"/>
      <c r="DN33" s="322">
        <v>9024</v>
      </c>
      <c r="DO33" s="322">
        <v>0.94340000000000002</v>
      </c>
      <c r="DP33" s="322">
        <v>2159673.273</v>
      </c>
      <c r="DQ33" s="322">
        <v>0</v>
      </c>
      <c r="DR33" s="323">
        <v>0.34097313263822621</v>
      </c>
      <c r="DS33" s="322">
        <v>10500</v>
      </c>
      <c r="DT33" s="322"/>
      <c r="DU33" s="322">
        <v>8400</v>
      </c>
      <c r="DV33" s="322">
        <v>0.82399999999999995</v>
      </c>
      <c r="DW33" s="322">
        <v>1377600</v>
      </c>
      <c r="DX33" s="322">
        <v>0</v>
      </c>
      <c r="DY33" s="323">
        <v>0.27642934196332253</v>
      </c>
    </row>
    <row r="34" spans="1:129">
      <c r="A34" s="450">
        <v>7</v>
      </c>
      <c r="B34" s="452">
        <v>714000000004</v>
      </c>
      <c r="C34" s="322" t="s">
        <v>454</v>
      </c>
      <c r="D34" s="322">
        <v>15445</v>
      </c>
      <c r="E34" s="322">
        <v>9716</v>
      </c>
      <c r="F34" s="322">
        <v>9716</v>
      </c>
      <c r="G34" s="322">
        <v>0.94840000000000002</v>
      </c>
      <c r="H34" s="322">
        <v>1578870</v>
      </c>
      <c r="I34" s="322">
        <v>0</v>
      </c>
      <c r="J34" s="323">
        <v>0.23797691208039232</v>
      </c>
      <c r="K34" s="322">
        <v>15445</v>
      </c>
      <c r="L34" s="322">
        <v>13532</v>
      </c>
      <c r="M34" s="322">
        <v>13532</v>
      </c>
      <c r="N34" s="322">
        <v>0.93500000000000005</v>
      </c>
      <c r="O34" s="322">
        <v>3521385</v>
      </c>
      <c r="P34" s="322">
        <v>0</v>
      </c>
      <c r="Q34" s="323">
        <v>0.37408214039991633</v>
      </c>
      <c r="R34" s="322">
        <v>15445</v>
      </c>
      <c r="S34" s="322">
        <v>12270</v>
      </c>
      <c r="T34" s="322">
        <v>12356</v>
      </c>
      <c r="U34" s="322">
        <v>0.94850000000000001</v>
      </c>
      <c r="V34" s="322">
        <v>3779100</v>
      </c>
      <c r="W34" s="322">
        <v>0</v>
      </c>
      <c r="X34" s="323">
        <v>0.44785832633796901</v>
      </c>
      <c r="Y34" s="322">
        <v>15445</v>
      </c>
      <c r="Z34" s="322">
        <v>11786</v>
      </c>
      <c r="AA34" s="322">
        <v>12356</v>
      </c>
      <c r="AB34" s="322">
        <v>0.97929999999999995</v>
      </c>
      <c r="AC34" s="322">
        <v>3995820</v>
      </c>
      <c r="AD34" s="322">
        <v>0</v>
      </c>
      <c r="AE34" s="323">
        <v>0.44385317067271257</v>
      </c>
      <c r="AF34" s="322">
        <v>15445</v>
      </c>
      <c r="AG34" s="322">
        <v>11786</v>
      </c>
      <c r="AH34" s="322">
        <v>12356</v>
      </c>
      <c r="AI34" s="322">
        <v>0.97929999999999995</v>
      </c>
      <c r="AJ34" s="322">
        <v>3995820</v>
      </c>
      <c r="AK34" s="322">
        <v>0</v>
      </c>
      <c r="AL34" s="323">
        <v>0.44385317067271257</v>
      </c>
      <c r="AM34" s="322">
        <v>15445</v>
      </c>
      <c r="AN34" s="322">
        <v>11430</v>
      </c>
      <c r="AO34" s="322">
        <v>12356</v>
      </c>
      <c r="AP34" s="322">
        <v>0.99280000000000002</v>
      </c>
      <c r="AQ34" s="322">
        <v>3890610</v>
      </c>
      <c r="AR34" s="322">
        <v>0</v>
      </c>
      <c r="AS34" s="323">
        <v>0.44049961601158649</v>
      </c>
      <c r="AT34" s="322">
        <v>15445</v>
      </c>
      <c r="AU34" s="322">
        <v>11232</v>
      </c>
      <c r="AV34" s="322">
        <v>12356</v>
      </c>
      <c r="AW34" s="322">
        <v>0.99329999999999996</v>
      </c>
      <c r="AX34" s="322">
        <v>3491460</v>
      </c>
      <c r="AY34" s="322">
        <v>0</v>
      </c>
      <c r="AZ34" s="323">
        <v>0.3823629470450694</v>
      </c>
      <c r="BA34" s="322">
        <v>15445</v>
      </c>
      <c r="BB34" s="322">
        <v>11248</v>
      </c>
      <c r="BC34" s="322">
        <v>12356</v>
      </c>
      <c r="BD34" s="322">
        <v>0.99519999999999997</v>
      </c>
      <c r="BE34" s="322">
        <v>3299130</v>
      </c>
      <c r="BF34" s="322">
        <v>0</v>
      </c>
      <c r="BG34" s="323">
        <v>0.37263072850036283</v>
      </c>
      <c r="BH34" s="322">
        <v>15445</v>
      </c>
      <c r="BI34" s="322">
        <v>9972</v>
      </c>
      <c r="BJ34" s="322">
        <v>12356</v>
      </c>
      <c r="BK34" s="322">
        <v>0.996</v>
      </c>
      <c r="BL34" s="322">
        <v>3108330</v>
      </c>
      <c r="BM34" s="322">
        <v>0</v>
      </c>
      <c r="BN34" s="323">
        <v>0.33948215191827574</v>
      </c>
      <c r="BO34" s="322">
        <v>15445</v>
      </c>
      <c r="BP34" s="322">
        <v>10348</v>
      </c>
      <c r="BQ34" s="322">
        <v>12356</v>
      </c>
      <c r="BR34" s="322">
        <v>0.99570000000000003</v>
      </c>
      <c r="BS34" s="322">
        <v>3109770</v>
      </c>
      <c r="BT34" s="322">
        <v>0</v>
      </c>
      <c r="BU34" s="323">
        <v>0.33974175610163959</v>
      </c>
      <c r="BV34" s="322">
        <v>15445</v>
      </c>
      <c r="BW34" s="322">
        <v>9732</v>
      </c>
      <c r="BX34" s="322">
        <v>12356</v>
      </c>
      <c r="BY34" s="322">
        <v>0.99539999999999995</v>
      </c>
      <c r="BZ34" s="322">
        <v>3237100</v>
      </c>
      <c r="CA34" s="322">
        <v>0</v>
      </c>
      <c r="CB34" s="323">
        <v>0.39166188221387305</v>
      </c>
      <c r="CC34" s="322">
        <v>15445</v>
      </c>
      <c r="CD34" s="322"/>
      <c r="CE34" s="322">
        <v>12356</v>
      </c>
      <c r="CF34" s="322">
        <v>0.9839</v>
      </c>
      <c r="CG34" s="322">
        <v>3715100</v>
      </c>
      <c r="CH34" s="322">
        <v>0</v>
      </c>
      <c r="CI34" s="323">
        <v>0.41074162077550075</v>
      </c>
      <c r="CJ34" s="322">
        <v>15445</v>
      </c>
      <c r="CK34" s="322"/>
      <c r="CL34" s="322">
        <v>12356</v>
      </c>
      <c r="CM34" s="322">
        <v>0.99609999999999999</v>
      </c>
      <c r="CN34" s="322">
        <v>3324150</v>
      </c>
      <c r="CO34" s="322">
        <v>0</v>
      </c>
      <c r="CP34" s="323">
        <v>0.37511745792403917</v>
      </c>
      <c r="CQ34" s="322">
        <v>15445</v>
      </c>
      <c r="CR34" s="322"/>
      <c r="CS34" s="322">
        <v>12356</v>
      </c>
      <c r="CT34" s="322">
        <v>0.99019999999999997</v>
      </c>
      <c r="CU34" s="322">
        <v>2972950</v>
      </c>
      <c r="CV34" s="322">
        <v>0</v>
      </c>
      <c r="CW34" s="323">
        <v>0.32659824597945658</v>
      </c>
      <c r="CX34" s="322">
        <v>15445</v>
      </c>
      <c r="CY34" s="322"/>
      <c r="CZ34" s="322">
        <v>12356</v>
      </c>
      <c r="DA34" s="322">
        <v>0.98380000000000001</v>
      </c>
      <c r="DB34" s="322">
        <v>4277300</v>
      </c>
      <c r="DC34" s="322">
        <v>0</v>
      </c>
      <c r="DD34" s="323">
        <v>0.48871143114476251</v>
      </c>
      <c r="DE34" s="322">
        <v>15445</v>
      </c>
      <c r="DF34" s="322"/>
      <c r="DG34" s="322">
        <v>12660</v>
      </c>
      <c r="DH34" s="322">
        <v>0.98429999999999995</v>
      </c>
      <c r="DI34" s="322">
        <v>4244250</v>
      </c>
      <c r="DJ34" s="322">
        <v>0</v>
      </c>
      <c r="DK34" s="323">
        <v>0.45779055795051771</v>
      </c>
      <c r="DL34" s="322">
        <v>15445</v>
      </c>
      <c r="DM34" s="322"/>
      <c r="DN34" s="322">
        <v>12356</v>
      </c>
      <c r="DO34" s="322">
        <v>0.98350000000000004</v>
      </c>
      <c r="DP34" s="322">
        <v>3968300</v>
      </c>
      <c r="DQ34" s="322">
        <v>0</v>
      </c>
      <c r="DR34" s="323">
        <v>0.43891386240891395</v>
      </c>
      <c r="DS34" s="322">
        <v>15445</v>
      </c>
      <c r="DT34" s="322"/>
      <c r="DU34" s="322">
        <v>12356</v>
      </c>
      <c r="DV34" s="322">
        <v>0.99129999999999996</v>
      </c>
      <c r="DW34" s="322">
        <v>3755200</v>
      </c>
      <c r="DX34" s="322">
        <v>0</v>
      </c>
      <c r="DY34" s="323">
        <v>0.42581168006554698</v>
      </c>
    </row>
    <row r="35" spans="1:129">
      <c r="A35" s="450">
        <v>8</v>
      </c>
      <c r="B35" s="452">
        <v>714000000002</v>
      </c>
      <c r="C35" s="322" t="s">
        <v>452</v>
      </c>
      <c r="D35" s="322">
        <v>5200</v>
      </c>
      <c r="E35" s="322">
        <v>3960</v>
      </c>
      <c r="F35" s="322">
        <v>3960</v>
      </c>
      <c r="G35" s="322">
        <v>0.89590000000000003</v>
      </c>
      <c r="H35" s="322">
        <v>615840</v>
      </c>
      <c r="I35" s="322">
        <v>0</v>
      </c>
      <c r="J35" s="323">
        <v>0.24109082039654647</v>
      </c>
      <c r="K35" s="322">
        <v>5200</v>
      </c>
      <c r="L35" s="322">
        <v>4728</v>
      </c>
      <c r="M35" s="322">
        <v>4728</v>
      </c>
      <c r="N35" s="322">
        <v>0.89449999999999996</v>
      </c>
      <c r="O35" s="322">
        <v>657360</v>
      </c>
      <c r="P35" s="322">
        <v>0</v>
      </c>
      <c r="Q35" s="323">
        <v>0.20891639618896221</v>
      </c>
      <c r="R35" s="322">
        <v>5200</v>
      </c>
      <c r="S35" s="322">
        <v>4344</v>
      </c>
      <c r="T35" s="322">
        <v>4344</v>
      </c>
      <c r="U35" s="322">
        <v>0.90890000000000004</v>
      </c>
      <c r="V35" s="322">
        <v>732960</v>
      </c>
      <c r="W35" s="322">
        <v>0</v>
      </c>
      <c r="X35" s="323">
        <v>0.25783499249391173</v>
      </c>
      <c r="Y35" s="322">
        <v>5200</v>
      </c>
      <c r="Z35" s="322">
        <v>4824</v>
      </c>
      <c r="AA35" s="322">
        <v>4824</v>
      </c>
      <c r="AB35" s="322">
        <v>0.90349999999999997</v>
      </c>
      <c r="AC35" s="322">
        <v>608880</v>
      </c>
      <c r="AD35" s="322">
        <v>0</v>
      </c>
      <c r="AE35" s="323">
        <v>0.18776875096345283</v>
      </c>
      <c r="AF35" s="322">
        <v>5200</v>
      </c>
      <c r="AG35" s="322">
        <v>4824</v>
      </c>
      <c r="AH35" s="322">
        <v>4824</v>
      </c>
      <c r="AI35" s="322">
        <v>0.90349999999999997</v>
      </c>
      <c r="AJ35" s="322">
        <v>608880</v>
      </c>
      <c r="AK35" s="322">
        <v>0</v>
      </c>
      <c r="AL35" s="323">
        <v>0.18776875096345283</v>
      </c>
      <c r="AM35" s="322">
        <v>5200</v>
      </c>
      <c r="AN35" s="322">
        <v>4608</v>
      </c>
      <c r="AO35" s="322">
        <v>4608</v>
      </c>
      <c r="AP35" s="322">
        <v>0.8972</v>
      </c>
      <c r="AQ35" s="322">
        <v>714000</v>
      </c>
      <c r="AR35" s="322">
        <v>0</v>
      </c>
      <c r="AS35" s="323">
        <v>0.2398633970294414</v>
      </c>
      <c r="AT35" s="322">
        <v>5200</v>
      </c>
      <c r="AU35" s="322">
        <v>4656</v>
      </c>
      <c r="AV35" s="322">
        <v>4656</v>
      </c>
      <c r="AW35" s="322">
        <v>0.91320000000000001</v>
      </c>
      <c r="AX35" s="322">
        <v>838320</v>
      </c>
      <c r="AY35" s="322">
        <v>0</v>
      </c>
      <c r="AZ35" s="323">
        <v>0.26500740982871379</v>
      </c>
      <c r="BA35" s="322">
        <v>5200</v>
      </c>
      <c r="BB35" s="322">
        <v>5304</v>
      </c>
      <c r="BC35" s="322">
        <v>5304</v>
      </c>
      <c r="BD35" s="322">
        <v>0.90939999999999999</v>
      </c>
      <c r="BE35" s="322">
        <v>966480</v>
      </c>
      <c r="BF35" s="322">
        <v>0</v>
      </c>
      <c r="BG35" s="323">
        <v>0.27829276105450446</v>
      </c>
      <c r="BH35" s="322">
        <v>5200</v>
      </c>
      <c r="BI35" s="322">
        <v>5688</v>
      </c>
      <c r="BJ35" s="322">
        <v>5688</v>
      </c>
      <c r="BK35" s="322">
        <v>0.9123</v>
      </c>
      <c r="BL35" s="322">
        <v>1073760</v>
      </c>
      <c r="BM35" s="322">
        <v>0</v>
      </c>
      <c r="BN35" s="323">
        <v>0.27812307559532401</v>
      </c>
      <c r="BO35" s="322">
        <v>5200</v>
      </c>
      <c r="BP35" s="322">
        <v>5112</v>
      </c>
      <c r="BQ35" s="322">
        <v>5112</v>
      </c>
      <c r="BR35" s="322">
        <v>0.91369999999999996</v>
      </c>
      <c r="BS35" s="322">
        <v>1158000</v>
      </c>
      <c r="BT35" s="322">
        <v>0</v>
      </c>
      <c r="BU35" s="323">
        <v>0.33322774468373911</v>
      </c>
      <c r="BV35" s="322">
        <v>5200</v>
      </c>
      <c r="BW35" s="322">
        <v>4704</v>
      </c>
      <c r="BX35" s="322">
        <v>4704</v>
      </c>
      <c r="BY35" s="322">
        <v>0.91879999999999995</v>
      </c>
      <c r="BZ35" s="322">
        <v>1143600</v>
      </c>
      <c r="CA35" s="322">
        <v>0</v>
      </c>
      <c r="CB35" s="323">
        <v>0.39374638001229473</v>
      </c>
      <c r="CC35" s="322">
        <v>5200</v>
      </c>
      <c r="CD35" s="322"/>
      <c r="CE35" s="322">
        <v>5112</v>
      </c>
      <c r="CF35" s="322">
        <v>0.91510000000000002</v>
      </c>
      <c r="CG35" s="322">
        <v>1306800</v>
      </c>
      <c r="CH35" s="322">
        <v>0</v>
      </c>
      <c r="CI35" s="323">
        <v>0.37547133754831041</v>
      </c>
      <c r="CJ35" s="322">
        <v>5200</v>
      </c>
      <c r="CK35" s="322"/>
      <c r="CL35" s="322">
        <v>4824</v>
      </c>
      <c r="CM35" s="322">
        <v>0.91539999999999999</v>
      </c>
      <c r="CN35" s="322">
        <v>1083360</v>
      </c>
      <c r="CO35" s="322">
        <v>0</v>
      </c>
      <c r="CP35" s="323">
        <v>0.34073919480837261</v>
      </c>
      <c r="CQ35" s="322">
        <v>5200</v>
      </c>
      <c r="CR35" s="322"/>
      <c r="CS35" s="322">
        <v>4464</v>
      </c>
      <c r="CT35" s="322">
        <v>0.90629999999999999</v>
      </c>
      <c r="CU35" s="322">
        <v>996240</v>
      </c>
      <c r="CV35" s="322">
        <v>0</v>
      </c>
      <c r="CW35" s="323">
        <v>0.33097475824953032</v>
      </c>
      <c r="CX35" s="322">
        <v>5200</v>
      </c>
      <c r="CY35" s="322"/>
      <c r="CZ35" s="322">
        <v>4584</v>
      </c>
      <c r="DA35" s="322">
        <v>0.91520000000000001</v>
      </c>
      <c r="DB35" s="322">
        <v>987840</v>
      </c>
      <c r="DC35" s="322">
        <v>0</v>
      </c>
      <c r="DD35" s="323">
        <v>0.32703444025433559</v>
      </c>
      <c r="DE35" s="322">
        <v>5200</v>
      </c>
      <c r="DF35" s="322"/>
      <c r="DG35" s="322">
        <v>4920</v>
      </c>
      <c r="DH35" s="322">
        <v>0.91500000000000004</v>
      </c>
      <c r="DI35" s="322">
        <v>930720</v>
      </c>
      <c r="DJ35" s="322">
        <v>0</v>
      </c>
      <c r="DK35" s="323">
        <v>0.27788167886967075</v>
      </c>
      <c r="DL35" s="322">
        <v>5200</v>
      </c>
      <c r="DM35" s="322"/>
      <c r="DN35" s="322">
        <v>5808</v>
      </c>
      <c r="DO35" s="322">
        <v>0.91990000000000005</v>
      </c>
      <c r="DP35" s="322">
        <v>954480</v>
      </c>
      <c r="DQ35" s="322">
        <v>0</v>
      </c>
      <c r="DR35" s="323">
        <v>0.2401190799362346</v>
      </c>
      <c r="DS35" s="322">
        <v>5200</v>
      </c>
      <c r="DT35" s="322"/>
      <c r="DU35" s="322">
        <v>4344</v>
      </c>
      <c r="DV35" s="322">
        <v>0.91690000000000005</v>
      </c>
      <c r="DW35" s="322">
        <v>860640</v>
      </c>
      <c r="DX35" s="322">
        <v>0</v>
      </c>
      <c r="DY35" s="323">
        <v>0.30010777099363489</v>
      </c>
    </row>
    <row r="36" spans="1:129">
      <c r="A36" s="450">
        <v>9</v>
      </c>
      <c r="B36" s="452">
        <v>714000000003</v>
      </c>
      <c r="C36" s="322" t="s">
        <v>453</v>
      </c>
      <c r="D36" s="322">
        <v>5500</v>
      </c>
      <c r="E36" s="322">
        <v>3984</v>
      </c>
      <c r="F36" s="322">
        <v>3984</v>
      </c>
      <c r="G36" s="322">
        <v>0.89100000000000001</v>
      </c>
      <c r="H36" s="322">
        <v>472560</v>
      </c>
      <c r="I36" s="322">
        <v>0</v>
      </c>
      <c r="J36" s="323">
        <v>0.18489596245062553</v>
      </c>
      <c r="K36" s="322">
        <v>5500</v>
      </c>
      <c r="L36" s="322">
        <v>4272</v>
      </c>
      <c r="M36" s="322">
        <v>4272</v>
      </c>
      <c r="N36" s="322">
        <v>0.8841</v>
      </c>
      <c r="O36" s="322">
        <v>499680</v>
      </c>
      <c r="P36" s="322">
        <v>0</v>
      </c>
      <c r="Q36" s="323">
        <v>0.17782237105049342</v>
      </c>
      <c r="R36" s="322">
        <v>5500</v>
      </c>
      <c r="S36" s="322">
        <v>4128</v>
      </c>
      <c r="T36" s="322">
        <v>4400</v>
      </c>
      <c r="U36" s="322">
        <v>0.90910000000000002</v>
      </c>
      <c r="V36" s="322">
        <v>559200</v>
      </c>
      <c r="W36" s="322">
        <v>0</v>
      </c>
      <c r="X36" s="323">
        <v>0.19416472501941648</v>
      </c>
      <c r="Y36" s="322">
        <v>5500</v>
      </c>
      <c r="Z36" s="322">
        <v>4800</v>
      </c>
      <c r="AA36" s="322">
        <v>4800</v>
      </c>
      <c r="AB36" s="322">
        <v>0.88360000000000005</v>
      </c>
      <c r="AC36" s="322">
        <v>457200</v>
      </c>
      <c r="AD36" s="322">
        <v>0</v>
      </c>
      <c r="AE36" s="323">
        <v>0.14488930913126652</v>
      </c>
      <c r="AF36" s="322">
        <v>5500</v>
      </c>
      <c r="AG36" s="322">
        <v>4800</v>
      </c>
      <c r="AH36" s="322">
        <v>4800</v>
      </c>
      <c r="AI36" s="322">
        <v>0.88360000000000005</v>
      </c>
      <c r="AJ36" s="322">
        <v>457200</v>
      </c>
      <c r="AK36" s="322">
        <v>0</v>
      </c>
      <c r="AL36" s="323">
        <v>0.14488930913126652</v>
      </c>
      <c r="AM36" s="322">
        <v>5500</v>
      </c>
      <c r="AN36" s="322">
        <v>3840</v>
      </c>
      <c r="AO36" s="322">
        <v>4400</v>
      </c>
      <c r="AP36" s="322">
        <v>0.89500000000000002</v>
      </c>
      <c r="AQ36" s="322">
        <v>560640</v>
      </c>
      <c r="AR36" s="322">
        <v>0</v>
      </c>
      <c r="AS36" s="323">
        <v>0.19773150499407482</v>
      </c>
      <c r="AT36" s="322">
        <v>5500</v>
      </c>
      <c r="AU36" s="322">
        <v>4080</v>
      </c>
      <c r="AV36" s="322">
        <v>4400</v>
      </c>
      <c r="AW36" s="322">
        <v>0.90620000000000001</v>
      </c>
      <c r="AX36" s="322">
        <v>633120</v>
      </c>
      <c r="AY36" s="322">
        <v>0</v>
      </c>
      <c r="AZ36" s="323">
        <v>0.21342061303331691</v>
      </c>
      <c r="BA36" s="322">
        <v>5500</v>
      </c>
      <c r="BB36" s="322">
        <v>4128</v>
      </c>
      <c r="BC36" s="322">
        <v>4400</v>
      </c>
      <c r="BD36" s="322">
        <v>0.90880000000000005</v>
      </c>
      <c r="BE36" s="322">
        <v>736320</v>
      </c>
      <c r="BF36" s="322">
        <v>0</v>
      </c>
      <c r="BG36" s="323">
        <v>0.25574850618864703</v>
      </c>
      <c r="BH36" s="322">
        <v>5500</v>
      </c>
      <c r="BI36" s="322">
        <v>4848</v>
      </c>
      <c r="BJ36" s="322">
        <v>4848</v>
      </c>
      <c r="BK36" s="322">
        <v>0.91310000000000002</v>
      </c>
      <c r="BL36" s="322">
        <v>842640</v>
      </c>
      <c r="BM36" s="322">
        <v>0</v>
      </c>
      <c r="BN36" s="323">
        <v>0.25585162619264457</v>
      </c>
      <c r="BO36" s="322">
        <v>5500</v>
      </c>
      <c r="BP36" s="322">
        <v>5136</v>
      </c>
      <c r="BQ36" s="322">
        <v>5136</v>
      </c>
      <c r="BR36" s="322">
        <v>0.91849999999999998</v>
      </c>
      <c r="BS36" s="322">
        <v>905520</v>
      </c>
      <c r="BT36" s="322">
        <v>0</v>
      </c>
      <c r="BU36" s="323">
        <v>0.25800073052568367</v>
      </c>
      <c r="BV36" s="322">
        <v>5500</v>
      </c>
      <c r="BW36" s="322">
        <v>4224</v>
      </c>
      <c r="BX36" s="322">
        <v>4400</v>
      </c>
      <c r="BY36" s="322">
        <v>0.92479999999999996</v>
      </c>
      <c r="BZ36" s="322">
        <v>886080</v>
      </c>
      <c r="CA36" s="322">
        <v>0</v>
      </c>
      <c r="CB36" s="323">
        <v>0.3240433874084393</v>
      </c>
      <c r="CC36" s="322">
        <v>5500</v>
      </c>
      <c r="CD36" s="322"/>
      <c r="CE36" s="322">
        <v>5088</v>
      </c>
      <c r="CF36" s="322">
        <v>0.91949999999999998</v>
      </c>
      <c r="CG36" s="322">
        <v>1009680</v>
      </c>
      <c r="CH36" s="322">
        <v>0</v>
      </c>
      <c r="CI36" s="323">
        <v>0.29007612281454848</v>
      </c>
      <c r="CJ36" s="322">
        <v>5500</v>
      </c>
      <c r="CK36" s="322"/>
      <c r="CL36" s="322">
        <v>8064</v>
      </c>
      <c r="CM36" s="322">
        <v>0.91679999999999995</v>
      </c>
      <c r="CN36" s="322">
        <v>834000</v>
      </c>
      <c r="CO36" s="322">
        <v>0</v>
      </c>
      <c r="CP36" s="323">
        <v>0.1566781484020795</v>
      </c>
      <c r="CQ36" s="322">
        <v>5500</v>
      </c>
      <c r="CR36" s="322"/>
      <c r="CS36" s="322">
        <v>4608</v>
      </c>
      <c r="CT36" s="322">
        <v>0.91039999999999999</v>
      </c>
      <c r="CU36" s="322">
        <v>770880</v>
      </c>
      <c r="CV36" s="322">
        <v>0</v>
      </c>
      <c r="CW36" s="323">
        <v>0.24698417254064539</v>
      </c>
      <c r="CX36" s="322">
        <v>5500</v>
      </c>
      <c r="CY36" s="322"/>
      <c r="CZ36" s="322">
        <v>4400</v>
      </c>
      <c r="DA36" s="322">
        <v>0.90980000000000005</v>
      </c>
      <c r="DB36" s="322">
        <v>741120</v>
      </c>
      <c r="DC36" s="322">
        <v>0</v>
      </c>
      <c r="DD36" s="323">
        <v>0.25713276977291044</v>
      </c>
      <c r="DE36" s="322">
        <v>5500</v>
      </c>
      <c r="DF36" s="322"/>
      <c r="DG36" s="322">
        <v>4400</v>
      </c>
      <c r="DH36" s="322">
        <v>0.91039999999999999</v>
      </c>
      <c r="DI36" s="322">
        <v>695040</v>
      </c>
      <c r="DJ36" s="322">
        <v>0</v>
      </c>
      <c r="DK36" s="323">
        <v>0.23321256100892138</v>
      </c>
      <c r="DL36" s="322">
        <v>5500</v>
      </c>
      <c r="DM36" s="322"/>
      <c r="DN36" s="322">
        <v>4400</v>
      </c>
      <c r="DO36" s="322">
        <v>0.90569999999999995</v>
      </c>
      <c r="DP36" s="322">
        <v>701280</v>
      </c>
      <c r="DQ36" s="322">
        <v>0</v>
      </c>
      <c r="DR36" s="323">
        <v>0.23652740852411755</v>
      </c>
      <c r="DS36" s="322">
        <v>5500</v>
      </c>
      <c r="DT36" s="322"/>
      <c r="DU36" s="322">
        <v>4400</v>
      </c>
      <c r="DV36" s="322">
        <v>0.90039999999999998</v>
      </c>
      <c r="DW36" s="322">
        <v>642240</v>
      </c>
      <c r="DX36" s="322">
        <v>0</v>
      </c>
      <c r="DY36" s="323">
        <v>0.22515245749363921</v>
      </c>
    </row>
    <row r="37" spans="1:129">
      <c r="A37" s="450">
        <v>10</v>
      </c>
      <c r="B37" s="452">
        <v>311000000019</v>
      </c>
      <c r="C37" s="322" t="s">
        <v>446</v>
      </c>
      <c r="D37" s="322">
        <v>10000</v>
      </c>
      <c r="E37" s="322">
        <v>8840</v>
      </c>
      <c r="F37" s="322">
        <v>8840</v>
      </c>
      <c r="G37" s="322">
        <v>0</v>
      </c>
      <c r="H37" s="322">
        <v>1354140</v>
      </c>
      <c r="I37" s="322">
        <v>0</v>
      </c>
      <c r="J37" s="323">
        <v>0</v>
      </c>
      <c r="K37" s="322">
        <v>10000</v>
      </c>
      <c r="L37" s="322">
        <v>728</v>
      </c>
      <c r="M37" s="322">
        <v>728</v>
      </c>
      <c r="N37" s="322">
        <v>0.43469999999999998</v>
      </c>
      <c r="O37" s="322">
        <v>8235</v>
      </c>
      <c r="P37" s="322">
        <v>0</v>
      </c>
      <c r="Q37" s="323">
        <v>3.4975960391708742E-2</v>
      </c>
      <c r="R37" s="322">
        <v>10000</v>
      </c>
      <c r="S37" s="322">
        <v>680</v>
      </c>
      <c r="T37" s="322">
        <v>8000</v>
      </c>
      <c r="U37" s="322">
        <v>0.44890000000000002</v>
      </c>
      <c r="V37" s="322">
        <v>7515</v>
      </c>
      <c r="W37" s="322">
        <v>0</v>
      </c>
      <c r="X37" s="323">
        <v>2.9064101136110493E-3</v>
      </c>
      <c r="Y37" s="322">
        <v>10000</v>
      </c>
      <c r="Z37" s="322">
        <v>780</v>
      </c>
      <c r="AA37" s="322">
        <v>8000</v>
      </c>
      <c r="AB37" s="322">
        <v>0.46589999999999998</v>
      </c>
      <c r="AC37" s="322">
        <v>8595</v>
      </c>
      <c r="AD37" s="322">
        <v>0</v>
      </c>
      <c r="AE37" s="323">
        <v>3.0994900608603535E-3</v>
      </c>
      <c r="AF37" s="322">
        <v>10000</v>
      </c>
      <c r="AG37" s="322">
        <v>780</v>
      </c>
      <c r="AH37" s="322">
        <v>8000</v>
      </c>
      <c r="AI37" s="322">
        <v>0.46589999999999998</v>
      </c>
      <c r="AJ37" s="322">
        <v>8595</v>
      </c>
      <c r="AK37" s="322">
        <v>0</v>
      </c>
      <c r="AL37" s="323">
        <v>3.0994900608603535E-3</v>
      </c>
      <c r="AM37" s="322">
        <v>10000</v>
      </c>
      <c r="AN37" s="322">
        <v>6924</v>
      </c>
      <c r="AO37" s="322">
        <v>8000</v>
      </c>
      <c r="AP37" s="322">
        <v>0.61919999999999997</v>
      </c>
      <c r="AQ37" s="322">
        <v>18585</v>
      </c>
      <c r="AR37" s="322">
        <v>0</v>
      </c>
      <c r="AS37" s="323">
        <v>5.2108567506459948E-3</v>
      </c>
      <c r="AT37" s="322">
        <v>10000</v>
      </c>
      <c r="AU37" s="322">
        <v>6632</v>
      </c>
      <c r="AV37" s="322">
        <v>8000</v>
      </c>
      <c r="AW37" s="322">
        <v>0.69410000000000005</v>
      </c>
      <c r="AX37" s="322">
        <v>26955</v>
      </c>
      <c r="AY37" s="322">
        <v>0</v>
      </c>
      <c r="AZ37" s="323">
        <v>6.5246071728996937E-3</v>
      </c>
      <c r="BA37" s="322">
        <v>10000</v>
      </c>
      <c r="BB37" s="322">
        <v>1012</v>
      </c>
      <c r="BC37" s="322">
        <v>8000</v>
      </c>
      <c r="BD37" s="322">
        <v>0.4511</v>
      </c>
      <c r="BE37" s="322">
        <v>8505</v>
      </c>
      <c r="BF37" s="322">
        <v>0</v>
      </c>
      <c r="BG37" s="323">
        <v>3.2732487253380621E-3</v>
      </c>
      <c r="BH37" s="322">
        <v>10000</v>
      </c>
      <c r="BI37" s="322">
        <v>3368</v>
      </c>
      <c r="BJ37" s="322">
        <v>8000</v>
      </c>
      <c r="BK37" s="322">
        <v>0.54730000000000001</v>
      </c>
      <c r="BL37" s="322">
        <v>20295</v>
      </c>
      <c r="BM37" s="322">
        <v>0</v>
      </c>
      <c r="BN37" s="323">
        <v>6.230181300578206E-3</v>
      </c>
      <c r="BO37" s="322">
        <v>10000</v>
      </c>
      <c r="BP37" s="322">
        <v>7192</v>
      </c>
      <c r="BQ37" s="322">
        <v>8000</v>
      </c>
      <c r="BR37" s="322">
        <v>0.84719999999999995</v>
      </c>
      <c r="BS37" s="322">
        <v>85860</v>
      </c>
      <c r="BT37" s="322">
        <v>0</v>
      </c>
      <c r="BU37" s="323">
        <v>1.702715206067806E-2</v>
      </c>
      <c r="BV37" s="322">
        <v>10000</v>
      </c>
      <c r="BW37" s="322">
        <v>2440</v>
      </c>
      <c r="BX37" s="322">
        <v>8000</v>
      </c>
      <c r="BY37" s="322">
        <v>0.42170000000000002</v>
      </c>
      <c r="BZ37" s="322">
        <v>8750</v>
      </c>
      <c r="CA37" s="322">
        <v>0</v>
      </c>
      <c r="CB37" s="323">
        <v>3.8596257212868547E-3</v>
      </c>
      <c r="CC37" s="322">
        <v>10000</v>
      </c>
      <c r="CD37" s="322"/>
      <c r="CE37" s="322">
        <v>8000</v>
      </c>
      <c r="CF37" s="322">
        <v>0.42849999999999999</v>
      </c>
      <c r="CG37" s="322">
        <v>9600</v>
      </c>
      <c r="CH37" s="322">
        <v>0</v>
      </c>
      <c r="CI37" s="323">
        <v>3.7640682049158731E-3</v>
      </c>
      <c r="CJ37" s="322">
        <v>10000</v>
      </c>
      <c r="CK37" s="322"/>
      <c r="CL37" s="322">
        <v>8000</v>
      </c>
      <c r="CM37" s="322">
        <v>0.66769999999999996</v>
      </c>
      <c r="CN37" s="322">
        <v>32050</v>
      </c>
      <c r="CO37" s="322">
        <v>0</v>
      </c>
      <c r="CP37" s="323">
        <v>8.3334373387915391E-3</v>
      </c>
      <c r="CQ37" s="322">
        <v>10000</v>
      </c>
      <c r="CR37" s="322"/>
      <c r="CS37" s="322">
        <v>8000</v>
      </c>
      <c r="CT37" s="322">
        <v>0.96850000000000003</v>
      </c>
      <c r="CU37" s="322">
        <v>461250</v>
      </c>
      <c r="CV37" s="322">
        <v>0</v>
      </c>
      <c r="CW37" s="323">
        <v>8.0015446233783538E-2</v>
      </c>
      <c r="CX37" s="322">
        <v>10000</v>
      </c>
      <c r="CY37" s="322"/>
      <c r="CZ37" s="322">
        <v>9420</v>
      </c>
      <c r="DA37" s="322">
        <v>0.9667</v>
      </c>
      <c r="DB37" s="322">
        <v>1026100</v>
      </c>
      <c r="DC37" s="322">
        <v>0</v>
      </c>
      <c r="DD37" s="323">
        <v>0.15650008212860755</v>
      </c>
      <c r="DE37" s="322">
        <v>10000</v>
      </c>
      <c r="DF37" s="322"/>
      <c r="DG37" s="322">
        <v>8000</v>
      </c>
      <c r="DH37" s="322">
        <v>0.60619999999999996</v>
      </c>
      <c r="DI37" s="322">
        <v>53050</v>
      </c>
      <c r="DJ37" s="322">
        <v>0</v>
      </c>
      <c r="DK37" s="323">
        <v>1.4703019515188926E-2</v>
      </c>
      <c r="DL37" s="322">
        <v>10000</v>
      </c>
      <c r="DM37" s="322"/>
      <c r="DN37" s="322">
        <v>8000</v>
      </c>
      <c r="DO37" s="322">
        <v>0.46479999999999999</v>
      </c>
      <c r="DP37" s="322">
        <v>10900</v>
      </c>
      <c r="DQ37" s="322">
        <v>0</v>
      </c>
      <c r="DR37" s="323">
        <v>3.9400111968611769E-3</v>
      </c>
      <c r="DS37" s="322">
        <v>10000</v>
      </c>
      <c r="DT37" s="322"/>
      <c r="DU37" s="322">
        <v>8000</v>
      </c>
      <c r="DV37" s="322">
        <v>0.97019999999999995</v>
      </c>
      <c r="DW37" s="322">
        <v>22650</v>
      </c>
      <c r="DX37" s="322">
        <v>0</v>
      </c>
      <c r="DY37" s="323">
        <v>4.053073249501821E-3</v>
      </c>
    </row>
    <row r="38" spans="1:129">
      <c r="A38" s="450">
        <v>11</v>
      </c>
      <c r="B38" s="452">
        <v>211000000014</v>
      </c>
      <c r="C38" s="322" t="s">
        <v>221</v>
      </c>
      <c r="D38" s="322">
        <v>12000</v>
      </c>
      <c r="E38" s="322">
        <v>180</v>
      </c>
      <c r="F38" s="322">
        <v>180</v>
      </c>
      <c r="G38" s="322">
        <v>0.57389999999999997</v>
      </c>
      <c r="H38" s="322">
        <v>11880</v>
      </c>
      <c r="I38" s="322">
        <v>0</v>
      </c>
      <c r="J38" s="323">
        <v>0.15972585235523032</v>
      </c>
      <c r="K38" s="322">
        <v>1500</v>
      </c>
      <c r="L38" s="322">
        <v>180</v>
      </c>
      <c r="M38" s="322">
        <v>180</v>
      </c>
      <c r="N38" s="322">
        <v>0.81879999999999997</v>
      </c>
      <c r="O38" s="322">
        <v>42300</v>
      </c>
      <c r="P38" s="322">
        <v>0</v>
      </c>
      <c r="Q38" s="323">
        <v>0.38575991091080053</v>
      </c>
      <c r="R38" s="322">
        <v>1500</v>
      </c>
      <c r="S38" s="322">
        <v>820.8</v>
      </c>
      <c r="T38" s="322">
        <v>1200</v>
      </c>
      <c r="U38" s="322">
        <v>0.86370000000000002</v>
      </c>
      <c r="V38" s="322">
        <v>79830</v>
      </c>
      <c r="W38" s="322">
        <v>0</v>
      </c>
      <c r="X38" s="323">
        <v>0.10697676662421365</v>
      </c>
      <c r="Y38" s="322">
        <v>1500</v>
      </c>
      <c r="Z38" s="322">
        <v>936</v>
      </c>
      <c r="AA38" s="322">
        <v>1200</v>
      </c>
      <c r="AB38" s="322">
        <v>0.90149999999999997</v>
      </c>
      <c r="AC38" s="322">
        <v>106200</v>
      </c>
      <c r="AD38" s="322">
        <v>0</v>
      </c>
      <c r="AE38" s="323">
        <v>0.13194854454046123</v>
      </c>
      <c r="AF38" s="322">
        <v>1500</v>
      </c>
      <c r="AG38" s="322">
        <v>936</v>
      </c>
      <c r="AH38" s="322">
        <v>1200</v>
      </c>
      <c r="AI38" s="322">
        <v>0.90149999999999997</v>
      </c>
      <c r="AJ38" s="322">
        <v>106200</v>
      </c>
      <c r="AK38" s="322">
        <v>0</v>
      </c>
      <c r="AL38" s="323">
        <v>0.13194854454046123</v>
      </c>
      <c r="AM38" s="322">
        <v>1500</v>
      </c>
      <c r="AN38" s="322">
        <v>849.6</v>
      </c>
      <c r="AO38" s="322">
        <v>1200</v>
      </c>
      <c r="AP38" s="322">
        <v>0.88280000000000003</v>
      </c>
      <c r="AQ38" s="322">
        <v>90180</v>
      </c>
      <c r="AR38" s="322">
        <v>0</v>
      </c>
      <c r="AS38" s="323">
        <v>0.11823176257362936</v>
      </c>
      <c r="AT38" s="322">
        <v>1500</v>
      </c>
      <c r="AU38" s="322">
        <v>727.2</v>
      </c>
      <c r="AV38" s="322">
        <v>1200</v>
      </c>
      <c r="AW38" s="322">
        <v>0.81440000000000001</v>
      </c>
      <c r="AX38" s="322">
        <v>81360</v>
      </c>
      <c r="AY38" s="322">
        <v>0</v>
      </c>
      <c r="AZ38" s="323">
        <v>0.11189714177070789</v>
      </c>
      <c r="BA38" s="322">
        <v>1500</v>
      </c>
      <c r="BB38" s="322">
        <v>722.4</v>
      </c>
      <c r="BC38" s="322">
        <v>1200</v>
      </c>
      <c r="BD38" s="322">
        <v>0.74590000000000001</v>
      </c>
      <c r="BE38" s="322">
        <v>97680</v>
      </c>
      <c r="BF38" s="322">
        <v>0</v>
      </c>
      <c r="BG38" s="323">
        <v>0.15156931968837048</v>
      </c>
      <c r="BH38" s="322">
        <v>12000</v>
      </c>
      <c r="BI38" s="322">
        <v>15080</v>
      </c>
      <c r="BJ38" s="322">
        <v>14920</v>
      </c>
      <c r="BK38" s="322">
        <v>0.54090000000000005</v>
      </c>
      <c r="BL38" s="322">
        <v>1909400</v>
      </c>
      <c r="BM38" s="322"/>
      <c r="BN38" s="323">
        <v>0.31800809710238243</v>
      </c>
      <c r="BO38" s="322">
        <v>12000</v>
      </c>
      <c r="BP38" s="322">
        <v>15880</v>
      </c>
      <c r="BQ38" s="322">
        <v>15880</v>
      </c>
      <c r="BR38" s="322">
        <v>0.89070000000000005</v>
      </c>
      <c r="BS38" s="322">
        <v>6432600</v>
      </c>
      <c r="BT38" s="351">
        <v>118577.3376000002</v>
      </c>
      <c r="BU38" s="323">
        <v>0.61126799923979946</v>
      </c>
      <c r="BV38" s="322">
        <v>12000</v>
      </c>
      <c r="BW38" s="322">
        <v>0</v>
      </c>
      <c r="BX38" s="322">
        <v>11760</v>
      </c>
      <c r="BY38" s="322">
        <v>0.97799999999999998</v>
      </c>
      <c r="BZ38" s="322">
        <v>10769600</v>
      </c>
      <c r="CA38" s="351">
        <v>6132283.9039999992</v>
      </c>
      <c r="CB38" s="323">
        <v>1.3934266860897635</v>
      </c>
      <c r="CC38" s="322">
        <v>12000</v>
      </c>
      <c r="CD38" s="322"/>
      <c r="CE38" s="322">
        <v>10980</v>
      </c>
      <c r="CF38" s="322">
        <v>0.98970000000000002</v>
      </c>
      <c r="CG38" s="322">
        <v>4284468</v>
      </c>
      <c r="CH38" s="322">
        <v>0</v>
      </c>
      <c r="CI38" s="323">
        <v>0.52992945263234048</v>
      </c>
      <c r="CJ38" s="322">
        <v>12000</v>
      </c>
      <c r="CK38" s="322"/>
      <c r="CL38" s="322">
        <v>9600</v>
      </c>
      <c r="CM38" s="322">
        <v>0.98809999999999998</v>
      </c>
      <c r="CN38" s="322">
        <v>1993024</v>
      </c>
      <c r="CO38" s="322">
        <v>0</v>
      </c>
      <c r="CP38" s="323">
        <v>0.29181519339398099</v>
      </c>
      <c r="CQ38" s="322">
        <v>12000</v>
      </c>
      <c r="CR38" s="322"/>
      <c r="CS38" s="322">
        <v>10160</v>
      </c>
      <c r="CT38" s="322">
        <v>0.98099999999999998</v>
      </c>
      <c r="CU38" s="322">
        <v>0</v>
      </c>
      <c r="CV38" s="322">
        <v>0</v>
      </c>
      <c r="CW38" s="323">
        <v>0</v>
      </c>
      <c r="CX38" s="322">
        <v>12000</v>
      </c>
      <c r="CY38" s="322"/>
      <c r="CZ38" s="322">
        <v>9600</v>
      </c>
      <c r="DA38" s="322">
        <v>0.98880000000000001</v>
      </c>
      <c r="DB38" s="322">
        <v>2104692</v>
      </c>
      <c r="DC38" s="322">
        <v>0</v>
      </c>
      <c r="DD38" s="323">
        <v>0.30794727335041355</v>
      </c>
      <c r="DE38" s="322">
        <v>12000</v>
      </c>
      <c r="DF38" s="322"/>
      <c r="DG38" s="322">
        <v>9600</v>
      </c>
      <c r="DH38" s="322">
        <v>1.0823</v>
      </c>
      <c r="DI38" s="322">
        <v>1814666</v>
      </c>
      <c r="DJ38" s="322">
        <v>0</v>
      </c>
      <c r="DK38" s="323">
        <v>0.23474960773170903</v>
      </c>
      <c r="DL38" s="322">
        <v>12000</v>
      </c>
      <c r="DM38" s="322"/>
      <c r="DN38" s="322">
        <v>10289</v>
      </c>
      <c r="DO38" s="322">
        <v>0.94620000000000004</v>
      </c>
      <c r="DP38" s="322">
        <v>2032463</v>
      </c>
      <c r="DQ38" s="322">
        <v>0</v>
      </c>
      <c r="DR38" s="323">
        <v>0.28060383469074152</v>
      </c>
      <c r="DS38" s="322">
        <v>12000</v>
      </c>
      <c r="DT38" s="322"/>
      <c r="DU38" s="322">
        <v>10800</v>
      </c>
      <c r="DV38" s="322">
        <v>1.0115000000000001</v>
      </c>
      <c r="DW38" s="322">
        <v>5892040</v>
      </c>
      <c r="DX38" s="322">
        <v>1172785.5999999987</v>
      </c>
      <c r="DY38" s="323">
        <v>0.74910646902188605</v>
      </c>
    </row>
    <row r="39" spans="1:129">
      <c r="A39" s="450">
        <v>12</v>
      </c>
      <c r="B39" s="452">
        <v>311000000057</v>
      </c>
      <c r="C39" s="322" t="s">
        <v>670</v>
      </c>
      <c r="D39" s="322">
        <v>10000</v>
      </c>
      <c r="E39" s="322">
        <v>16240</v>
      </c>
      <c r="F39" s="322">
        <v>16240</v>
      </c>
      <c r="G39" s="322">
        <v>0.67420000000000002</v>
      </c>
      <c r="H39" s="322">
        <v>2902450</v>
      </c>
      <c r="I39" s="322">
        <v>0</v>
      </c>
      <c r="J39" s="323">
        <v>0.36817769751885793</v>
      </c>
      <c r="K39" s="322">
        <v>15000</v>
      </c>
      <c r="L39" s="322">
        <v>17640</v>
      </c>
      <c r="M39" s="322">
        <v>17640</v>
      </c>
      <c r="N39" s="322">
        <v>0.86040000000000005</v>
      </c>
      <c r="O39" s="322">
        <v>3356510</v>
      </c>
      <c r="P39" s="322">
        <v>0</v>
      </c>
      <c r="Q39" s="323">
        <v>0.29724600565753645</v>
      </c>
      <c r="R39" s="322">
        <v>15000</v>
      </c>
      <c r="S39" s="322">
        <v>14040</v>
      </c>
      <c r="T39" s="322">
        <v>14040</v>
      </c>
      <c r="U39" s="322">
        <v>0.64970000000000006</v>
      </c>
      <c r="V39" s="322">
        <v>1828150</v>
      </c>
      <c r="W39" s="322">
        <v>0</v>
      </c>
      <c r="X39" s="323">
        <v>0.27835521086679738</v>
      </c>
      <c r="Y39" s="322">
        <v>15000</v>
      </c>
      <c r="Z39" s="322">
        <v>19040</v>
      </c>
      <c r="AA39" s="322">
        <v>19040</v>
      </c>
      <c r="AB39" s="322">
        <v>0.623</v>
      </c>
      <c r="AC39" s="322">
        <v>1897190</v>
      </c>
      <c r="AD39" s="322">
        <v>0</v>
      </c>
      <c r="AE39" s="323">
        <v>0.21497249679139505</v>
      </c>
      <c r="AF39" s="322">
        <v>15000</v>
      </c>
      <c r="AG39" s="322">
        <v>19040</v>
      </c>
      <c r="AH39" s="322">
        <v>19040</v>
      </c>
      <c r="AI39" s="322">
        <v>0.623</v>
      </c>
      <c r="AJ39" s="322">
        <v>1897190</v>
      </c>
      <c r="AK39" s="322">
        <v>0</v>
      </c>
      <c r="AL39" s="323">
        <v>0.21497249679139505</v>
      </c>
      <c r="AM39" s="322">
        <v>15000</v>
      </c>
      <c r="AN39" s="322">
        <v>13160</v>
      </c>
      <c r="AO39" s="322">
        <v>13160</v>
      </c>
      <c r="AP39" s="322">
        <v>0.58950000000000002</v>
      </c>
      <c r="AQ39" s="322">
        <v>1609000</v>
      </c>
      <c r="AR39" s="322">
        <v>0</v>
      </c>
      <c r="AS39" s="323">
        <v>0.28806059205063045</v>
      </c>
      <c r="AT39" s="322">
        <v>15000</v>
      </c>
      <c r="AU39" s="322">
        <v>18720</v>
      </c>
      <c r="AV39" s="322">
        <v>18720</v>
      </c>
      <c r="AW39" s="322">
        <v>0.73119999999999996</v>
      </c>
      <c r="AX39" s="322">
        <v>2396040</v>
      </c>
      <c r="AY39" s="322">
        <v>0</v>
      </c>
      <c r="AZ39" s="323">
        <v>0.23527679816281852</v>
      </c>
      <c r="BA39" s="322">
        <v>15000</v>
      </c>
      <c r="BB39" s="322">
        <v>16880</v>
      </c>
      <c r="BC39" s="322">
        <v>16880</v>
      </c>
      <c r="BD39" s="322">
        <v>0.77459999999999996</v>
      </c>
      <c r="BE39" s="322">
        <v>2397710</v>
      </c>
      <c r="BF39" s="322">
        <v>0</v>
      </c>
      <c r="BG39" s="323">
        <v>0.25469136629590333</v>
      </c>
      <c r="BH39" s="322">
        <v>15000</v>
      </c>
      <c r="BI39" s="322">
        <v>15440</v>
      </c>
      <c r="BJ39" s="322">
        <v>15440</v>
      </c>
      <c r="BK39" s="322">
        <v>0.80759999999999998</v>
      </c>
      <c r="BL39" s="322">
        <v>2651820</v>
      </c>
      <c r="BM39" s="322">
        <v>0</v>
      </c>
      <c r="BN39" s="323">
        <v>0.28584295962549328</v>
      </c>
      <c r="BO39" s="322">
        <v>15000</v>
      </c>
      <c r="BP39" s="322">
        <v>19720</v>
      </c>
      <c r="BQ39" s="322">
        <v>19720</v>
      </c>
      <c r="BR39" s="322">
        <v>0.85270000000000001</v>
      </c>
      <c r="BS39" s="322">
        <v>3003820</v>
      </c>
      <c r="BT39" s="322">
        <v>0</v>
      </c>
      <c r="BU39" s="323">
        <v>0.24010311554909819</v>
      </c>
      <c r="BV39" s="322">
        <v>15000</v>
      </c>
      <c r="BW39" s="322">
        <v>15800</v>
      </c>
      <c r="BX39" s="322">
        <v>15800</v>
      </c>
      <c r="BY39" s="322">
        <v>0.81279999999999997</v>
      </c>
      <c r="BZ39" s="322">
        <v>2449470</v>
      </c>
      <c r="CA39" s="322">
        <v>0</v>
      </c>
      <c r="CB39" s="323">
        <v>0.28383246558677788</v>
      </c>
      <c r="CC39" s="322">
        <v>17000</v>
      </c>
      <c r="CD39" s="322"/>
      <c r="CE39" s="322">
        <v>14720</v>
      </c>
      <c r="CF39" s="322">
        <v>0.70720000000000005</v>
      </c>
      <c r="CG39" s="322">
        <v>2127310</v>
      </c>
      <c r="CH39" s="322">
        <v>0</v>
      </c>
      <c r="CI39" s="323">
        <v>0.27466782219920821</v>
      </c>
      <c r="CJ39" s="322">
        <v>17000</v>
      </c>
      <c r="CK39" s="322"/>
      <c r="CL39" s="322">
        <v>18600</v>
      </c>
      <c r="CM39" s="322">
        <v>0.76829999999999998</v>
      </c>
      <c r="CN39" s="322">
        <v>2461520</v>
      </c>
      <c r="CO39" s="322">
        <v>0</v>
      </c>
      <c r="CP39" s="323">
        <v>0.23923630986564234</v>
      </c>
      <c r="CQ39" s="322">
        <v>17000</v>
      </c>
      <c r="CR39" s="322"/>
      <c r="CS39" s="322">
        <v>14600</v>
      </c>
      <c r="CT39" s="322">
        <v>0.77170000000000005</v>
      </c>
      <c r="CU39" s="322">
        <v>2458430</v>
      </c>
      <c r="CV39" s="322">
        <v>0</v>
      </c>
      <c r="CW39" s="323">
        <v>0.29328074805929816</v>
      </c>
      <c r="CX39" s="322">
        <v>17000</v>
      </c>
      <c r="CY39" s="322"/>
      <c r="CZ39" s="322">
        <v>16320</v>
      </c>
      <c r="DA39" s="322">
        <v>0.85719999999999996</v>
      </c>
      <c r="DB39" s="322">
        <v>3117990</v>
      </c>
      <c r="DC39" s="322">
        <v>0</v>
      </c>
      <c r="DD39" s="323">
        <v>0.30955648367995514</v>
      </c>
      <c r="DE39" s="322">
        <v>17000</v>
      </c>
      <c r="DF39" s="322"/>
      <c r="DG39" s="322">
        <v>14960</v>
      </c>
      <c r="DH39" s="322">
        <v>0.82040000000000002</v>
      </c>
      <c r="DI39" s="322">
        <v>2690120</v>
      </c>
      <c r="DJ39" s="322">
        <v>0</v>
      </c>
      <c r="DK39" s="323">
        <v>0.29460592199807667</v>
      </c>
      <c r="DL39" s="322">
        <v>17000</v>
      </c>
      <c r="DM39" s="322"/>
      <c r="DN39" s="322">
        <v>17600</v>
      </c>
      <c r="DO39" s="322">
        <v>0.80410000000000004</v>
      </c>
      <c r="DP39" s="322">
        <v>2633240</v>
      </c>
      <c r="DQ39" s="322">
        <v>0</v>
      </c>
      <c r="DR39" s="323">
        <v>0.25008910832472342</v>
      </c>
      <c r="DS39" s="322">
        <v>17000</v>
      </c>
      <c r="DT39" s="322"/>
      <c r="DU39" s="322">
        <v>15840</v>
      </c>
      <c r="DV39" s="322">
        <v>0.99560000000000004</v>
      </c>
      <c r="DW39" s="322">
        <v>2575450</v>
      </c>
      <c r="DX39" s="322">
        <v>0</v>
      </c>
      <c r="DY39" s="323">
        <v>0.22681959009090055</v>
      </c>
    </row>
    <row r="40" spans="1:129">
      <c r="A40" s="450">
        <v>13</v>
      </c>
      <c r="B40" s="452">
        <v>711000000002</v>
      </c>
      <c r="C40" s="322" t="s">
        <v>438</v>
      </c>
      <c r="D40" s="322">
        <v>5000</v>
      </c>
      <c r="E40" s="322">
        <v>4224</v>
      </c>
      <c r="F40" s="322">
        <v>4224</v>
      </c>
      <c r="G40" s="322">
        <v>0.96419999999999995</v>
      </c>
      <c r="H40" s="322">
        <v>426960</v>
      </c>
      <c r="I40" s="322">
        <v>0</v>
      </c>
      <c r="J40" s="323">
        <v>0.14560076496137481</v>
      </c>
      <c r="K40" s="322">
        <v>5000</v>
      </c>
      <c r="L40" s="322">
        <v>5472</v>
      </c>
      <c r="M40" s="322">
        <v>5472</v>
      </c>
      <c r="N40" s="322">
        <v>0.95369999999999999</v>
      </c>
      <c r="O40" s="322">
        <v>488880</v>
      </c>
      <c r="P40" s="322">
        <v>0</v>
      </c>
      <c r="Q40" s="323">
        <v>0.12591325869358547</v>
      </c>
      <c r="R40" s="322">
        <v>5000</v>
      </c>
      <c r="S40" s="322">
        <v>4608</v>
      </c>
      <c r="T40" s="322">
        <v>4608</v>
      </c>
      <c r="U40" s="322">
        <v>0.96689999999999998</v>
      </c>
      <c r="V40" s="322">
        <v>532560</v>
      </c>
      <c r="W40" s="322">
        <v>0</v>
      </c>
      <c r="X40" s="323">
        <v>0.16601296909175181</v>
      </c>
      <c r="Y40" s="322">
        <v>5000</v>
      </c>
      <c r="Z40" s="322">
        <v>4176</v>
      </c>
      <c r="AA40" s="322">
        <v>4176</v>
      </c>
      <c r="AB40" s="322">
        <v>0.96360000000000001</v>
      </c>
      <c r="AC40" s="322">
        <v>476880</v>
      </c>
      <c r="AD40" s="322">
        <v>0</v>
      </c>
      <c r="AE40" s="323">
        <v>0.15928647151314651</v>
      </c>
      <c r="AF40" s="322">
        <v>5000</v>
      </c>
      <c r="AG40" s="322">
        <v>4176</v>
      </c>
      <c r="AH40" s="322">
        <v>4176</v>
      </c>
      <c r="AI40" s="322">
        <v>0.96360000000000001</v>
      </c>
      <c r="AJ40" s="322">
        <v>476880</v>
      </c>
      <c r="AK40" s="322">
        <v>0</v>
      </c>
      <c r="AL40" s="323">
        <v>0.15928647151314651</v>
      </c>
      <c r="AM40" s="322">
        <v>5000</v>
      </c>
      <c r="AN40" s="322">
        <v>4272</v>
      </c>
      <c r="AO40" s="322">
        <v>4272</v>
      </c>
      <c r="AP40" s="322">
        <v>0.96479999999999999</v>
      </c>
      <c r="AQ40" s="322">
        <v>546000</v>
      </c>
      <c r="AR40" s="322">
        <v>0</v>
      </c>
      <c r="AS40" s="323">
        <v>0.18398889344372599</v>
      </c>
      <c r="AT40" s="322">
        <v>5000</v>
      </c>
      <c r="AU40" s="322">
        <v>5760</v>
      </c>
      <c r="AV40" s="322">
        <v>5760</v>
      </c>
      <c r="AW40" s="322">
        <v>0.96160000000000001</v>
      </c>
      <c r="AX40" s="322">
        <v>571200</v>
      </c>
      <c r="AY40" s="322">
        <v>0</v>
      </c>
      <c r="AZ40" s="323">
        <v>0.13861120056775147</v>
      </c>
      <c r="BA40" s="322">
        <v>5000</v>
      </c>
      <c r="BB40" s="322">
        <v>4800</v>
      </c>
      <c r="BC40" s="322">
        <v>4800</v>
      </c>
      <c r="BD40" s="322">
        <v>0.97119999999999995</v>
      </c>
      <c r="BE40" s="322">
        <v>761520</v>
      </c>
      <c r="BF40" s="322">
        <v>0</v>
      </c>
      <c r="BG40" s="323">
        <v>0.2268814067362255</v>
      </c>
      <c r="BH40" s="322">
        <v>5000</v>
      </c>
      <c r="BI40" s="322">
        <v>4944</v>
      </c>
      <c r="BJ40" s="322">
        <v>4944</v>
      </c>
      <c r="BK40" s="322">
        <v>0.97370000000000001</v>
      </c>
      <c r="BL40" s="322">
        <v>949920</v>
      </c>
      <c r="BM40" s="322">
        <v>0</v>
      </c>
      <c r="BN40" s="323">
        <v>0.26522256078147904</v>
      </c>
      <c r="BO40" s="322">
        <v>5000</v>
      </c>
      <c r="BP40" s="322">
        <v>5760</v>
      </c>
      <c r="BQ40" s="322">
        <v>5760</v>
      </c>
      <c r="BR40" s="322">
        <v>0.98209999999999997</v>
      </c>
      <c r="BS40" s="322">
        <v>1039680</v>
      </c>
      <c r="BT40" s="322">
        <v>0</v>
      </c>
      <c r="BU40" s="323">
        <v>0.24702935228766973</v>
      </c>
      <c r="BV40" s="322">
        <v>5000</v>
      </c>
      <c r="BW40" s="322">
        <v>5520</v>
      </c>
      <c r="BX40" s="322">
        <v>5520</v>
      </c>
      <c r="BY40" s="322">
        <v>0.98260000000000003</v>
      </c>
      <c r="BZ40" s="322">
        <v>1018080</v>
      </c>
      <c r="CA40" s="322">
        <v>0</v>
      </c>
      <c r="CB40" s="323">
        <v>0.27931663112062938</v>
      </c>
      <c r="CC40" s="322">
        <v>5000</v>
      </c>
      <c r="CD40" s="322"/>
      <c r="CE40" s="322">
        <v>5520</v>
      </c>
      <c r="CF40" s="322">
        <v>0.97699999999999998</v>
      </c>
      <c r="CG40" s="322">
        <v>1126080</v>
      </c>
      <c r="CH40" s="322">
        <v>0</v>
      </c>
      <c r="CI40" s="323">
        <v>0.28064846303694657</v>
      </c>
      <c r="CJ40" s="322">
        <v>5000</v>
      </c>
      <c r="CK40" s="322"/>
      <c r="CL40" s="322">
        <v>5520</v>
      </c>
      <c r="CM40" s="322">
        <v>0.97489999999999999</v>
      </c>
      <c r="CN40" s="322">
        <v>914160</v>
      </c>
      <c r="CO40" s="322">
        <v>0</v>
      </c>
      <c r="CP40" s="323">
        <v>0.23593402122749613</v>
      </c>
      <c r="CQ40" s="322">
        <v>5000</v>
      </c>
      <c r="CR40" s="322"/>
      <c r="CS40" s="322">
        <v>5040</v>
      </c>
      <c r="CT40" s="322">
        <v>0.9708</v>
      </c>
      <c r="CU40" s="322">
        <v>830160</v>
      </c>
      <c r="CV40" s="322">
        <v>0</v>
      </c>
      <c r="CW40" s="323">
        <v>0.22804920577957777</v>
      </c>
      <c r="CX40" s="322">
        <v>5000</v>
      </c>
      <c r="CY40" s="322"/>
      <c r="CZ40" s="322">
        <v>4320</v>
      </c>
      <c r="DA40" s="322">
        <v>0.96860000000000002</v>
      </c>
      <c r="DB40" s="322">
        <v>718320</v>
      </c>
      <c r="DC40" s="322">
        <v>0</v>
      </c>
      <c r="DD40" s="323">
        <v>0.23842799713472163</v>
      </c>
      <c r="DE40" s="322">
        <v>5000</v>
      </c>
      <c r="DF40" s="322"/>
      <c r="DG40" s="322">
        <v>4800</v>
      </c>
      <c r="DH40" s="322">
        <v>0.97250000000000003</v>
      </c>
      <c r="DI40" s="322">
        <v>755520</v>
      </c>
      <c r="DJ40" s="322">
        <v>0</v>
      </c>
      <c r="DK40" s="323">
        <v>0.21754153191254111</v>
      </c>
      <c r="DL40" s="322">
        <v>5000</v>
      </c>
      <c r="DM40" s="322"/>
      <c r="DN40" s="322">
        <v>4800</v>
      </c>
      <c r="DO40" s="322">
        <v>0.97099999999999997</v>
      </c>
      <c r="DP40" s="322">
        <v>796320</v>
      </c>
      <c r="DQ40" s="322">
        <v>0</v>
      </c>
      <c r="DR40" s="323">
        <v>0.22964353343742733</v>
      </c>
      <c r="DS40" s="322">
        <v>5000</v>
      </c>
      <c r="DT40" s="322"/>
      <c r="DU40" s="322">
        <v>5040</v>
      </c>
      <c r="DV40" s="322">
        <v>0.97109999999999996</v>
      </c>
      <c r="DW40" s="322">
        <v>726240</v>
      </c>
      <c r="DX40" s="322">
        <v>0</v>
      </c>
      <c r="DY40" s="323">
        <v>0.20608822482985806</v>
      </c>
    </row>
    <row r="41" spans="1:129">
      <c r="A41" s="450">
        <v>14</v>
      </c>
      <c r="B41" s="452">
        <v>711000000003</v>
      </c>
      <c r="C41" s="322" t="s">
        <v>450</v>
      </c>
      <c r="D41" s="322">
        <v>6000</v>
      </c>
      <c r="E41" s="322">
        <v>5184</v>
      </c>
      <c r="F41" s="322">
        <v>5184</v>
      </c>
      <c r="G41" s="322">
        <v>0.90380000000000005</v>
      </c>
      <c r="H41" s="322">
        <v>435360</v>
      </c>
      <c r="I41" s="322">
        <v>0</v>
      </c>
      <c r="J41" s="323">
        <v>0.1290561479332348</v>
      </c>
      <c r="K41" s="322">
        <v>6000</v>
      </c>
      <c r="L41" s="322">
        <v>6576</v>
      </c>
      <c r="M41" s="322">
        <v>6576</v>
      </c>
      <c r="N41" s="322">
        <v>0.91700000000000004</v>
      </c>
      <c r="O41" s="322">
        <v>516720</v>
      </c>
      <c r="P41" s="322">
        <v>0</v>
      </c>
      <c r="Q41" s="323">
        <v>0.11517313694692607</v>
      </c>
      <c r="R41" s="322">
        <v>6000</v>
      </c>
      <c r="S41" s="322">
        <v>4896</v>
      </c>
      <c r="T41" s="322">
        <v>4896</v>
      </c>
      <c r="U41" s="322">
        <v>0.93430000000000002</v>
      </c>
      <c r="V41" s="322">
        <v>552720</v>
      </c>
      <c r="W41" s="322">
        <v>0</v>
      </c>
      <c r="X41" s="323">
        <v>0.16782046699065417</v>
      </c>
      <c r="Y41" s="322">
        <v>6000</v>
      </c>
      <c r="Z41" s="322">
        <v>5568</v>
      </c>
      <c r="AA41" s="322">
        <v>5568</v>
      </c>
      <c r="AB41" s="322">
        <v>0.92049999999999998</v>
      </c>
      <c r="AC41" s="322">
        <v>467040</v>
      </c>
      <c r="AD41" s="322">
        <v>0</v>
      </c>
      <c r="AE41" s="323">
        <v>0.12247801035088982</v>
      </c>
      <c r="AF41" s="322">
        <v>6000</v>
      </c>
      <c r="AG41" s="322">
        <v>5568</v>
      </c>
      <c r="AH41" s="322">
        <v>5568</v>
      </c>
      <c r="AI41" s="322">
        <v>0.92049999999999998</v>
      </c>
      <c r="AJ41" s="322">
        <v>467040</v>
      </c>
      <c r="AK41" s="322">
        <v>0</v>
      </c>
      <c r="AL41" s="323">
        <v>0.12247801035088982</v>
      </c>
      <c r="AM41" s="322">
        <v>6000</v>
      </c>
      <c r="AN41" s="322">
        <v>5088</v>
      </c>
      <c r="AO41" s="322">
        <v>5088</v>
      </c>
      <c r="AP41" s="322">
        <v>0.93600000000000005</v>
      </c>
      <c r="AQ41" s="322">
        <v>596400</v>
      </c>
      <c r="AR41" s="322">
        <v>0</v>
      </c>
      <c r="AS41" s="323">
        <v>0.173933079789998</v>
      </c>
      <c r="AT41" s="322">
        <v>6000</v>
      </c>
      <c r="AU41" s="322">
        <v>8256</v>
      </c>
      <c r="AV41" s="322">
        <v>8256</v>
      </c>
      <c r="AW41" s="322">
        <v>0.94330000000000003</v>
      </c>
      <c r="AX41" s="322">
        <v>683280</v>
      </c>
      <c r="AY41" s="322">
        <v>0</v>
      </c>
      <c r="AZ41" s="323">
        <v>0.11792510037824308</v>
      </c>
      <c r="BA41" s="322">
        <v>6000</v>
      </c>
      <c r="BB41" s="322">
        <v>5808</v>
      </c>
      <c r="BC41" s="322">
        <v>5808</v>
      </c>
      <c r="BD41" s="322">
        <v>0.9486</v>
      </c>
      <c r="BE41" s="322">
        <v>863520</v>
      </c>
      <c r="BF41" s="322">
        <v>0</v>
      </c>
      <c r="BG41" s="323">
        <v>0.21768583812169576</v>
      </c>
      <c r="BH41" s="322">
        <v>6000</v>
      </c>
      <c r="BI41" s="322">
        <v>5712</v>
      </c>
      <c r="BJ41" s="322">
        <v>5712</v>
      </c>
      <c r="BK41" s="322">
        <v>0.9456</v>
      </c>
      <c r="BL41" s="322">
        <v>992160</v>
      </c>
      <c r="BM41" s="322">
        <v>0</v>
      </c>
      <c r="BN41" s="323">
        <v>0.24689546688169289</v>
      </c>
      <c r="BO41" s="322">
        <v>6000</v>
      </c>
      <c r="BP41" s="322">
        <v>5616</v>
      </c>
      <c r="BQ41" s="322">
        <v>5616</v>
      </c>
      <c r="BR41" s="322">
        <v>0.96099999999999997</v>
      </c>
      <c r="BS41" s="322">
        <v>1110480</v>
      </c>
      <c r="BT41" s="322">
        <v>0</v>
      </c>
      <c r="BU41" s="323">
        <v>0.27655869604780353</v>
      </c>
      <c r="BV41" s="322">
        <v>6000</v>
      </c>
      <c r="BW41" s="322">
        <v>7392</v>
      </c>
      <c r="BX41" s="322">
        <v>7392</v>
      </c>
      <c r="BY41" s="322">
        <v>0.98570000000000002</v>
      </c>
      <c r="BZ41" s="322">
        <v>1061280</v>
      </c>
      <c r="CA41" s="322">
        <v>0</v>
      </c>
      <c r="CB41" s="323">
        <v>0.21674744768557724</v>
      </c>
      <c r="CC41" s="322">
        <v>6000</v>
      </c>
      <c r="CD41" s="322"/>
      <c r="CE41" s="322">
        <v>6096</v>
      </c>
      <c r="CF41" s="322">
        <v>0.93920000000000003</v>
      </c>
      <c r="CG41" s="322">
        <v>1116720</v>
      </c>
      <c r="CH41" s="322">
        <v>0</v>
      </c>
      <c r="CI41" s="323">
        <v>0.26216113973965594</v>
      </c>
      <c r="CJ41" s="322">
        <v>6000</v>
      </c>
      <c r="CK41" s="322"/>
      <c r="CL41" s="322">
        <v>5760</v>
      </c>
      <c r="CM41" s="322">
        <v>0.95399999999999996</v>
      </c>
      <c r="CN41" s="322">
        <v>901200</v>
      </c>
      <c r="CO41" s="322">
        <v>0</v>
      </c>
      <c r="CP41" s="323">
        <v>0.22778117478065069</v>
      </c>
      <c r="CQ41" s="322">
        <v>6000</v>
      </c>
      <c r="CR41" s="322"/>
      <c r="CS41" s="322">
        <v>5280</v>
      </c>
      <c r="CT41" s="322">
        <v>0.94330000000000003</v>
      </c>
      <c r="CU41" s="322">
        <v>759600</v>
      </c>
      <c r="CV41" s="322">
        <v>0</v>
      </c>
      <c r="CW41" s="323">
        <v>0.20498791756524562</v>
      </c>
      <c r="CX41" s="322">
        <v>6000</v>
      </c>
      <c r="CY41" s="322"/>
      <c r="CZ41" s="322">
        <v>5472</v>
      </c>
      <c r="DA41" s="322">
        <v>0.94799999999999995</v>
      </c>
      <c r="DB41" s="322">
        <v>783840</v>
      </c>
      <c r="DC41" s="322">
        <v>0</v>
      </c>
      <c r="DD41" s="323">
        <v>0.20986523387700379</v>
      </c>
      <c r="DE41" s="322">
        <v>6000</v>
      </c>
      <c r="DF41" s="322"/>
      <c r="DG41" s="322">
        <v>5520</v>
      </c>
      <c r="DH41" s="322">
        <v>1.0032000000000001</v>
      </c>
      <c r="DI41" s="322">
        <v>844400</v>
      </c>
      <c r="DJ41" s="322">
        <v>0</v>
      </c>
      <c r="DK41" s="323">
        <v>0.20495036111962367</v>
      </c>
      <c r="DL41" s="322">
        <v>6000</v>
      </c>
      <c r="DM41" s="322"/>
      <c r="DN41" s="322">
        <v>4800</v>
      </c>
      <c r="DO41" s="322">
        <v>0.94159999999999999</v>
      </c>
      <c r="DP41" s="322">
        <v>720960</v>
      </c>
      <c r="DQ41" s="322">
        <v>0</v>
      </c>
      <c r="DR41" s="323">
        <v>0.21440284667598503</v>
      </c>
      <c r="DS41" s="322">
        <v>6000</v>
      </c>
      <c r="DT41" s="322"/>
      <c r="DU41" s="322">
        <v>4872</v>
      </c>
      <c r="DV41" s="322">
        <v>0.93930000000000002</v>
      </c>
      <c r="DW41" s="322">
        <v>662160</v>
      </c>
      <c r="DX41" s="322">
        <v>0</v>
      </c>
      <c r="DY41" s="323">
        <v>0.20096426719847679</v>
      </c>
    </row>
    <row r="42" spans="1:129">
      <c r="A42" s="450">
        <v>15</v>
      </c>
      <c r="B42" s="452">
        <v>311000000075</v>
      </c>
      <c r="C42" s="322" t="s">
        <v>975</v>
      </c>
      <c r="D42" s="322">
        <v>0</v>
      </c>
      <c r="E42" s="322">
        <v>0</v>
      </c>
      <c r="F42" s="322">
        <v>0</v>
      </c>
      <c r="G42" s="322">
        <v>0.67420000000000002</v>
      </c>
      <c r="H42" s="322">
        <v>0</v>
      </c>
      <c r="I42" s="322">
        <v>0</v>
      </c>
      <c r="J42" s="323">
        <v>0</v>
      </c>
      <c r="K42" s="322">
        <v>0</v>
      </c>
      <c r="L42" s="322">
        <v>0</v>
      </c>
      <c r="M42" s="322">
        <v>0</v>
      </c>
      <c r="N42" s="322">
        <v>0</v>
      </c>
      <c r="O42" s="322">
        <v>0</v>
      </c>
      <c r="P42" s="322">
        <v>0</v>
      </c>
      <c r="Q42" s="323">
        <v>0</v>
      </c>
      <c r="R42" s="322">
        <v>0</v>
      </c>
      <c r="S42" s="322">
        <v>0</v>
      </c>
      <c r="T42" s="322">
        <v>0</v>
      </c>
      <c r="U42" s="322">
        <v>0</v>
      </c>
      <c r="V42" s="322">
        <v>0</v>
      </c>
      <c r="W42" s="322">
        <v>0</v>
      </c>
      <c r="X42" s="323">
        <v>0</v>
      </c>
      <c r="Y42" s="322">
        <v>0</v>
      </c>
      <c r="Z42" s="322">
        <v>0</v>
      </c>
      <c r="AA42" s="322">
        <v>0</v>
      </c>
      <c r="AB42" s="322">
        <v>0</v>
      </c>
      <c r="AC42" s="322">
        <v>0</v>
      </c>
      <c r="AD42" s="322">
        <v>0</v>
      </c>
      <c r="AE42" s="323">
        <v>0</v>
      </c>
      <c r="AF42" s="322">
        <v>0</v>
      </c>
      <c r="AG42" s="322">
        <v>0</v>
      </c>
      <c r="AH42" s="322">
        <v>0</v>
      </c>
      <c r="AI42" s="322">
        <v>0</v>
      </c>
      <c r="AJ42" s="322">
        <v>0</v>
      </c>
      <c r="AK42" s="322">
        <v>0</v>
      </c>
      <c r="AL42" s="323">
        <v>0</v>
      </c>
      <c r="AM42" s="322">
        <v>0</v>
      </c>
      <c r="AN42" s="322">
        <v>0</v>
      </c>
      <c r="AO42" s="322">
        <v>0</v>
      </c>
      <c r="AP42" s="322">
        <v>0</v>
      </c>
      <c r="AQ42" s="322">
        <v>0</v>
      </c>
      <c r="AR42" s="322">
        <v>0</v>
      </c>
      <c r="AS42" s="323">
        <v>0</v>
      </c>
      <c r="AT42" s="322">
        <v>0</v>
      </c>
      <c r="AU42" s="322">
        <v>0</v>
      </c>
      <c r="AV42" s="322">
        <v>0</v>
      </c>
      <c r="AW42" s="322">
        <v>0</v>
      </c>
      <c r="AX42" s="322">
        <v>0</v>
      </c>
      <c r="AY42" s="322">
        <v>0</v>
      </c>
      <c r="AZ42" s="323">
        <v>0</v>
      </c>
      <c r="BA42" s="322">
        <v>0</v>
      </c>
      <c r="BB42" s="322">
        <v>0</v>
      </c>
      <c r="BC42" s="322">
        <v>0</v>
      </c>
      <c r="BD42" s="322">
        <v>0</v>
      </c>
      <c r="BE42" s="322">
        <v>0</v>
      </c>
      <c r="BF42" s="322">
        <v>0</v>
      </c>
      <c r="BG42" s="323">
        <v>0</v>
      </c>
      <c r="BH42" s="322">
        <v>0</v>
      </c>
      <c r="BI42" s="322">
        <v>0</v>
      </c>
      <c r="BJ42" s="322">
        <v>0</v>
      </c>
      <c r="BK42" s="322">
        <v>0</v>
      </c>
      <c r="BL42" s="322">
        <v>0</v>
      </c>
      <c r="BM42" s="322">
        <v>0</v>
      </c>
      <c r="BN42" s="323">
        <v>0</v>
      </c>
      <c r="BO42" s="322">
        <v>0</v>
      </c>
      <c r="BP42" s="322">
        <v>0</v>
      </c>
      <c r="BQ42" s="322">
        <v>0</v>
      </c>
      <c r="BR42" s="322">
        <v>0</v>
      </c>
      <c r="BS42" s="322">
        <v>0</v>
      </c>
      <c r="BT42" s="322">
        <v>0</v>
      </c>
      <c r="BU42" s="323">
        <v>0</v>
      </c>
      <c r="BV42" s="322">
        <v>0</v>
      </c>
      <c r="BW42" s="322">
        <v>0</v>
      </c>
      <c r="BX42" s="322">
        <v>0</v>
      </c>
      <c r="BY42" s="322">
        <v>0</v>
      </c>
      <c r="BZ42" s="322">
        <v>0</v>
      </c>
      <c r="CA42" s="322">
        <v>0</v>
      </c>
      <c r="CB42" s="323">
        <v>0</v>
      </c>
      <c r="CC42" s="322">
        <v>0</v>
      </c>
      <c r="CD42" s="322"/>
      <c r="CE42" s="322">
        <v>0</v>
      </c>
      <c r="CF42" s="322">
        <v>0</v>
      </c>
      <c r="CG42" s="322">
        <v>0</v>
      </c>
      <c r="CH42" s="322">
        <v>0</v>
      </c>
      <c r="CI42" s="323">
        <v>0</v>
      </c>
      <c r="CJ42" s="322">
        <v>0</v>
      </c>
      <c r="CK42" s="322"/>
      <c r="CL42" s="322">
        <v>0</v>
      </c>
      <c r="CM42" s="322">
        <v>0</v>
      </c>
      <c r="CN42" s="322">
        <v>0</v>
      </c>
      <c r="CO42" s="322">
        <v>0</v>
      </c>
      <c r="CP42" s="323">
        <v>0</v>
      </c>
      <c r="CQ42" s="322">
        <v>0</v>
      </c>
      <c r="CR42" s="322"/>
      <c r="CS42" s="322">
        <v>0</v>
      </c>
      <c r="CT42" s="322">
        <v>0</v>
      </c>
      <c r="CU42" s="322">
        <v>0</v>
      </c>
      <c r="CV42" s="322">
        <v>0</v>
      </c>
      <c r="CW42" s="323">
        <v>0</v>
      </c>
      <c r="CX42" s="322">
        <v>0</v>
      </c>
      <c r="CY42" s="322"/>
      <c r="CZ42" s="322">
        <v>0</v>
      </c>
      <c r="DA42" s="322">
        <v>0</v>
      </c>
      <c r="DB42" s="322">
        <v>0</v>
      </c>
      <c r="DC42" s="322">
        <v>0</v>
      </c>
      <c r="DD42" s="323">
        <v>0</v>
      </c>
      <c r="DE42" s="322">
        <v>10000</v>
      </c>
      <c r="DF42" s="322"/>
      <c r="DG42" s="322">
        <v>13149.2</v>
      </c>
      <c r="DH42" s="322">
        <v>0.64129999999999998</v>
      </c>
      <c r="DI42" s="322">
        <v>896000</v>
      </c>
      <c r="DJ42" s="322">
        <v>0</v>
      </c>
      <c r="DK42" s="323">
        <v>0.14281522325918991</v>
      </c>
      <c r="DL42" s="322">
        <v>10000</v>
      </c>
      <c r="DM42" s="322"/>
      <c r="DN42" s="322">
        <v>10445.200000000001</v>
      </c>
      <c r="DO42" s="322">
        <v>0.4098</v>
      </c>
      <c r="DP42" s="322">
        <v>984000</v>
      </c>
      <c r="DQ42" s="322">
        <v>0</v>
      </c>
      <c r="DR42" s="323">
        <v>0.30898219121725901</v>
      </c>
      <c r="DS42" s="322">
        <v>10000</v>
      </c>
      <c r="DT42" s="322"/>
      <c r="DU42" s="322">
        <v>11850.8</v>
      </c>
      <c r="DV42" s="322">
        <v>0.9889</v>
      </c>
      <c r="DW42" s="322">
        <v>916000</v>
      </c>
      <c r="DX42" s="322">
        <v>0</v>
      </c>
      <c r="DY42" s="323">
        <v>0.10855827444977985</v>
      </c>
    </row>
    <row r="43" spans="1:129">
      <c r="A43" s="450">
        <v>16</v>
      </c>
      <c r="B43" s="452">
        <v>711000000001</v>
      </c>
      <c r="C43" s="322" t="s">
        <v>449</v>
      </c>
      <c r="D43" s="322">
        <v>11000</v>
      </c>
      <c r="E43" s="322">
        <v>8640</v>
      </c>
      <c r="F43" s="322">
        <v>8640</v>
      </c>
      <c r="G43" s="322">
        <v>0.97270000000000001</v>
      </c>
      <c r="H43" s="322">
        <v>1138800</v>
      </c>
      <c r="I43" s="322">
        <v>0</v>
      </c>
      <c r="J43" s="323">
        <v>0.18820116336479722</v>
      </c>
      <c r="K43" s="322">
        <v>11000</v>
      </c>
      <c r="L43" s="322">
        <v>9000</v>
      </c>
      <c r="M43" s="322">
        <v>9000</v>
      </c>
      <c r="N43" s="322">
        <v>0.96230000000000004</v>
      </c>
      <c r="O43" s="322">
        <v>1317600</v>
      </c>
      <c r="P43" s="322">
        <v>0</v>
      </c>
      <c r="Q43" s="323">
        <v>0.20448321058753724</v>
      </c>
      <c r="R43" s="322">
        <v>11000</v>
      </c>
      <c r="S43" s="322">
        <v>9768</v>
      </c>
      <c r="T43" s="322">
        <v>9768</v>
      </c>
      <c r="U43" s="322">
        <v>0.98029999999999995</v>
      </c>
      <c r="V43" s="322">
        <v>1362240</v>
      </c>
      <c r="W43" s="322">
        <v>0</v>
      </c>
      <c r="X43" s="323">
        <v>0.19758614066479008</v>
      </c>
      <c r="Y43" s="322">
        <v>11000</v>
      </c>
      <c r="Z43" s="322">
        <v>10752</v>
      </c>
      <c r="AA43" s="322">
        <v>10752</v>
      </c>
      <c r="AB43" s="322">
        <v>0.97629999999999995</v>
      </c>
      <c r="AC43" s="322">
        <v>1158000</v>
      </c>
      <c r="AD43" s="322">
        <v>0</v>
      </c>
      <c r="AE43" s="323">
        <v>0.14827334281771379</v>
      </c>
      <c r="AF43" s="322">
        <v>11000</v>
      </c>
      <c r="AG43" s="322">
        <v>10752</v>
      </c>
      <c r="AH43" s="322">
        <v>10752</v>
      </c>
      <c r="AI43" s="322">
        <v>0.97629999999999995</v>
      </c>
      <c r="AJ43" s="322">
        <v>1158000</v>
      </c>
      <c r="AK43" s="322">
        <v>0</v>
      </c>
      <c r="AL43" s="323">
        <v>0.14827334281771379</v>
      </c>
      <c r="AM43" s="322">
        <v>11000</v>
      </c>
      <c r="AN43" s="322">
        <v>9528</v>
      </c>
      <c r="AO43" s="322">
        <v>9528</v>
      </c>
      <c r="AP43" s="322">
        <v>0.97209999999999996</v>
      </c>
      <c r="AQ43" s="322">
        <v>1380000</v>
      </c>
      <c r="AR43" s="322">
        <v>0</v>
      </c>
      <c r="AS43" s="323">
        <v>0.20693497474011344</v>
      </c>
      <c r="AT43" s="322">
        <v>11000</v>
      </c>
      <c r="AU43" s="322">
        <v>9600</v>
      </c>
      <c r="AV43" s="322">
        <v>9600</v>
      </c>
      <c r="AW43" s="322">
        <v>0.97299999999999998</v>
      </c>
      <c r="AX43" s="322">
        <v>1624320</v>
      </c>
      <c r="AY43" s="322">
        <v>0</v>
      </c>
      <c r="AZ43" s="323">
        <v>0.23373006663793391</v>
      </c>
      <c r="BA43" s="322">
        <v>11000</v>
      </c>
      <c r="BB43" s="322">
        <v>9912</v>
      </c>
      <c r="BC43" s="322">
        <v>9912</v>
      </c>
      <c r="BD43" s="322">
        <v>0.97489999999999999</v>
      </c>
      <c r="BE43" s="322">
        <v>2059200</v>
      </c>
      <c r="BF43" s="322">
        <v>0</v>
      </c>
      <c r="BG43" s="323">
        <v>0.29596793975930646</v>
      </c>
      <c r="BH43" s="322">
        <v>11000</v>
      </c>
      <c r="BI43" s="322">
        <v>10920</v>
      </c>
      <c r="BJ43" s="322">
        <v>10920</v>
      </c>
      <c r="BK43" s="322">
        <v>0.97489999999999999</v>
      </c>
      <c r="BL43" s="322">
        <v>2354640</v>
      </c>
      <c r="BM43" s="322">
        <v>0</v>
      </c>
      <c r="BN43" s="323">
        <v>0.29728217730957468</v>
      </c>
      <c r="BO43" s="322">
        <v>11000</v>
      </c>
      <c r="BP43" s="322">
        <v>9912</v>
      </c>
      <c r="BQ43" s="322">
        <v>9912</v>
      </c>
      <c r="BR43" s="322">
        <v>0.97870000000000001</v>
      </c>
      <c r="BS43" s="322">
        <v>2499600</v>
      </c>
      <c r="BT43" s="322">
        <v>0</v>
      </c>
      <c r="BU43" s="323">
        <v>0.34632727740035874</v>
      </c>
      <c r="BV43" s="322">
        <v>11000</v>
      </c>
      <c r="BW43" s="322">
        <v>9984</v>
      </c>
      <c r="BX43" s="322">
        <v>9984</v>
      </c>
      <c r="BY43" s="322">
        <v>0.9738</v>
      </c>
      <c r="BZ43" s="322">
        <v>2349600</v>
      </c>
      <c r="CA43" s="322">
        <v>0</v>
      </c>
      <c r="CB43" s="323">
        <v>0.35962536684579199</v>
      </c>
      <c r="CC43" s="322">
        <v>11000</v>
      </c>
      <c r="CD43" s="322"/>
      <c r="CE43" s="322">
        <v>10536</v>
      </c>
      <c r="CF43" s="322">
        <v>0.97609999999999997</v>
      </c>
      <c r="CG43" s="322">
        <v>2632560</v>
      </c>
      <c r="CH43" s="322">
        <v>0</v>
      </c>
      <c r="CI43" s="323">
        <v>0.3440608579186632</v>
      </c>
      <c r="CJ43" s="322">
        <v>11000</v>
      </c>
      <c r="CK43" s="322"/>
      <c r="CL43" s="322">
        <v>10440</v>
      </c>
      <c r="CM43" s="322">
        <v>0.97370000000000001</v>
      </c>
      <c r="CN43" s="322">
        <v>2176080</v>
      </c>
      <c r="CO43" s="322">
        <v>0</v>
      </c>
      <c r="CP43" s="323">
        <v>0.29731491220372946</v>
      </c>
      <c r="CQ43" s="322">
        <v>11000</v>
      </c>
      <c r="CR43" s="322"/>
      <c r="CS43" s="322">
        <v>9744</v>
      </c>
      <c r="CT43" s="322">
        <v>0.97440000000000004</v>
      </c>
      <c r="CU43" s="322">
        <v>1946880</v>
      </c>
      <c r="CV43" s="322">
        <v>0</v>
      </c>
      <c r="CW43" s="323">
        <v>0.27560792258294131</v>
      </c>
      <c r="CX43" s="322">
        <v>11000</v>
      </c>
      <c r="CY43" s="322"/>
      <c r="CZ43" s="322">
        <v>9888</v>
      </c>
      <c r="DA43" s="322">
        <v>0.97399999999999998</v>
      </c>
      <c r="DB43" s="322">
        <v>1867920</v>
      </c>
      <c r="DC43" s="322">
        <v>0</v>
      </c>
      <c r="DD43" s="323">
        <v>0.26937566591132106</v>
      </c>
      <c r="DE43" s="322">
        <v>11000</v>
      </c>
      <c r="DF43" s="322"/>
      <c r="DG43" s="322">
        <v>10416</v>
      </c>
      <c r="DH43" s="322">
        <v>0.9728</v>
      </c>
      <c r="DI43" s="322">
        <v>1952640</v>
      </c>
      <c r="DJ43" s="322">
        <v>0</v>
      </c>
      <c r="DK43" s="323">
        <v>0.25901487915939697</v>
      </c>
      <c r="DL43" s="322">
        <v>11000</v>
      </c>
      <c r="DM43" s="322"/>
      <c r="DN43" s="322">
        <v>11112</v>
      </c>
      <c r="DO43" s="322">
        <v>0.96970000000000001</v>
      </c>
      <c r="DP43" s="322">
        <v>1918080</v>
      </c>
      <c r="DQ43" s="322">
        <v>0</v>
      </c>
      <c r="DR43" s="323">
        <v>0.23925672462817693</v>
      </c>
      <c r="DS43" s="322">
        <v>11000</v>
      </c>
      <c r="DT43" s="322"/>
      <c r="DU43" s="322">
        <v>9432</v>
      </c>
      <c r="DV43" s="322">
        <v>0.97450000000000003</v>
      </c>
      <c r="DW43" s="322">
        <v>1706880</v>
      </c>
      <c r="DX43" s="322">
        <v>0</v>
      </c>
      <c r="DY43" s="323">
        <v>0.25791990353969679</v>
      </c>
    </row>
    <row r="44" spans="1:129">
      <c r="A44" s="450">
        <v>17</v>
      </c>
      <c r="B44" s="452">
        <v>311000000046</v>
      </c>
      <c r="C44" s="322" t="s">
        <v>447</v>
      </c>
      <c r="D44" s="322">
        <v>33333</v>
      </c>
      <c r="E44" s="322">
        <v>11400</v>
      </c>
      <c r="F44" s="322">
        <v>11400</v>
      </c>
      <c r="G44" s="322">
        <v>9.7999999999999997E-3</v>
      </c>
      <c r="H44" s="322">
        <v>80020</v>
      </c>
      <c r="I44" s="351">
        <v>31756.960000000006</v>
      </c>
      <c r="J44" s="323">
        <v>0.99479850419700055</v>
      </c>
      <c r="K44" s="322">
        <v>33333</v>
      </c>
      <c r="L44" s="322">
        <v>18080</v>
      </c>
      <c r="M44" s="322">
        <v>18080</v>
      </c>
      <c r="N44" s="322">
        <v>1.9E-2</v>
      </c>
      <c r="O44" s="322">
        <v>150880</v>
      </c>
      <c r="P44" s="322">
        <v>0</v>
      </c>
      <c r="Q44" s="323">
        <v>0.59034611936635772</v>
      </c>
      <c r="R44" s="322">
        <v>33333</v>
      </c>
      <c r="S44" s="322">
        <v>11200</v>
      </c>
      <c r="T44" s="322">
        <v>26666.400000000001</v>
      </c>
      <c r="U44" s="322">
        <v>1.1599999999999999E-2</v>
      </c>
      <c r="V44" s="322">
        <v>89000</v>
      </c>
      <c r="W44" s="322">
        <v>0</v>
      </c>
      <c r="X44" s="323">
        <v>0.39960888114628274</v>
      </c>
      <c r="Y44" s="322">
        <v>33333</v>
      </c>
      <c r="Z44" s="322">
        <v>11160</v>
      </c>
      <c r="AA44" s="322">
        <v>26666.400000000001</v>
      </c>
      <c r="AB44" s="322">
        <v>1.41E-2</v>
      </c>
      <c r="AC44" s="322">
        <v>113300</v>
      </c>
      <c r="AD44" s="322">
        <v>0</v>
      </c>
      <c r="AE44" s="323">
        <v>0.40501720505651634</v>
      </c>
      <c r="AF44" s="322">
        <v>33333</v>
      </c>
      <c r="AG44" s="322">
        <v>11160</v>
      </c>
      <c r="AH44" s="322">
        <v>26666.400000000001</v>
      </c>
      <c r="AI44" s="322">
        <v>1.41E-2</v>
      </c>
      <c r="AJ44" s="322">
        <v>113300</v>
      </c>
      <c r="AK44" s="322">
        <v>0</v>
      </c>
      <c r="AL44" s="323">
        <v>0.40501720505651634</v>
      </c>
      <c r="AM44" s="322">
        <v>33333</v>
      </c>
      <c r="AN44" s="322">
        <v>10920</v>
      </c>
      <c r="AO44" s="322">
        <v>26666.400000000001</v>
      </c>
      <c r="AP44" s="322">
        <v>1.0800000000000001E-2</v>
      </c>
      <c r="AQ44" s="322">
        <v>80500</v>
      </c>
      <c r="AR44" s="322">
        <v>0</v>
      </c>
      <c r="AS44" s="323">
        <v>0.38821761674406857</v>
      </c>
      <c r="AT44" s="322">
        <v>33333</v>
      </c>
      <c r="AU44" s="322">
        <v>23560</v>
      </c>
      <c r="AV44" s="322">
        <v>26666.400000000001</v>
      </c>
      <c r="AW44" s="322">
        <v>2.06E-2</v>
      </c>
      <c r="AX44" s="322">
        <v>165400</v>
      </c>
      <c r="AY44" s="322">
        <v>0</v>
      </c>
      <c r="AZ44" s="323">
        <v>0.40469790855127463</v>
      </c>
      <c r="BA44" s="322">
        <v>33333</v>
      </c>
      <c r="BB44" s="322">
        <v>22200</v>
      </c>
      <c r="BC44" s="322">
        <v>26666.400000000001</v>
      </c>
      <c r="BD44" s="322">
        <v>6.8000000000000005E-2</v>
      </c>
      <c r="BE44" s="322">
        <v>539100</v>
      </c>
      <c r="BF44" s="322">
        <v>0</v>
      </c>
      <c r="BG44" s="323">
        <v>0.41291773211849764</v>
      </c>
      <c r="BH44" s="322">
        <v>33333</v>
      </c>
      <c r="BI44" s="322">
        <v>11200</v>
      </c>
      <c r="BJ44" s="322">
        <v>26666.400000000001</v>
      </c>
      <c r="BK44" s="322">
        <v>1.1299999999999999E-2</v>
      </c>
      <c r="BL44" s="322">
        <v>90500</v>
      </c>
      <c r="BM44" s="322">
        <v>0</v>
      </c>
      <c r="BN44" s="323">
        <v>0.40367588945658234</v>
      </c>
      <c r="BO44" s="322">
        <v>33333</v>
      </c>
      <c r="BP44" s="322">
        <v>11320</v>
      </c>
      <c r="BQ44" s="322">
        <v>26666.400000000001</v>
      </c>
      <c r="BR44" s="322">
        <v>1.1299999999999999E-2</v>
      </c>
      <c r="BS44" s="322">
        <v>90200</v>
      </c>
      <c r="BT44" s="322">
        <v>0</v>
      </c>
      <c r="BU44" s="323">
        <v>0.40233773733683675</v>
      </c>
      <c r="BV44" s="322">
        <v>33333</v>
      </c>
      <c r="BW44" s="322">
        <v>11200</v>
      </c>
      <c r="BX44" s="322">
        <v>26666.400000000001</v>
      </c>
      <c r="BY44" s="322">
        <v>8.6999999999999994E-3</v>
      </c>
      <c r="BZ44" s="322">
        <v>62000</v>
      </c>
      <c r="CA44" s="322">
        <v>0</v>
      </c>
      <c r="CB44" s="323">
        <v>0.39768460081973561</v>
      </c>
      <c r="CC44" s="322">
        <v>33333</v>
      </c>
      <c r="CD44" s="322"/>
      <c r="CE44" s="322">
        <v>17520</v>
      </c>
      <c r="CF44" s="322">
        <v>5.3999999999999999E-2</v>
      </c>
      <c r="CG44" s="322">
        <v>429400</v>
      </c>
      <c r="CH44" s="351">
        <v>7069.8879999999772</v>
      </c>
      <c r="CI44" s="323">
        <v>0.61004411639016631</v>
      </c>
      <c r="CJ44" s="322">
        <v>33333</v>
      </c>
      <c r="CK44" s="322"/>
      <c r="CL44" s="322">
        <v>9200</v>
      </c>
      <c r="CM44" s="322">
        <v>2.58E-2</v>
      </c>
      <c r="CN44" s="322">
        <v>71800</v>
      </c>
      <c r="CO44" s="322">
        <v>0</v>
      </c>
      <c r="CP44" s="323">
        <v>0.42013069692543908</v>
      </c>
      <c r="CQ44" s="322">
        <v>33333</v>
      </c>
      <c r="CR44" s="322"/>
      <c r="CS44" s="322">
        <v>26666.400000000001</v>
      </c>
      <c r="CT44" s="322">
        <v>8.9999999999999993E-3</v>
      </c>
      <c r="CU44" s="322">
        <v>28500</v>
      </c>
      <c r="CV44" s="322">
        <v>0</v>
      </c>
      <c r="CW44" s="323">
        <v>0.15961181117187517</v>
      </c>
      <c r="CX44" s="322">
        <v>33333</v>
      </c>
      <c r="CY44" s="322"/>
      <c r="CZ44" s="322">
        <v>26666.400000000001</v>
      </c>
      <c r="DA44" s="322">
        <v>1.0999999999999999E-2</v>
      </c>
      <c r="DB44" s="322">
        <v>85000</v>
      </c>
      <c r="DC44" s="322">
        <v>0</v>
      </c>
      <c r="DD44" s="323">
        <v>0.40246614587357998</v>
      </c>
      <c r="DE44" s="322">
        <v>33333</v>
      </c>
      <c r="DF44" s="322"/>
      <c r="DG44" s="322">
        <v>26666.400000000001</v>
      </c>
      <c r="DH44" s="322">
        <v>1.17E-2</v>
      </c>
      <c r="DI44" s="322">
        <v>92800</v>
      </c>
      <c r="DJ44" s="322">
        <v>0</v>
      </c>
      <c r="DK44" s="323">
        <v>0.39978342987179522</v>
      </c>
      <c r="DL44" s="322">
        <v>33333</v>
      </c>
      <c r="DM44" s="322"/>
      <c r="DN44" s="322">
        <v>26666.400000000001</v>
      </c>
      <c r="DO44" s="322">
        <v>1.0200000000000001E-2</v>
      </c>
      <c r="DP44" s="322">
        <v>79600</v>
      </c>
      <c r="DQ44" s="322">
        <v>0</v>
      </c>
      <c r="DR44" s="323">
        <v>0.39334675446691209</v>
      </c>
      <c r="DS44" s="322">
        <v>33333</v>
      </c>
      <c r="DT44" s="322"/>
      <c r="DU44" s="322">
        <v>26666.400000000001</v>
      </c>
      <c r="DV44" s="322">
        <v>3.9399999999999998E-2</v>
      </c>
      <c r="DW44" s="322">
        <v>292000</v>
      </c>
      <c r="DX44" s="322">
        <v>0</v>
      </c>
      <c r="DY44" s="323">
        <v>0.38600216797430242</v>
      </c>
    </row>
    <row r="45" spans="1:129">
      <c r="A45" s="450">
        <v>18</v>
      </c>
      <c r="B45" s="452">
        <v>311000000064</v>
      </c>
      <c r="C45" s="322" t="s">
        <v>756</v>
      </c>
      <c r="D45" s="322">
        <v>12000</v>
      </c>
      <c r="E45" s="322">
        <v>16520</v>
      </c>
      <c r="F45" s="322">
        <v>16520</v>
      </c>
      <c r="G45" s="322">
        <v>0.67420000000000002</v>
      </c>
      <c r="H45" s="322">
        <v>2556000</v>
      </c>
      <c r="I45" s="322">
        <v>0</v>
      </c>
      <c r="J45" s="323">
        <v>0.31873485784964051</v>
      </c>
      <c r="K45" s="322">
        <v>12000</v>
      </c>
      <c r="L45" s="322">
        <v>22200</v>
      </c>
      <c r="M45" s="322">
        <v>22200</v>
      </c>
      <c r="N45" s="322">
        <v>0.81730000000000003</v>
      </c>
      <c r="O45" s="322">
        <v>2964000</v>
      </c>
      <c r="P45" s="322">
        <v>0</v>
      </c>
      <c r="Q45" s="323">
        <v>0.2195688819228957</v>
      </c>
      <c r="R45" s="322">
        <v>12000</v>
      </c>
      <c r="S45" s="322">
        <v>17960</v>
      </c>
      <c r="T45" s="322">
        <v>17960</v>
      </c>
      <c r="U45" s="322">
        <v>0.7198</v>
      </c>
      <c r="V45" s="322">
        <v>2047700</v>
      </c>
      <c r="W45" s="322">
        <v>0</v>
      </c>
      <c r="X45" s="323">
        <v>0.2199964430989691</v>
      </c>
      <c r="Y45" s="322">
        <v>14000</v>
      </c>
      <c r="Z45" s="322">
        <v>16240</v>
      </c>
      <c r="AA45" s="322">
        <v>16240</v>
      </c>
      <c r="AB45" s="322">
        <v>0.65949999999999998</v>
      </c>
      <c r="AC45" s="322">
        <v>2093500</v>
      </c>
      <c r="AD45" s="322">
        <v>0</v>
      </c>
      <c r="AE45" s="323">
        <v>0.26272367165204885</v>
      </c>
      <c r="AF45" s="322">
        <v>14000</v>
      </c>
      <c r="AG45" s="322">
        <v>16240</v>
      </c>
      <c r="AH45" s="322">
        <v>16240</v>
      </c>
      <c r="AI45" s="322">
        <v>0.65949999999999998</v>
      </c>
      <c r="AJ45" s="322">
        <v>2093500</v>
      </c>
      <c r="AK45" s="322">
        <v>0</v>
      </c>
      <c r="AL45" s="323">
        <v>0.26272367165204885</v>
      </c>
      <c r="AM45" s="322">
        <v>14000</v>
      </c>
      <c r="AN45" s="322">
        <v>14480</v>
      </c>
      <c r="AO45" s="322">
        <v>14480</v>
      </c>
      <c r="AP45" s="322">
        <v>0.65029999999999999</v>
      </c>
      <c r="AQ45" s="322">
        <v>2007500</v>
      </c>
      <c r="AR45" s="322">
        <v>0</v>
      </c>
      <c r="AS45" s="323">
        <v>0.2961015914928814</v>
      </c>
      <c r="AT45" s="322">
        <v>14000</v>
      </c>
      <c r="AU45" s="322">
        <v>18120</v>
      </c>
      <c r="AV45" s="322">
        <v>18120</v>
      </c>
      <c r="AW45" s="322">
        <v>0.73860000000000003</v>
      </c>
      <c r="AX45" s="322">
        <v>2630800</v>
      </c>
      <c r="AY45" s="322">
        <v>0</v>
      </c>
      <c r="AZ45" s="323">
        <v>0.26420887447826119</v>
      </c>
      <c r="BA45" s="322">
        <v>14000</v>
      </c>
      <c r="BB45" s="322">
        <v>17120</v>
      </c>
      <c r="BC45" s="322">
        <v>17120</v>
      </c>
      <c r="BD45" s="322">
        <v>0.74019999999999997</v>
      </c>
      <c r="BE45" s="322">
        <v>2466600</v>
      </c>
      <c r="BF45" s="322">
        <v>0</v>
      </c>
      <c r="BG45" s="323">
        <v>0.27034191735667973</v>
      </c>
      <c r="BH45" s="322">
        <v>14000</v>
      </c>
      <c r="BI45" s="322">
        <v>15920</v>
      </c>
      <c r="BJ45" s="322">
        <v>15920</v>
      </c>
      <c r="BK45" s="322">
        <v>0.76259999999999994</v>
      </c>
      <c r="BL45" s="322">
        <v>2671900</v>
      </c>
      <c r="BM45" s="322">
        <v>0</v>
      </c>
      <c r="BN45" s="323">
        <v>0.29580628694714522</v>
      </c>
      <c r="BO45" s="322">
        <v>16000</v>
      </c>
      <c r="BP45" s="322">
        <v>17440</v>
      </c>
      <c r="BQ45" s="322">
        <v>17440</v>
      </c>
      <c r="BR45" s="322">
        <v>0.81589999999999996</v>
      </c>
      <c r="BS45" s="322">
        <v>3081300</v>
      </c>
      <c r="BT45" s="322">
        <v>0</v>
      </c>
      <c r="BU45" s="323">
        <v>0.2910567225577792</v>
      </c>
      <c r="BV45" s="322">
        <v>16000</v>
      </c>
      <c r="BW45" s="322">
        <v>16960</v>
      </c>
      <c r="BX45" s="322">
        <v>16960</v>
      </c>
      <c r="BY45" s="322">
        <v>0.79890000000000005</v>
      </c>
      <c r="BZ45" s="322">
        <v>2691300</v>
      </c>
      <c r="CA45" s="322">
        <v>0</v>
      </c>
      <c r="CB45" s="323">
        <v>0.2955796763508044</v>
      </c>
      <c r="CC45" s="322">
        <v>16000</v>
      </c>
      <c r="CD45" s="322"/>
      <c r="CE45" s="322">
        <v>15680</v>
      </c>
      <c r="CF45" s="322">
        <v>0.71950000000000003</v>
      </c>
      <c r="CG45" s="322">
        <v>2328100</v>
      </c>
      <c r="CH45" s="322">
        <v>0</v>
      </c>
      <c r="CI45" s="323">
        <v>0.27736511560843935</v>
      </c>
      <c r="CJ45" s="322">
        <v>16000</v>
      </c>
      <c r="CK45" s="322"/>
      <c r="CL45" s="322">
        <v>16480</v>
      </c>
      <c r="CM45" s="322">
        <v>0.79890000000000005</v>
      </c>
      <c r="CN45" s="322">
        <v>2649800</v>
      </c>
      <c r="CO45" s="322">
        <v>0</v>
      </c>
      <c r="CP45" s="323">
        <v>0.27953163890532873</v>
      </c>
      <c r="CQ45" s="322">
        <v>16000</v>
      </c>
      <c r="CR45" s="322"/>
      <c r="CS45" s="322">
        <v>15920</v>
      </c>
      <c r="CT45" s="322">
        <v>0.79020000000000001</v>
      </c>
      <c r="CU45" s="322">
        <v>2825100</v>
      </c>
      <c r="CV45" s="322">
        <v>0</v>
      </c>
      <c r="CW45" s="323">
        <v>0.30184278607626513</v>
      </c>
      <c r="CX45" s="322">
        <v>16000</v>
      </c>
      <c r="CY45" s="322"/>
      <c r="CZ45" s="322">
        <v>19120</v>
      </c>
      <c r="DA45" s="322">
        <v>0.82689999999999997</v>
      </c>
      <c r="DB45" s="322">
        <v>3086000</v>
      </c>
      <c r="DC45" s="322">
        <v>0</v>
      </c>
      <c r="DD45" s="323">
        <v>0.27109564780130502</v>
      </c>
      <c r="DE45" s="322">
        <v>16000</v>
      </c>
      <c r="DF45" s="322"/>
      <c r="DG45" s="322">
        <v>19440</v>
      </c>
      <c r="DH45" s="322">
        <v>0.84560000000000002</v>
      </c>
      <c r="DI45" s="322">
        <v>3517200</v>
      </c>
      <c r="DJ45" s="322">
        <v>0</v>
      </c>
      <c r="DK45" s="323">
        <v>0.28758279087624666</v>
      </c>
      <c r="DL45" s="322">
        <v>16000</v>
      </c>
      <c r="DM45" s="322"/>
      <c r="DN45" s="322">
        <v>17480</v>
      </c>
      <c r="DO45" s="322">
        <v>0.83309999999999995</v>
      </c>
      <c r="DP45" s="322">
        <v>3177900</v>
      </c>
      <c r="DQ45" s="322">
        <v>0</v>
      </c>
      <c r="DR45" s="323">
        <v>0.29331125537177427</v>
      </c>
      <c r="DS45" s="322">
        <v>16000</v>
      </c>
      <c r="DT45" s="322"/>
      <c r="DU45" s="322">
        <v>16440</v>
      </c>
      <c r="DV45" s="322">
        <v>0.99590000000000001</v>
      </c>
      <c r="DW45" s="322">
        <v>3286000</v>
      </c>
      <c r="DX45" s="322">
        <v>0</v>
      </c>
      <c r="DY45" s="323">
        <v>0.27875169514284043</v>
      </c>
    </row>
    <row r="46" spans="1:129" s="507" customFormat="1">
      <c r="A46" s="450">
        <v>19</v>
      </c>
      <c r="B46" s="452">
        <v>341000000001</v>
      </c>
      <c r="C46" s="322" t="s">
        <v>448</v>
      </c>
      <c r="D46" s="322">
        <v>16000</v>
      </c>
      <c r="E46" s="322">
        <v>10176</v>
      </c>
      <c r="F46" s="322">
        <v>10176</v>
      </c>
      <c r="G46" s="322">
        <v>0.97799999999999998</v>
      </c>
      <c r="H46" s="322">
        <v>1923840</v>
      </c>
      <c r="I46" s="322">
        <v>0</v>
      </c>
      <c r="J46" s="323">
        <v>0.26848529279366179</v>
      </c>
      <c r="K46" s="322">
        <v>16000</v>
      </c>
      <c r="L46" s="322">
        <v>12288</v>
      </c>
      <c r="M46" s="322">
        <v>12288</v>
      </c>
      <c r="N46" s="322">
        <v>0.98709999999999998</v>
      </c>
      <c r="O46" s="322">
        <v>2246400</v>
      </c>
      <c r="P46" s="322">
        <v>0</v>
      </c>
      <c r="Q46" s="323">
        <v>0.24892688259188692</v>
      </c>
      <c r="R46" s="322">
        <v>16000</v>
      </c>
      <c r="S46" s="322">
        <v>11232</v>
      </c>
      <c r="T46" s="322">
        <v>12800</v>
      </c>
      <c r="U46" s="322">
        <v>0.98870000000000002</v>
      </c>
      <c r="V46" s="322">
        <v>2525280</v>
      </c>
      <c r="W46" s="322">
        <v>0</v>
      </c>
      <c r="X46" s="323">
        <v>0.27714212265264149</v>
      </c>
      <c r="Y46" s="322">
        <v>16000</v>
      </c>
      <c r="Z46" s="322">
        <v>9408</v>
      </c>
      <c r="AA46" s="322">
        <v>12800</v>
      </c>
      <c r="AB46" s="322">
        <v>0.99219999999999997</v>
      </c>
      <c r="AC46" s="322">
        <v>2149920</v>
      </c>
      <c r="AD46" s="322">
        <v>0</v>
      </c>
      <c r="AE46" s="323">
        <v>0.22753078853769079</v>
      </c>
      <c r="AF46" s="322">
        <v>16000</v>
      </c>
      <c r="AG46" s="322">
        <v>9408</v>
      </c>
      <c r="AH46" s="322">
        <v>12800</v>
      </c>
      <c r="AI46" s="322">
        <v>0.99219999999999997</v>
      </c>
      <c r="AJ46" s="322">
        <v>2149920</v>
      </c>
      <c r="AK46" s="322">
        <v>0</v>
      </c>
      <c r="AL46" s="323">
        <v>0.22753078853769079</v>
      </c>
      <c r="AM46" s="322">
        <v>16000</v>
      </c>
      <c r="AN46" s="322">
        <v>11616</v>
      </c>
      <c r="AO46" s="322">
        <v>12800</v>
      </c>
      <c r="AP46" s="322">
        <v>0.98870000000000002</v>
      </c>
      <c r="AQ46" s="322">
        <v>2515200</v>
      </c>
      <c r="AR46" s="322">
        <v>0</v>
      </c>
      <c r="AS46" s="323">
        <v>0.27603587202049829</v>
      </c>
      <c r="AT46" s="322">
        <v>16000</v>
      </c>
      <c r="AU46" s="322">
        <v>10464</v>
      </c>
      <c r="AV46" s="322">
        <v>12800</v>
      </c>
      <c r="AW46" s="322">
        <v>0.99160000000000004</v>
      </c>
      <c r="AX46" s="322">
        <v>2506080</v>
      </c>
      <c r="AY46" s="322">
        <v>0</v>
      </c>
      <c r="AZ46" s="323">
        <v>0.26538447149605066</v>
      </c>
      <c r="BA46" s="322">
        <v>16000</v>
      </c>
      <c r="BB46" s="322">
        <v>16128</v>
      </c>
      <c r="BC46" s="322">
        <v>16128</v>
      </c>
      <c r="BD46" s="322">
        <v>0.98819999999999997</v>
      </c>
      <c r="BE46" s="322">
        <v>2859840</v>
      </c>
      <c r="BF46" s="322">
        <v>0</v>
      </c>
      <c r="BG46" s="323">
        <v>0.24922056456664834</v>
      </c>
      <c r="BH46" s="322">
        <v>16000</v>
      </c>
      <c r="BI46" s="322">
        <v>14304</v>
      </c>
      <c r="BJ46" s="322">
        <v>14304</v>
      </c>
      <c r="BK46" s="322">
        <v>0.98729999999999996</v>
      </c>
      <c r="BL46" s="322">
        <v>2845920</v>
      </c>
      <c r="BM46" s="322">
        <v>0</v>
      </c>
      <c r="BN46" s="323">
        <v>0.27085890206649199</v>
      </c>
      <c r="BO46" s="322">
        <v>16000</v>
      </c>
      <c r="BP46" s="322">
        <v>12096</v>
      </c>
      <c r="BQ46" s="322">
        <v>12800</v>
      </c>
      <c r="BR46" s="322">
        <v>0.99019999999999997</v>
      </c>
      <c r="BS46" s="322">
        <v>3019200</v>
      </c>
      <c r="BT46" s="322">
        <v>0</v>
      </c>
      <c r="BU46" s="323">
        <v>0.32017399547826764</v>
      </c>
      <c r="BV46" s="322">
        <v>16000</v>
      </c>
      <c r="BW46" s="322">
        <v>14976</v>
      </c>
      <c r="BX46" s="322">
        <v>14976</v>
      </c>
      <c r="BY46" s="322">
        <v>0.99</v>
      </c>
      <c r="BZ46" s="322">
        <v>2839200</v>
      </c>
      <c r="CA46" s="322">
        <v>0</v>
      </c>
      <c r="CB46" s="323">
        <v>0.28496773288439953</v>
      </c>
      <c r="CC46" s="322">
        <v>16000</v>
      </c>
      <c r="CD46" s="322"/>
      <c r="CE46" s="322">
        <v>12800</v>
      </c>
      <c r="CF46" s="322">
        <v>0.9869</v>
      </c>
      <c r="CG46" s="322">
        <v>3147840</v>
      </c>
      <c r="CH46" s="322">
        <v>0</v>
      </c>
      <c r="CI46" s="323">
        <v>0.33493196356136351</v>
      </c>
      <c r="CJ46" s="322">
        <v>16000</v>
      </c>
      <c r="CK46" s="322"/>
      <c r="CL46" s="322">
        <v>12960</v>
      </c>
      <c r="CM46" s="322">
        <v>0.98650000000000004</v>
      </c>
      <c r="CN46" s="322">
        <v>3486720</v>
      </c>
      <c r="CO46" s="322">
        <v>0</v>
      </c>
      <c r="CP46" s="323">
        <v>0.37877602781584307</v>
      </c>
      <c r="CQ46" s="322">
        <v>16000</v>
      </c>
      <c r="CR46" s="322"/>
      <c r="CS46" s="322">
        <v>14592</v>
      </c>
      <c r="CT46" s="322">
        <v>0.98880000000000001</v>
      </c>
      <c r="CU46" s="322">
        <v>3248640</v>
      </c>
      <c r="CV46" s="322">
        <v>0</v>
      </c>
      <c r="CW46" s="323">
        <v>0.30262539766265018</v>
      </c>
      <c r="CX46" s="322">
        <v>16000</v>
      </c>
      <c r="CY46" s="322"/>
      <c r="CZ46" s="322">
        <v>12800</v>
      </c>
      <c r="DA46" s="322">
        <v>0.98939999999999995</v>
      </c>
      <c r="DB46" s="322">
        <v>3252480</v>
      </c>
      <c r="DC46" s="322">
        <v>0</v>
      </c>
      <c r="DD46" s="323">
        <v>0.35669766188262247</v>
      </c>
      <c r="DE46" s="322">
        <v>16000</v>
      </c>
      <c r="DF46" s="322"/>
      <c r="DG46" s="322">
        <v>13440</v>
      </c>
      <c r="DH46" s="322">
        <v>0.98619999999999997</v>
      </c>
      <c r="DI46" s="322">
        <v>3789120</v>
      </c>
      <c r="DJ46" s="322">
        <v>0</v>
      </c>
      <c r="DK46" s="323">
        <v>0.38423874662352753</v>
      </c>
      <c r="DL46" s="322">
        <v>16000</v>
      </c>
      <c r="DM46" s="322"/>
      <c r="DN46" s="322">
        <v>16032</v>
      </c>
      <c r="DO46" s="322">
        <v>0.98629999999999995</v>
      </c>
      <c r="DP46" s="322">
        <v>3943200</v>
      </c>
      <c r="DQ46" s="322">
        <v>0</v>
      </c>
      <c r="DR46" s="323">
        <v>0.33518079930577865</v>
      </c>
      <c r="DS46" s="322">
        <v>16000</v>
      </c>
      <c r="DT46" s="322"/>
      <c r="DU46" s="322">
        <v>14592</v>
      </c>
      <c r="DV46" s="322">
        <v>0.98419999999999996</v>
      </c>
      <c r="DW46" s="322">
        <v>4234080</v>
      </c>
      <c r="DX46" s="322">
        <v>0</v>
      </c>
      <c r="DY46" s="323">
        <v>0.40947593319476983</v>
      </c>
    </row>
    <row r="47" spans="1:129" s="507" customFormat="1">
      <c r="A47" s="450"/>
      <c r="B47" s="504"/>
      <c r="C47" s="322"/>
      <c r="D47" s="322"/>
      <c r="E47" s="322"/>
      <c r="F47" s="322"/>
      <c r="G47" s="322"/>
      <c r="H47" s="322"/>
      <c r="I47" s="322"/>
      <c r="J47" s="323"/>
      <c r="K47" s="322"/>
      <c r="L47" s="322"/>
      <c r="M47" s="322"/>
      <c r="N47" s="322"/>
      <c r="O47" s="322"/>
      <c r="P47" s="322"/>
      <c r="Q47" s="323"/>
      <c r="R47" s="322"/>
      <c r="S47" s="322"/>
      <c r="T47" s="322"/>
      <c r="U47" s="322"/>
      <c r="V47" s="322"/>
      <c r="W47" s="322"/>
      <c r="X47" s="323"/>
      <c r="Y47" s="322"/>
      <c r="Z47" s="322"/>
      <c r="AA47" s="322"/>
      <c r="AB47" s="322"/>
      <c r="AC47" s="322"/>
      <c r="AD47" s="322"/>
      <c r="AE47" s="323"/>
      <c r="AF47" s="322"/>
      <c r="AG47" s="322"/>
      <c r="AH47" s="322"/>
      <c r="AI47" s="322"/>
      <c r="AJ47" s="322"/>
      <c r="AK47" s="322"/>
      <c r="AL47" s="323"/>
      <c r="AM47" s="322"/>
      <c r="AN47" s="322"/>
      <c r="AO47" s="322"/>
      <c r="AP47" s="322"/>
      <c r="AQ47" s="322"/>
      <c r="AR47" s="322"/>
      <c r="AS47" s="323"/>
      <c r="AT47" s="322"/>
      <c r="AU47" s="322"/>
      <c r="AV47" s="322"/>
      <c r="AW47" s="322"/>
      <c r="AX47" s="322"/>
      <c r="AY47" s="322"/>
      <c r="AZ47" s="323"/>
      <c r="BA47" s="322"/>
      <c r="BB47" s="322"/>
      <c r="BC47" s="322"/>
      <c r="BD47" s="322"/>
      <c r="BE47" s="322"/>
      <c r="BF47" s="322"/>
      <c r="BG47" s="323"/>
      <c r="BH47" s="322"/>
      <c r="BI47" s="322"/>
      <c r="BJ47" s="322"/>
      <c r="BK47" s="322"/>
      <c r="BL47" s="322"/>
      <c r="BM47" s="322"/>
      <c r="BN47" s="323"/>
      <c r="BO47" s="322"/>
      <c r="BP47" s="322"/>
      <c r="BQ47" s="322"/>
      <c r="BR47" s="322"/>
      <c r="BS47" s="322"/>
      <c r="BT47" s="322"/>
      <c r="BU47" s="323"/>
      <c r="BV47" s="322"/>
      <c r="BW47" s="322"/>
      <c r="BX47" s="322"/>
      <c r="BY47" s="322"/>
      <c r="BZ47" s="322"/>
      <c r="CA47" s="322"/>
      <c r="CB47" s="323"/>
      <c r="CC47" s="322"/>
      <c r="CD47" s="322"/>
      <c r="CE47" s="322"/>
      <c r="CF47" s="322"/>
      <c r="CG47" s="322"/>
      <c r="CH47" s="322"/>
      <c r="CI47" s="323"/>
      <c r="CJ47" s="322"/>
      <c r="CK47" s="322"/>
      <c r="CL47" s="322"/>
      <c r="CM47" s="322"/>
      <c r="CN47" s="322"/>
      <c r="CO47" s="322"/>
      <c r="CP47" s="323"/>
      <c r="CQ47" s="322"/>
      <c r="CR47" s="322"/>
      <c r="CS47" s="322"/>
      <c r="CT47" s="322"/>
      <c r="CU47" s="322"/>
      <c r="CV47" s="322"/>
      <c r="CW47" s="323"/>
      <c r="CX47" s="322"/>
      <c r="CY47" s="322"/>
      <c r="CZ47" s="322"/>
      <c r="DA47" s="322"/>
      <c r="DB47" s="322"/>
      <c r="DC47" s="322"/>
      <c r="DD47" s="323"/>
      <c r="DE47" s="322"/>
      <c r="DF47" s="322"/>
      <c r="DG47" s="322"/>
      <c r="DH47" s="322"/>
      <c r="DI47" s="322"/>
      <c r="DJ47" s="322"/>
      <c r="DK47" s="323"/>
      <c r="DL47" s="322"/>
      <c r="DM47" s="322"/>
      <c r="DN47" s="322"/>
      <c r="DO47" s="322"/>
      <c r="DP47" s="322"/>
      <c r="DQ47" s="322"/>
      <c r="DR47" s="323"/>
      <c r="DS47" s="322"/>
      <c r="DT47" s="322"/>
      <c r="DU47" s="322"/>
      <c r="DV47" s="322"/>
      <c r="DW47" s="322"/>
      <c r="DX47" s="322"/>
      <c r="DY47" s="323"/>
    </row>
    <row r="48" spans="1:129">
      <c r="A48" s="510"/>
      <c r="B48" s="511"/>
      <c r="C48" s="510" t="s">
        <v>456</v>
      </c>
      <c r="D48" s="510">
        <f t="shared" ref="D48:I48" si="4">SUM(D28:D47)</f>
        <v>226366</v>
      </c>
      <c r="E48" s="510">
        <f t="shared" si="4"/>
        <v>152344</v>
      </c>
      <c r="F48" s="510">
        <f t="shared" si="4"/>
        <v>152344</v>
      </c>
      <c r="G48" s="510">
        <f t="shared" si="4"/>
        <v>14.639200000000002</v>
      </c>
      <c r="H48" s="510">
        <f t="shared" si="4"/>
        <v>24995349</v>
      </c>
      <c r="I48" s="510">
        <f t="shared" si="4"/>
        <v>125848.0288000006</v>
      </c>
      <c r="J48" s="510"/>
      <c r="K48" s="510">
        <f t="shared" ref="K48:P48" si="5">SUM(K28:K47)</f>
        <v>220866</v>
      </c>
      <c r="L48" s="510">
        <f t="shared" si="5"/>
        <v>169910</v>
      </c>
      <c r="M48" s="510">
        <f t="shared" si="5"/>
        <v>167836.5</v>
      </c>
      <c r="N48" s="510">
        <f t="shared" si="5"/>
        <v>15.015699999999999</v>
      </c>
      <c r="O48" s="510">
        <f t="shared" si="5"/>
        <v>31703448</v>
      </c>
      <c r="P48" s="510">
        <f t="shared" si="5"/>
        <v>2649380.7856799997</v>
      </c>
      <c r="Q48" s="510"/>
      <c r="R48" s="510">
        <f t="shared" ref="R48:W48" si="6">SUM(R28:R47)</f>
        <v>205976</v>
      </c>
      <c r="S48" s="510">
        <f t="shared" si="6"/>
        <v>140297.20000000001</v>
      </c>
      <c r="T48" s="510">
        <f t="shared" si="6"/>
        <v>178706</v>
      </c>
      <c r="U48" s="510">
        <f t="shared" si="6"/>
        <v>14.226699999999999</v>
      </c>
      <c r="V48" s="510">
        <f t="shared" si="6"/>
        <v>32520305</v>
      </c>
      <c r="W48" s="510">
        <f t="shared" si="6"/>
        <v>595967.08031999972</v>
      </c>
      <c r="X48" s="510"/>
      <c r="Y48" s="510">
        <f t="shared" ref="Y48:AD48" si="7">SUM(Y28:Y47)</f>
        <v>206476</v>
      </c>
      <c r="Z48" s="510">
        <f t="shared" si="7"/>
        <v>147132.9</v>
      </c>
      <c r="AA48" s="510">
        <f t="shared" si="7"/>
        <v>184272.8</v>
      </c>
      <c r="AB48" s="510">
        <f t="shared" si="7"/>
        <v>14.694799999999999</v>
      </c>
      <c r="AC48" s="510">
        <f t="shared" si="7"/>
        <v>34175641</v>
      </c>
      <c r="AD48" s="510">
        <f t="shared" si="7"/>
        <v>3061863.5841280012</v>
      </c>
      <c r="AE48" s="510"/>
      <c r="AF48" s="510">
        <f>SUM(AF28:AF47)</f>
        <v>206476</v>
      </c>
      <c r="AG48" s="510">
        <f t="shared" ref="AG48:AK48" si="8">SUM(AG28:AG47)</f>
        <v>147132.9</v>
      </c>
      <c r="AH48" s="510">
        <f t="shared" si="8"/>
        <v>184272.8</v>
      </c>
      <c r="AI48" s="510">
        <f t="shared" si="8"/>
        <v>14.694799999999999</v>
      </c>
      <c r="AJ48" s="510">
        <f t="shared" si="8"/>
        <v>34175641</v>
      </c>
      <c r="AK48" s="510">
        <f t="shared" si="8"/>
        <v>3061863.5841280012</v>
      </c>
      <c r="AL48" s="510"/>
      <c r="AM48" s="510">
        <f t="shared" ref="AM48:AR48" si="9">SUM(AM28:AM47)</f>
        <v>206476</v>
      </c>
      <c r="AN48" s="510">
        <f t="shared" si="9"/>
        <v>145928.20000000001</v>
      </c>
      <c r="AO48" s="510">
        <f t="shared" si="9"/>
        <v>174040.8</v>
      </c>
      <c r="AP48" s="510">
        <f t="shared" si="9"/>
        <v>14.529299999999996</v>
      </c>
      <c r="AQ48" s="510">
        <f t="shared" si="9"/>
        <v>35119787</v>
      </c>
      <c r="AR48" s="510">
        <f t="shared" si="9"/>
        <v>3304382.2060800004</v>
      </c>
      <c r="AS48" s="510"/>
      <c r="AT48" s="510">
        <f t="shared" ref="AT48:AY48" si="10">SUM(AT28:AT47)</f>
        <v>206476</v>
      </c>
      <c r="AU48" s="510">
        <f t="shared" si="10"/>
        <v>169546</v>
      </c>
      <c r="AV48" s="510">
        <f t="shared" si="10"/>
        <v>187766.8</v>
      </c>
      <c r="AW48" s="510">
        <f t="shared" si="10"/>
        <v>13.930200000000001</v>
      </c>
      <c r="AX48" s="510">
        <f t="shared" si="10"/>
        <v>34282444</v>
      </c>
      <c r="AY48" s="510">
        <f t="shared" si="10"/>
        <v>692271.79872000031</v>
      </c>
      <c r="AZ48" s="510"/>
      <c r="BA48" s="510">
        <f t="shared" ref="BA48:BF48" si="11">SUM(BA28:BA47)</f>
        <v>206476</v>
      </c>
      <c r="BB48" s="510">
        <f t="shared" si="11"/>
        <v>165081.4</v>
      </c>
      <c r="BC48" s="510">
        <f t="shared" si="11"/>
        <v>187376.8</v>
      </c>
      <c r="BD48" s="510">
        <f t="shared" si="11"/>
        <v>14.007100000000001</v>
      </c>
      <c r="BE48" s="510">
        <f t="shared" si="11"/>
        <v>36873702</v>
      </c>
      <c r="BF48" s="510">
        <f t="shared" si="11"/>
        <v>998509.25344000105</v>
      </c>
      <c r="BG48" s="510"/>
      <c r="BH48" s="510">
        <f t="shared" ref="BH48:BM48" si="12">SUM(BH28:BH47)</f>
        <v>216976</v>
      </c>
      <c r="BI48" s="510">
        <f t="shared" si="12"/>
        <v>173590.3</v>
      </c>
      <c r="BJ48" s="510">
        <f t="shared" si="12"/>
        <v>204852.8</v>
      </c>
      <c r="BK48" s="510">
        <f t="shared" si="12"/>
        <v>13.896600000000001</v>
      </c>
      <c r="BL48" s="510">
        <f t="shared" si="12"/>
        <v>37951043</v>
      </c>
      <c r="BM48" s="510">
        <f t="shared" si="12"/>
        <v>872605.65696000028</v>
      </c>
      <c r="BN48" s="510"/>
      <c r="BO48" s="510">
        <f t="shared" ref="BO48:BT48" si="13">SUM(BO28:BO47)</f>
        <v>219976</v>
      </c>
      <c r="BP48" s="510">
        <f t="shared" si="13"/>
        <v>178470.8</v>
      </c>
      <c r="BQ48" s="510">
        <f t="shared" si="13"/>
        <v>203748.8</v>
      </c>
      <c r="BR48" s="510">
        <f t="shared" si="13"/>
        <v>14.9168</v>
      </c>
      <c r="BS48" s="510">
        <f t="shared" si="13"/>
        <v>48992672</v>
      </c>
      <c r="BT48" s="510">
        <f t="shared" si="13"/>
        <v>3515746.6722559985</v>
      </c>
      <c r="BU48" s="510"/>
      <c r="BV48" s="510">
        <f t="shared" ref="BV48:CA48" si="14">SUM(BV28:BV47)</f>
        <v>219866</v>
      </c>
      <c r="BW48" s="510">
        <f t="shared" si="14"/>
        <v>154789.70000000001</v>
      </c>
      <c r="BX48" s="510">
        <f t="shared" si="14"/>
        <v>196716.79999999999</v>
      </c>
      <c r="BY48" s="510">
        <f t="shared" si="14"/>
        <v>14.4842</v>
      </c>
      <c r="BZ48" s="510">
        <f t="shared" si="14"/>
        <v>48420780</v>
      </c>
      <c r="CA48" s="510">
        <f t="shared" si="14"/>
        <v>8358010.511872001</v>
      </c>
      <c r="CB48" s="510"/>
      <c r="CC48" s="510">
        <f t="shared" ref="CC48:CH48" si="15">SUM(CC28:CC47)</f>
        <v>239366</v>
      </c>
      <c r="CD48" s="510">
        <f t="shared" si="15"/>
        <v>0</v>
      </c>
      <c r="CE48" s="510">
        <f t="shared" si="15"/>
        <v>182766.4</v>
      </c>
      <c r="CF48" s="510">
        <f t="shared" si="15"/>
        <v>14.247900000000001</v>
      </c>
      <c r="CG48" s="510">
        <f t="shared" si="15"/>
        <v>46480158</v>
      </c>
      <c r="CH48" s="510">
        <f t="shared" si="15"/>
        <v>4798157.4210559987</v>
      </c>
      <c r="CI48" s="510"/>
      <c r="CJ48" s="510">
        <f t="shared" ref="CJ48:CO48" si="16">SUM(CJ28:CJ47)</f>
        <v>239366</v>
      </c>
      <c r="CK48" s="510">
        <f t="shared" si="16"/>
        <v>0</v>
      </c>
      <c r="CL48" s="510">
        <f t="shared" si="16"/>
        <v>181464.4</v>
      </c>
      <c r="CM48" s="510">
        <f t="shared" si="16"/>
        <v>15.699300000000001</v>
      </c>
      <c r="CN48" s="510">
        <f t="shared" si="16"/>
        <v>44558284</v>
      </c>
      <c r="CO48" s="510">
        <f t="shared" si="16"/>
        <v>5268307.9737599995</v>
      </c>
      <c r="CP48" s="510"/>
      <c r="CQ48" s="510">
        <f t="shared" ref="CQ48:CV48" si="17">SUM(CQ28:CQ47)</f>
        <v>239366</v>
      </c>
      <c r="CR48" s="510">
        <f t="shared" si="17"/>
        <v>0</v>
      </c>
      <c r="CS48" s="510">
        <f t="shared" si="17"/>
        <v>190078.8</v>
      </c>
      <c r="CT48" s="510">
        <f t="shared" si="17"/>
        <v>15.903200000000002</v>
      </c>
      <c r="CU48" s="510">
        <f t="shared" si="17"/>
        <v>35349350</v>
      </c>
      <c r="CV48" s="510">
        <f t="shared" si="17"/>
        <v>1128751.7219840009</v>
      </c>
      <c r="CW48" s="510"/>
      <c r="CX48" s="510">
        <f t="shared" ref="CX48:DC48" si="18">SUM(CX28:CX47)</f>
        <v>239366</v>
      </c>
      <c r="CY48" s="510">
        <f t="shared" si="18"/>
        <v>0</v>
      </c>
      <c r="CZ48" s="510">
        <f t="shared" si="18"/>
        <v>207276.79999999999</v>
      </c>
      <c r="DA48" s="510">
        <f t="shared" si="18"/>
        <v>15.981400000000001</v>
      </c>
      <c r="DB48" s="510">
        <f t="shared" si="18"/>
        <v>35872401</v>
      </c>
      <c r="DC48" s="510">
        <f t="shared" si="18"/>
        <v>921254.40000000037</v>
      </c>
      <c r="DD48" s="510"/>
      <c r="DE48" s="510">
        <f t="shared" ref="DE48:DJ48" si="19">SUM(DE28:DE47)</f>
        <v>249366</v>
      </c>
      <c r="DF48" s="510">
        <f t="shared" si="19"/>
        <v>0</v>
      </c>
      <c r="DG48" s="510">
        <f t="shared" si="19"/>
        <v>225298</v>
      </c>
      <c r="DH48" s="510">
        <f t="shared" si="19"/>
        <v>16.436199999999996</v>
      </c>
      <c r="DI48" s="510">
        <f t="shared" si="19"/>
        <v>40054528</v>
      </c>
      <c r="DJ48" s="510">
        <f t="shared" si="19"/>
        <v>661763.31264000013</v>
      </c>
      <c r="DK48" s="510"/>
      <c r="DL48" s="510">
        <f t="shared" ref="DL48:DQ48" si="20">SUM(DL28:DL47)</f>
        <v>249366</v>
      </c>
      <c r="DM48" s="510">
        <f t="shared" si="20"/>
        <v>0</v>
      </c>
      <c r="DN48" s="510">
        <f t="shared" si="20"/>
        <v>225363</v>
      </c>
      <c r="DO48" s="510">
        <f t="shared" si="20"/>
        <v>15.857899999999999</v>
      </c>
      <c r="DP48" s="510">
        <f t="shared" si="20"/>
        <v>42503126.273000002</v>
      </c>
      <c r="DQ48" s="510">
        <f t="shared" si="20"/>
        <v>785518.96319999918</v>
      </c>
      <c r="DR48" s="510"/>
      <c r="DS48" s="510">
        <f t="shared" ref="DS48:DX48" si="21">SUM(DS28:DS47)</f>
        <v>249366</v>
      </c>
      <c r="DT48" s="510">
        <f t="shared" si="21"/>
        <v>0</v>
      </c>
      <c r="DU48" s="510">
        <f t="shared" si="21"/>
        <v>219535.59999999998</v>
      </c>
      <c r="DV48" s="510">
        <f t="shared" si="21"/>
        <v>17.250800000000002</v>
      </c>
      <c r="DW48" s="510">
        <f t="shared" si="21"/>
        <v>49402547</v>
      </c>
      <c r="DX48" s="510">
        <f t="shared" si="21"/>
        <v>2051810.5599999987</v>
      </c>
      <c r="DY48" s="510"/>
    </row>
    <row r="49" spans="1:129">
      <c r="A49" s="510"/>
      <c r="B49" s="511"/>
      <c r="C49" s="510" t="s">
        <v>455</v>
      </c>
      <c r="D49" s="513">
        <f t="shared" ref="D49:I49" si="22">SUM(D48,D25)</f>
        <v>265768</v>
      </c>
      <c r="E49" s="513">
        <f t="shared" si="22"/>
        <v>159868</v>
      </c>
      <c r="F49" s="513">
        <f t="shared" si="22"/>
        <v>164053.79999999999</v>
      </c>
      <c r="G49" s="513">
        <f t="shared" si="22"/>
        <v>25.381200000000003</v>
      </c>
      <c r="H49" s="513">
        <f t="shared" si="22"/>
        <v>28696527.399999999</v>
      </c>
      <c r="I49" s="513">
        <f t="shared" si="22"/>
        <v>245200.48480000056</v>
      </c>
      <c r="J49" s="513"/>
      <c r="K49" s="513">
        <f t="shared" ref="K49:P49" si="23">SUM(K48,K25)</f>
        <v>260268</v>
      </c>
      <c r="L49" s="513">
        <f t="shared" si="23"/>
        <v>180650</v>
      </c>
      <c r="M49" s="513">
        <f t="shared" si="23"/>
        <v>183415.5</v>
      </c>
      <c r="N49" s="513">
        <f t="shared" si="23"/>
        <v>24.929500000000001</v>
      </c>
      <c r="O49" s="513">
        <f t="shared" si="23"/>
        <v>36430398</v>
      </c>
      <c r="P49" s="513">
        <f t="shared" si="23"/>
        <v>2994255.7955999998</v>
      </c>
      <c r="Q49" s="513"/>
      <c r="R49" s="513">
        <f t="shared" ref="R49:W49" si="24">SUM(R48,R25)</f>
        <v>245378</v>
      </c>
      <c r="S49" s="513">
        <f t="shared" si="24"/>
        <v>152527.6</v>
      </c>
      <c r="T49" s="513">
        <f t="shared" si="24"/>
        <v>211758.6</v>
      </c>
      <c r="U49" s="513">
        <f t="shared" si="24"/>
        <v>24.331400000000002</v>
      </c>
      <c r="V49" s="513">
        <f t="shared" si="24"/>
        <v>37351227</v>
      </c>
      <c r="W49" s="513">
        <f t="shared" si="24"/>
        <v>1716331.4371199999</v>
      </c>
      <c r="X49" s="513"/>
      <c r="Y49" s="513">
        <f t="shared" ref="Y49:AD49" si="25">SUM(Y48,Y25)</f>
        <v>248911.89</v>
      </c>
      <c r="Z49" s="513">
        <f t="shared" si="25"/>
        <v>161456.5</v>
      </c>
      <c r="AA49" s="513">
        <f t="shared" si="25"/>
        <v>219521.4</v>
      </c>
      <c r="AB49" s="513">
        <f t="shared" si="25"/>
        <v>27.691099999999999</v>
      </c>
      <c r="AC49" s="513">
        <f t="shared" si="25"/>
        <v>37621801.600000001</v>
      </c>
      <c r="AD49" s="513">
        <f t="shared" si="25"/>
        <v>3153685.5041280012</v>
      </c>
      <c r="AE49" s="513"/>
      <c r="AF49" s="513">
        <f t="shared" ref="AF49:AK49" si="26">SUM(AF48,AF25)</f>
        <v>248911.89</v>
      </c>
      <c r="AG49" s="513">
        <f t="shared" si="26"/>
        <v>161456.5</v>
      </c>
      <c r="AH49" s="513">
        <f t="shared" si="26"/>
        <v>219521.4</v>
      </c>
      <c r="AI49" s="513">
        <f t="shared" si="26"/>
        <v>27.691099999999999</v>
      </c>
      <c r="AJ49" s="513">
        <f t="shared" si="26"/>
        <v>37621801.600000001</v>
      </c>
      <c r="AK49" s="513">
        <f t="shared" si="26"/>
        <v>3153685.5041280012</v>
      </c>
      <c r="AL49" s="513"/>
      <c r="AM49" s="513">
        <f t="shared" ref="AM49:AR49" si="27">SUM(AM48,AM25)</f>
        <v>248911.89</v>
      </c>
      <c r="AN49" s="513">
        <f t="shared" si="27"/>
        <v>174856.6</v>
      </c>
      <c r="AO49" s="513">
        <f t="shared" si="27"/>
        <v>219839.8</v>
      </c>
      <c r="AP49" s="513">
        <f t="shared" si="27"/>
        <v>27.458399999999994</v>
      </c>
      <c r="AQ49" s="513">
        <f t="shared" si="27"/>
        <v>39600441</v>
      </c>
      <c r="AR49" s="513">
        <f t="shared" si="27"/>
        <v>3804411.4012800003</v>
      </c>
      <c r="AS49" s="513"/>
      <c r="AT49" s="513">
        <f t="shared" ref="AT49:AY49" si="28">SUM(AT48,AT25)</f>
        <v>248911.89</v>
      </c>
      <c r="AU49" s="513">
        <f t="shared" si="28"/>
        <v>195771.4</v>
      </c>
      <c r="AV49" s="513">
        <f t="shared" si="28"/>
        <v>233629.8</v>
      </c>
      <c r="AW49" s="513">
        <f t="shared" si="28"/>
        <v>28.033899999999999</v>
      </c>
      <c r="AX49" s="513">
        <f t="shared" si="28"/>
        <v>38297155.200000003</v>
      </c>
      <c r="AY49" s="513">
        <f t="shared" si="28"/>
        <v>781623.47072000045</v>
      </c>
      <c r="AZ49" s="513"/>
      <c r="BA49" s="513">
        <f t="shared" ref="BA49:BF49" si="29">SUM(BA48,BA25)</f>
        <v>248911.89</v>
      </c>
      <c r="BB49" s="513">
        <f t="shared" si="29"/>
        <v>180257.19999999998</v>
      </c>
      <c r="BC49" s="513">
        <f t="shared" si="29"/>
        <v>222829.4</v>
      </c>
      <c r="BD49" s="513">
        <f t="shared" si="29"/>
        <v>26.015300000000003</v>
      </c>
      <c r="BE49" s="513">
        <f t="shared" si="29"/>
        <v>40934645</v>
      </c>
      <c r="BF49" s="513">
        <f t="shared" si="29"/>
        <v>1060214.5494400011</v>
      </c>
      <c r="BG49" s="513"/>
      <c r="BH49" s="513">
        <f t="shared" ref="BH49:BM49" si="30">SUM(BH48,BH25)</f>
        <v>259223</v>
      </c>
      <c r="BI49" s="513">
        <f t="shared" si="30"/>
        <v>187793.9</v>
      </c>
      <c r="BJ49" s="513">
        <f t="shared" si="30"/>
        <v>239913.4</v>
      </c>
      <c r="BK49" s="513">
        <f t="shared" si="30"/>
        <v>25.1051</v>
      </c>
      <c r="BL49" s="513">
        <f t="shared" si="30"/>
        <v>42065875</v>
      </c>
      <c r="BM49" s="513">
        <f t="shared" si="30"/>
        <v>1012332.4569600003</v>
      </c>
      <c r="BN49" s="513"/>
      <c r="BO49" s="513">
        <f t="shared" ref="BO49:BT49" si="31">SUM(BO48,BO25)</f>
        <v>262223</v>
      </c>
      <c r="BP49" s="513">
        <f t="shared" si="31"/>
        <v>190892.4</v>
      </c>
      <c r="BQ49" s="513">
        <f t="shared" si="31"/>
        <v>238829.4</v>
      </c>
      <c r="BR49" s="513">
        <f t="shared" si="31"/>
        <v>27.372399999999999</v>
      </c>
      <c r="BS49" s="513">
        <f t="shared" si="31"/>
        <v>52878820</v>
      </c>
      <c r="BT49" s="513">
        <f t="shared" si="31"/>
        <v>3523141.8114559986</v>
      </c>
      <c r="BU49" s="513"/>
      <c r="BV49" s="513">
        <f t="shared" ref="BV49:CA49" si="32">SUM(BV48,BV25)</f>
        <v>262113</v>
      </c>
      <c r="BW49" s="513">
        <f t="shared" si="32"/>
        <v>170288.5</v>
      </c>
      <c r="BX49" s="513">
        <f t="shared" si="32"/>
        <v>231885.4</v>
      </c>
      <c r="BY49" s="513">
        <f t="shared" si="32"/>
        <v>26.014699999999998</v>
      </c>
      <c r="BZ49" s="513">
        <f t="shared" si="32"/>
        <v>53495782.5</v>
      </c>
      <c r="CA49" s="513">
        <f t="shared" si="32"/>
        <v>8422323.4827520009</v>
      </c>
      <c r="CB49" s="513"/>
      <c r="CC49" s="513">
        <f t="shared" ref="CC49:CH49" si="33">SUM(CC48,CC25)</f>
        <v>278002</v>
      </c>
      <c r="CD49" s="513">
        <f t="shared" si="33"/>
        <v>0</v>
      </c>
      <c r="CE49" s="513">
        <f t="shared" si="33"/>
        <v>218500.59999999998</v>
      </c>
      <c r="CF49" s="513">
        <f t="shared" si="33"/>
        <v>26.222400000000004</v>
      </c>
      <c r="CG49" s="513">
        <f t="shared" si="33"/>
        <v>51518148</v>
      </c>
      <c r="CH49" s="513">
        <f t="shared" si="33"/>
        <v>5416351.1947519993</v>
      </c>
      <c r="CI49" s="513"/>
      <c r="CJ49" s="513">
        <f t="shared" ref="CJ49:CO49" si="34">SUM(CJ48,CJ25)</f>
        <v>278002</v>
      </c>
      <c r="CK49" s="513">
        <f t="shared" si="34"/>
        <v>0</v>
      </c>
      <c r="CL49" s="513">
        <f t="shared" si="34"/>
        <v>217171</v>
      </c>
      <c r="CM49" s="513">
        <f t="shared" si="34"/>
        <v>27.953700000000001</v>
      </c>
      <c r="CN49" s="513">
        <f t="shared" si="34"/>
        <v>49361558</v>
      </c>
      <c r="CO49" s="513">
        <f t="shared" si="34"/>
        <v>5841627.4531199997</v>
      </c>
      <c r="CP49" s="513"/>
      <c r="CQ49" s="513">
        <f t="shared" ref="CQ49:CV49" si="35">SUM(CQ48,CQ25)</f>
        <v>278002</v>
      </c>
      <c r="CR49" s="513">
        <f t="shared" si="35"/>
        <v>0</v>
      </c>
      <c r="CS49" s="513">
        <f t="shared" si="35"/>
        <v>225849</v>
      </c>
      <c r="CT49" s="513">
        <f t="shared" si="35"/>
        <v>28.273400000000002</v>
      </c>
      <c r="CU49" s="513">
        <f t="shared" si="35"/>
        <v>40150138</v>
      </c>
      <c r="CV49" s="513">
        <f t="shared" si="35"/>
        <v>1335646.4637440008</v>
      </c>
      <c r="CW49" s="513"/>
      <c r="CX49" s="513">
        <f t="shared" ref="CX49:DC49" si="36">SUM(CX48,CX25)</f>
        <v>278002</v>
      </c>
      <c r="CY49" s="513">
        <f t="shared" si="36"/>
        <v>0</v>
      </c>
      <c r="CZ49" s="513">
        <f t="shared" si="36"/>
        <v>243299</v>
      </c>
      <c r="DA49" s="513">
        <f t="shared" si="36"/>
        <v>27.884700000000002</v>
      </c>
      <c r="DB49" s="513">
        <f t="shared" si="36"/>
        <v>40618947</v>
      </c>
      <c r="DC49" s="513">
        <f t="shared" si="36"/>
        <v>1441154.0140800006</v>
      </c>
      <c r="DD49" s="513"/>
      <c r="DE49" s="513">
        <f t="shared" ref="DE49:DJ49" si="37">SUM(DE48,DE25)</f>
        <v>288002</v>
      </c>
      <c r="DF49" s="513">
        <f t="shared" si="37"/>
        <v>0</v>
      </c>
      <c r="DG49" s="513">
        <f t="shared" si="37"/>
        <v>261370.6</v>
      </c>
      <c r="DH49" s="513">
        <f t="shared" si="37"/>
        <v>31.191699999999994</v>
      </c>
      <c r="DI49" s="513">
        <f t="shared" si="37"/>
        <v>45493621</v>
      </c>
      <c r="DJ49" s="513">
        <f t="shared" si="37"/>
        <v>882497.29440000025</v>
      </c>
      <c r="DK49" s="513"/>
      <c r="DL49" s="513">
        <f t="shared" ref="DL49:DQ49" si="38">SUM(DL48,DL25)</f>
        <v>288002</v>
      </c>
      <c r="DM49" s="513">
        <f t="shared" si="38"/>
        <v>0</v>
      </c>
      <c r="DN49" s="513">
        <f t="shared" si="38"/>
        <v>261561.60000000001</v>
      </c>
      <c r="DO49" s="513">
        <f t="shared" si="38"/>
        <v>30.976499999999998</v>
      </c>
      <c r="DP49" s="513">
        <f t="shared" si="38"/>
        <v>48718798.273000002</v>
      </c>
      <c r="DQ49" s="513">
        <f t="shared" si="38"/>
        <v>1203590.9279999991</v>
      </c>
      <c r="DR49" s="513"/>
      <c r="DS49" s="513">
        <f t="shared" ref="DS49:DX49" si="39">SUM(DS48,DS25)</f>
        <v>288002</v>
      </c>
      <c r="DT49" s="513">
        <f t="shared" si="39"/>
        <v>0</v>
      </c>
      <c r="DU49" s="513">
        <f t="shared" si="39"/>
        <v>254894.59999999998</v>
      </c>
      <c r="DV49" s="513">
        <f t="shared" si="39"/>
        <v>33.306700000000006</v>
      </c>
      <c r="DW49" s="513">
        <f t="shared" si="39"/>
        <v>54269233</v>
      </c>
      <c r="DX49" s="513">
        <f t="shared" si="39"/>
        <v>2353121.7663999991</v>
      </c>
      <c r="DY49" s="512"/>
    </row>
  </sheetData>
  <mergeCells count="18">
    <mergeCell ref="AM1:AS1"/>
    <mergeCell ref="AT1:AZ1"/>
    <mergeCell ref="BA1:BG1"/>
    <mergeCell ref="BH1:BN1"/>
    <mergeCell ref="D1:J1"/>
    <mergeCell ref="K1:Q1"/>
    <mergeCell ref="R1:X1"/>
    <mergeCell ref="Y1:AE1"/>
    <mergeCell ref="AF1:AL1"/>
    <mergeCell ref="CX1:DD1"/>
    <mergeCell ref="DE1:DK1"/>
    <mergeCell ref="DL1:DR1"/>
    <mergeCell ref="DS1:DY1"/>
    <mergeCell ref="BO1:BU1"/>
    <mergeCell ref="BV1:CB1"/>
    <mergeCell ref="CC1:CI1"/>
    <mergeCell ref="CJ1:CP1"/>
    <mergeCell ref="CQ1:CW1"/>
  </mergeCells>
  <printOptions horizontalCentered="1" verticalCentered="1"/>
  <pageMargins left="0.70866141732283472" right="0.70866141732283472" top="0.94488188976377963" bottom="0.51181102362204722" header="0.70866141732283472" footer="0.31496062992125984"/>
  <pageSetup paperSize="9" scale="58" orientation="landscape" verticalDpi="0" r:id="rId1"/>
  <headerFooter>
    <oddHeader>&amp;LLicencee:TPSODL&amp;11
&amp;C&amp;"-,Bold"&amp;18DETAILS OF CONSUMPTION &amp; LOAD FACTOR&amp;ROERC FORM P9</oddHeader>
  </headerFooter>
  <colBreaks count="17" manualBreakCount="17">
    <brk id="9" max="48" man="1"/>
    <brk id="16" max="48" man="1"/>
    <brk id="23" max="48" man="1"/>
    <brk id="30" max="48" man="1"/>
    <brk id="37" max="48" man="1"/>
    <brk id="44" max="48" man="1"/>
    <brk id="51" max="48" man="1"/>
    <brk id="58" max="48" man="1"/>
    <brk id="65" max="48" man="1"/>
    <brk id="72" max="48" man="1"/>
    <brk id="79" max="48" man="1"/>
    <brk id="86" max="48" man="1"/>
    <brk id="93" max="48" man="1"/>
    <brk id="100" max="48" man="1"/>
    <brk id="107" max="48" man="1"/>
    <brk id="114" max="48" man="1"/>
    <brk id="121" max="48" man="1"/>
  </colBreaks>
</worksheet>
</file>

<file path=xl/worksheets/sheet12.xml><?xml version="1.0" encoding="utf-8"?>
<worksheet xmlns="http://schemas.openxmlformats.org/spreadsheetml/2006/main" xmlns:r="http://schemas.openxmlformats.org/officeDocument/2006/relationships">
  <sheetPr>
    <tabColor theme="9" tint="-0.249977111117893"/>
    <pageSetUpPr fitToPage="1"/>
  </sheetPr>
  <dimension ref="A1:F28"/>
  <sheetViews>
    <sheetView showOutlineSymbols="0" zoomScale="87" workbookViewId="0">
      <selection activeCell="H26" sqref="H26"/>
    </sheetView>
  </sheetViews>
  <sheetFormatPr defaultColWidth="11.44140625" defaultRowHeight="15"/>
  <cols>
    <col min="1" max="1" width="14.44140625" style="2" customWidth="1"/>
    <col min="2" max="2" width="13.6640625" style="2" customWidth="1"/>
    <col min="3" max="3" width="19.88671875" style="2" customWidth="1"/>
    <col min="4" max="6" width="13.6640625" style="2" customWidth="1"/>
    <col min="7" max="16384" width="11.44140625" style="2"/>
  </cols>
  <sheetData>
    <row r="1" spans="1:6">
      <c r="A1" s="79" t="s">
        <v>880</v>
      </c>
      <c r="B1" s="78"/>
      <c r="C1" s="78"/>
      <c r="D1" s="78"/>
      <c r="E1" s="80"/>
      <c r="F1" s="81" t="s">
        <v>485</v>
      </c>
    </row>
    <row r="2" spans="1:6" ht="18">
      <c r="A2" s="154" t="s">
        <v>486</v>
      </c>
      <c r="B2" s="106"/>
      <c r="C2" s="106"/>
      <c r="D2" s="106"/>
      <c r="E2" s="106"/>
      <c r="F2" s="106"/>
    </row>
    <row r="3" spans="1:6" ht="15.75">
      <c r="A3" s="194"/>
      <c r="B3" s="107"/>
      <c r="C3" s="195" t="s">
        <v>487</v>
      </c>
      <c r="D3" s="108"/>
      <c r="E3" s="107"/>
      <c r="F3" s="107"/>
    </row>
    <row r="4" spans="1:6" ht="15.75">
      <c r="A4" s="9" t="s">
        <v>488</v>
      </c>
      <c r="B4" s="9" t="s">
        <v>489</v>
      </c>
      <c r="C4" s="9" t="s">
        <v>490</v>
      </c>
      <c r="D4" s="9" t="s">
        <v>491</v>
      </c>
      <c r="E4" s="9" t="s">
        <v>492</v>
      </c>
      <c r="F4" s="9" t="s">
        <v>491</v>
      </c>
    </row>
    <row r="5" spans="1:6" ht="15.75">
      <c r="A5" s="9"/>
      <c r="B5" s="9" t="s">
        <v>493</v>
      </c>
      <c r="C5" s="9" t="s">
        <v>494</v>
      </c>
      <c r="D5" s="9" t="s">
        <v>495</v>
      </c>
      <c r="E5" s="9" t="s">
        <v>494</v>
      </c>
      <c r="F5" s="9" t="s">
        <v>216</v>
      </c>
    </row>
    <row r="6" spans="1:6" ht="15.75">
      <c r="A6" s="9"/>
      <c r="B6" s="9" t="s">
        <v>496</v>
      </c>
      <c r="C6" s="9" t="s">
        <v>497</v>
      </c>
      <c r="D6" s="9" t="s">
        <v>496</v>
      </c>
      <c r="E6" s="9" t="s">
        <v>497</v>
      </c>
      <c r="F6" s="9" t="s">
        <v>496</v>
      </c>
    </row>
    <row r="7" spans="1:6" ht="15.75">
      <c r="A7" s="9"/>
      <c r="B7" s="9" t="s">
        <v>215</v>
      </c>
      <c r="C7" s="9"/>
      <c r="D7" s="9" t="s">
        <v>215</v>
      </c>
      <c r="E7" s="9"/>
      <c r="F7" s="9" t="s">
        <v>215</v>
      </c>
    </row>
    <row r="8" spans="1:6" ht="15.75">
      <c r="A8" s="9"/>
      <c r="B8" s="9" t="s">
        <v>498</v>
      </c>
      <c r="C8" s="9"/>
      <c r="D8" s="9" t="s">
        <v>498</v>
      </c>
      <c r="E8" s="9"/>
      <c r="F8" s="9" t="s">
        <v>498</v>
      </c>
    </row>
    <row r="9" spans="1:6" ht="15.75">
      <c r="A9" s="111" t="s">
        <v>815</v>
      </c>
      <c r="B9" s="9"/>
      <c r="C9" s="9"/>
      <c r="D9" s="9"/>
      <c r="E9" s="9"/>
      <c r="F9" s="9"/>
    </row>
    <row r="10" spans="1:6" ht="15" customHeight="1">
      <c r="A10" s="109">
        <v>43941</v>
      </c>
      <c r="B10" s="531">
        <v>527.98900000000003</v>
      </c>
      <c r="C10" s="411" t="s">
        <v>863</v>
      </c>
      <c r="D10" s="591" t="s">
        <v>499</v>
      </c>
      <c r="E10" s="592"/>
      <c r="F10" s="593"/>
    </row>
    <row r="11" spans="1:6" ht="15.75">
      <c r="A11" s="109">
        <v>43972</v>
      </c>
      <c r="B11" s="531">
        <v>558.34699999999998</v>
      </c>
      <c r="C11" s="412" t="s">
        <v>864</v>
      </c>
      <c r="D11" s="594"/>
      <c r="E11" s="595"/>
      <c r="F11" s="596"/>
    </row>
    <row r="12" spans="1:6" ht="15.75">
      <c r="A12" s="109">
        <v>44003</v>
      </c>
      <c r="B12" s="531">
        <v>557.16700000000003</v>
      </c>
      <c r="C12" s="412" t="s">
        <v>865</v>
      </c>
      <c r="D12" s="594"/>
      <c r="E12" s="595"/>
      <c r="F12" s="596"/>
    </row>
    <row r="13" spans="1:6" ht="15.75">
      <c r="A13" s="109">
        <v>44034</v>
      </c>
      <c r="B13" s="531">
        <v>565.22900000000004</v>
      </c>
      <c r="C13" s="412" t="s">
        <v>866</v>
      </c>
      <c r="D13" s="594"/>
      <c r="E13" s="595"/>
      <c r="F13" s="596"/>
    </row>
    <row r="14" spans="1:6" ht="15.75">
      <c r="A14" s="109">
        <v>44065</v>
      </c>
      <c r="B14" s="531">
        <v>578.96400000000006</v>
      </c>
      <c r="C14" s="412" t="s">
        <v>867</v>
      </c>
      <c r="D14" s="594"/>
      <c r="E14" s="595"/>
      <c r="F14" s="596"/>
    </row>
    <row r="15" spans="1:6" ht="15.75">
      <c r="A15" s="109">
        <v>44096</v>
      </c>
      <c r="B15" s="531">
        <v>594.57600000000002</v>
      </c>
      <c r="C15" s="412" t="s">
        <v>868</v>
      </c>
      <c r="D15" s="594"/>
      <c r="E15" s="595"/>
      <c r="F15" s="596"/>
    </row>
    <row r="16" spans="1:6" ht="15.75">
      <c r="A16" s="109">
        <v>44126</v>
      </c>
      <c r="B16" s="531">
        <v>578.87199999999996</v>
      </c>
      <c r="C16" s="412" t="s">
        <v>890</v>
      </c>
      <c r="D16" s="594"/>
      <c r="E16" s="595"/>
      <c r="F16" s="596"/>
    </row>
    <row r="17" spans="1:6" ht="15.75">
      <c r="A17" s="109">
        <v>44157</v>
      </c>
      <c r="B17" s="531">
        <v>576.08699999999999</v>
      </c>
      <c r="C17" s="412" t="s">
        <v>891</v>
      </c>
      <c r="D17" s="594"/>
      <c r="E17" s="595"/>
      <c r="F17" s="596"/>
    </row>
    <row r="18" spans="1:6" ht="15.75">
      <c r="A18" s="109">
        <v>44187</v>
      </c>
      <c r="B18" s="531">
        <v>568.745</v>
      </c>
      <c r="C18" s="412" t="s">
        <v>892</v>
      </c>
      <c r="D18" s="594"/>
      <c r="E18" s="595"/>
      <c r="F18" s="596"/>
    </row>
    <row r="19" spans="1:6" ht="15.75">
      <c r="A19" s="109">
        <v>44218</v>
      </c>
      <c r="B19" s="531">
        <v>588.66899999999998</v>
      </c>
      <c r="C19" s="412" t="s">
        <v>893</v>
      </c>
      <c r="D19" s="594"/>
      <c r="E19" s="595"/>
      <c r="F19" s="596"/>
    </row>
    <row r="20" spans="1:6" ht="15.75">
      <c r="A20" s="109">
        <v>44249</v>
      </c>
      <c r="B20" s="532">
        <v>589.85199999999998</v>
      </c>
      <c r="C20" s="412" t="s">
        <v>894</v>
      </c>
      <c r="D20" s="594"/>
      <c r="E20" s="595"/>
      <c r="F20" s="596"/>
    </row>
    <row r="21" spans="1:6" ht="15.75">
      <c r="A21" s="109">
        <v>44277</v>
      </c>
      <c r="B21" s="531">
        <v>627.93299999999999</v>
      </c>
      <c r="C21" s="412" t="s">
        <v>895</v>
      </c>
      <c r="D21" s="594"/>
      <c r="E21" s="595"/>
      <c r="F21" s="596"/>
    </row>
    <row r="22" spans="1:6" ht="15.75">
      <c r="A22" s="111" t="s">
        <v>883</v>
      </c>
      <c r="B22" s="533"/>
      <c r="C22" s="110"/>
      <c r="D22" s="594"/>
      <c r="E22" s="595"/>
      <c r="F22" s="596"/>
    </row>
    <row r="23" spans="1:6" ht="15.75">
      <c r="A23" s="109">
        <v>44306</v>
      </c>
      <c r="B23" s="531">
        <v>619.10599999999999</v>
      </c>
      <c r="C23" s="413" t="s">
        <v>896</v>
      </c>
      <c r="D23" s="594"/>
      <c r="E23" s="595"/>
      <c r="F23" s="596"/>
    </row>
    <row r="24" spans="1:6" ht="15.75">
      <c r="A24" s="109">
        <v>44337</v>
      </c>
      <c r="B24" s="531">
        <v>612.68100000000004</v>
      </c>
      <c r="C24" s="413" t="s">
        <v>897</v>
      </c>
      <c r="D24" s="594"/>
      <c r="E24" s="595"/>
      <c r="F24" s="596"/>
    </row>
    <row r="25" spans="1:6" ht="15.75">
      <c r="A25" s="109">
        <v>44368</v>
      </c>
      <c r="B25" s="531">
        <v>602.88599999999997</v>
      </c>
      <c r="C25" s="413" t="s">
        <v>898</v>
      </c>
      <c r="D25" s="594"/>
      <c r="E25" s="595"/>
      <c r="F25" s="596"/>
    </row>
    <row r="26" spans="1:6" ht="15.75">
      <c r="A26" s="109">
        <v>44399</v>
      </c>
      <c r="B26" s="531">
        <v>612.65099999999995</v>
      </c>
      <c r="C26" s="413" t="s">
        <v>899</v>
      </c>
      <c r="D26" s="594"/>
      <c r="E26" s="595"/>
      <c r="F26" s="596"/>
    </row>
    <row r="27" spans="1:6" ht="15.75">
      <c r="A27" s="109">
        <v>44430</v>
      </c>
      <c r="B27" s="531">
        <v>609.06799999999998</v>
      </c>
      <c r="C27" s="413" t="s">
        <v>900</v>
      </c>
      <c r="D27" s="594"/>
      <c r="E27" s="595"/>
      <c r="F27" s="596"/>
    </row>
    <row r="28" spans="1:6" ht="15.75">
      <c r="A28" s="109">
        <v>44461</v>
      </c>
      <c r="B28" s="531">
        <v>626.39</v>
      </c>
      <c r="C28" s="413" t="s">
        <v>901</v>
      </c>
      <c r="D28" s="597"/>
      <c r="E28" s="598"/>
      <c r="F28" s="599"/>
    </row>
  </sheetData>
  <mergeCells count="1">
    <mergeCell ref="D10:F28"/>
  </mergeCells>
  <printOptions horizontalCentered="1"/>
  <pageMargins left="0.511811023622047" right="0.511811023622047" top="1.1100000000000001" bottom="0.74803149606299202" header="0.82" footer="0.511811023622047"/>
  <pageSetup orientation="landscape" r:id="rId1"/>
  <headerFooter alignWithMargins="0"/>
</worksheet>
</file>

<file path=xl/worksheets/sheet13.xml><?xml version="1.0" encoding="utf-8"?>
<worksheet xmlns="http://schemas.openxmlformats.org/spreadsheetml/2006/main" xmlns:r="http://schemas.openxmlformats.org/officeDocument/2006/relationships">
  <sheetPr>
    <tabColor theme="9" tint="-0.249977111117893"/>
  </sheetPr>
  <dimension ref="A1:K226"/>
  <sheetViews>
    <sheetView topLeftCell="A51" zoomScaleNormal="100" workbookViewId="0">
      <selection activeCell="A74" sqref="A74:I226"/>
    </sheetView>
  </sheetViews>
  <sheetFormatPr defaultRowHeight="15"/>
  <cols>
    <col min="1" max="1" width="3.33203125" style="293" customWidth="1"/>
    <col min="2" max="2" width="32" style="293" customWidth="1"/>
    <col min="3" max="3" width="11.109375" style="293" customWidth="1"/>
    <col min="4" max="4" width="11" style="293" customWidth="1"/>
    <col min="5" max="5" width="10.77734375" style="293" customWidth="1"/>
    <col min="6" max="6" width="10.88671875" style="293" customWidth="1"/>
    <col min="7" max="8" width="8.6640625" style="293" customWidth="1"/>
    <col min="9" max="9" width="12.21875" style="293" customWidth="1"/>
    <col min="10" max="16384" width="8.88671875" style="293"/>
  </cols>
  <sheetData>
    <row r="1" spans="1:11">
      <c r="A1" s="289"/>
      <c r="B1" s="290" t="s">
        <v>990</v>
      </c>
      <c r="C1" s="289"/>
      <c r="D1" s="289"/>
      <c r="E1" s="289"/>
      <c r="F1" s="289"/>
      <c r="G1" s="289"/>
      <c r="H1" s="291" t="s">
        <v>0</v>
      </c>
      <c r="I1" s="292" t="s">
        <v>466</v>
      </c>
    </row>
    <row r="2" spans="1:11" ht="15.75">
      <c r="A2" s="294" t="s">
        <v>467</v>
      </c>
      <c r="B2" s="295"/>
      <c r="C2" s="296"/>
      <c r="D2" s="296"/>
      <c r="E2" s="296"/>
      <c r="F2" s="296"/>
      <c r="G2" s="296"/>
      <c r="H2" s="296"/>
      <c r="I2" s="296"/>
    </row>
    <row r="3" spans="1:11" ht="15.75">
      <c r="A3" s="297" t="s">
        <v>468</v>
      </c>
      <c r="B3" s="295"/>
      <c r="C3" s="296"/>
      <c r="D3" s="296"/>
      <c r="E3" s="296"/>
      <c r="F3" s="296"/>
      <c r="G3" s="296"/>
      <c r="H3" s="296"/>
      <c r="I3" s="296"/>
    </row>
    <row r="4" spans="1:11" ht="6.75" customHeight="1">
      <c r="A4" s="289"/>
      <c r="B4" s="298"/>
      <c r="C4" s="289"/>
      <c r="D4" s="289"/>
      <c r="E4" s="289"/>
      <c r="F4" s="289"/>
      <c r="G4" s="289"/>
      <c r="H4" s="289"/>
      <c r="I4" s="289"/>
    </row>
    <row r="5" spans="1:11" ht="15.75">
      <c r="A5" s="299" t="s">
        <v>469</v>
      </c>
      <c r="B5" s="298"/>
      <c r="C5" s="289"/>
      <c r="D5" s="289"/>
      <c r="E5" s="289"/>
      <c r="F5" s="289"/>
      <c r="G5" s="289"/>
      <c r="H5" s="289"/>
      <c r="I5" s="289"/>
    </row>
    <row r="6" spans="1:11" ht="3.75" customHeight="1">
      <c r="A6" s="289"/>
      <c r="B6" s="298"/>
      <c r="C6" s="289"/>
      <c r="D6" s="289"/>
      <c r="E6" s="289"/>
      <c r="F6" s="289"/>
      <c r="G6" s="289"/>
      <c r="H6" s="289"/>
      <c r="I6" s="289"/>
    </row>
    <row r="7" spans="1:11">
      <c r="A7" s="300" t="s">
        <v>470</v>
      </c>
      <c r="B7" s="301" t="s">
        <v>471</v>
      </c>
      <c r="C7" s="302" t="s">
        <v>472</v>
      </c>
      <c r="D7" s="302"/>
      <c r="E7" s="302" t="s">
        <v>472</v>
      </c>
      <c r="F7" s="302"/>
      <c r="G7" s="302" t="s">
        <v>472</v>
      </c>
      <c r="H7" s="302"/>
      <c r="I7" s="303" t="s">
        <v>174</v>
      </c>
    </row>
    <row r="8" spans="1:11">
      <c r="A8" s="300" t="s">
        <v>473</v>
      </c>
      <c r="B8" s="301" t="s">
        <v>474</v>
      </c>
      <c r="C8" s="302" t="s">
        <v>475</v>
      </c>
      <c r="D8" s="302"/>
      <c r="E8" s="302" t="s">
        <v>476</v>
      </c>
      <c r="F8" s="302"/>
      <c r="G8" s="302" t="s">
        <v>477</v>
      </c>
      <c r="H8" s="302"/>
      <c r="I8" s="303" t="s">
        <v>478</v>
      </c>
    </row>
    <row r="9" spans="1:11">
      <c r="A9" s="300"/>
      <c r="B9" s="304"/>
      <c r="C9" s="302" t="s">
        <v>479</v>
      </c>
      <c r="D9" s="302"/>
      <c r="E9" s="302" t="s">
        <v>480</v>
      </c>
      <c r="F9" s="302"/>
      <c r="G9" s="302" t="s">
        <v>481</v>
      </c>
      <c r="H9" s="302"/>
      <c r="I9" s="303" t="s">
        <v>482</v>
      </c>
    </row>
    <row r="10" spans="1:11">
      <c r="A10" s="300"/>
      <c r="B10" s="304"/>
      <c r="C10" s="303" t="s">
        <v>483</v>
      </c>
      <c r="D10" s="303" t="s">
        <v>484</v>
      </c>
      <c r="E10" s="303" t="s">
        <v>483</v>
      </c>
      <c r="F10" s="303" t="s">
        <v>484</v>
      </c>
      <c r="G10" s="303" t="s">
        <v>483</v>
      </c>
      <c r="H10" s="303" t="s">
        <v>484</v>
      </c>
      <c r="I10" s="305"/>
    </row>
    <row r="11" spans="1:11">
      <c r="A11" s="306">
        <v>1</v>
      </c>
      <c r="B11" s="515" t="s">
        <v>448</v>
      </c>
      <c r="C11" s="308">
        <v>44287</v>
      </c>
      <c r="D11" s="312">
        <f>+I11-F11</f>
        <v>3305535</v>
      </c>
      <c r="E11" s="308">
        <v>44287</v>
      </c>
      <c r="F11" s="312">
        <v>181185</v>
      </c>
      <c r="G11" s="308">
        <v>44287</v>
      </c>
      <c r="H11" s="309">
        <v>0</v>
      </c>
      <c r="I11" s="350">
        <v>3486720</v>
      </c>
      <c r="K11" s="349"/>
    </row>
    <row r="12" spans="1:11">
      <c r="A12" s="306"/>
      <c r="B12" s="307"/>
      <c r="C12" s="308">
        <v>44317</v>
      </c>
      <c r="D12" s="312">
        <f t="shared" ref="D12:D75" si="0">+I12-F12</f>
        <v>3046404</v>
      </c>
      <c r="E12" s="308">
        <v>44317</v>
      </c>
      <c r="F12" s="312">
        <v>202236</v>
      </c>
      <c r="G12" s="308">
        <v>44317</v>
      </c>
      <c r="H12" s="309">
        <v>0</v>
      </c>
      <c r="I12" s="350">
        <v>3248640</v>
      </c>
    </row>
    <row r="13" spans="1:11">
      <c r="A13" s="306"/>
      <c r="B13" s="307"/>
      <c r="C13" s="308">
        <v>44348</v>
      </c>
      <c r="D13" s="312">
        <f t="shared" si="0"/>
        <v>3049815</v>
      </c>
      <c r="E13" s="308">
        <v>44348</v>
      </c>
      <c r="F13" s="312">
        <v>202665</v>
      </c>
      <c r="G13" s="308">
        <v>44348</v>
      </c>
      <c r="H13" s="309">
        <v>0</v>
      </c>
      <c r="I13" s="350">
        <v>3252480</v>
      </c>
    </row>
    <row r="14" spans="1:11">
      <c r="A14" s="306"/>
      <c r="B14" s="307"/>
      <c r="C14" s="308">
        <v>44378</v>
      </c>
      <c r="D14" s="312">
        <f t="shared" si="0"/>
        <v>3580374</v>
      </c>
      <c r="E14" s="308">
        <v>44378</v>
      </c>
      <c r="F14" s="312">
        <v>208746</v>
      </c>
      <c r="G14" s="308">
        <v>44378</v>
      </c>
      <c r="H14" s="309">
        <v>0</v>
      </c>
      <c r="I14" s="350">
        <v>3789120</v>
      </c>
    </row>
    <row r="15" spans="1:11">
      <c r="A15" s="306"/>
      <c r="B15" s="307"/>
      <c r="C15" s="308">
        <v>44409</v>
      </c>
      <c r="D15" s="312">
        <f t="shared" si="0"/>
        <v>3736767</v>
      </c>
      <c r="E15" s="308">
        <v>44409</v>
      </c>
      <c r="F15" s="312">
        <v>206433</v>
      </c>
      <c r="G15" s="308">
        <v>44409</v>
      </c>
      <c r="H15" s="309">
        <v>0</v>
      </c>
      <c r="I15" s="350">
        <v>3943200</v>
      </c>
    </row>
    <row r="16" spans="1:11">
      <c r="A16" s="306"/>
      <c r="B16" s="307"/>
      <c r="C16" s="308">
        <v>44440</v>
      </c>
      <c r="D16" s="312">
        <f t="shared" si="0"/>
        <v>4048746</v>
      </c>
      <c r="E16" s="308">
        <v>44440</v>
      </c>
      <c r="F16" s="312">
        <v>185334</v>
      </c>
      <c r="G16" s="308">
        <v>44440</v>
      </c>
      <c r="H16" s="309">
        <v>0</v>
      </c>
      <c r="I16" s="350">
        <v>4234080</v>
      </c>
    </row>
    <row r="17" spans="1:9" s="348" customFormat="1">
      <c r="A17" s="306">
        <v>2</v>
      </c>
      <c r="B17" s="515" t="s">
        <v>445</v>
      </c>
      <c r="C17" s="308">
        <v>44287</v>
      </c>
      <c r="D17" s="312">
        <f t="shared" si="0"/>
        <v>3807900</v>
      </c>
      <c r="E17" s="308">
        <v>44287</v>
      </c>
      <c r="F17" s="344">
        <v>386460</v>
      </c>
      <c r="G17" s="308">
        <v>44287</v>
      </c>
      <c r="H17" s="346">
        <v>0</v>
      </c>
      <c r="I17" s="351">
        <v>4194360</v>
      </c>
    </row>
    <row r="18" spans="1:9" s="348" customFormat="1">
      <c r="A18" s="306"/>
      <c r="B18" s="306"/>
      <c r="C18" s="308">
        <v>44317</v>
      </c>
      <c r="D18" s="312">
        <f t="shared" si="0"/>
        <v>4315860</v>
      </c>
      <c r="E18" s="308">
        <v>44317</v>
      </c>
      <c r="F18" s="344">
        <v>507060</v>
      </c>
      <c r="G18" s="308">
        <v>44317</v>
      </c>
      <c r="H18" s="346">
        <v>0</v>
      </c>
      <c r="I18" s="351">
        <v>4822920</v>
      </c>
    </row>
    <row r="19" spans="1:9" s="348" customFormat="1">
      <c r="A19" s="306"/>
      <c r="B19" s="306"/>
      <c r="C19" s="308">
        <v>44348</v>
      </c>
      <c r="D19" s="312">
        <f t="shared" si="0"/>
        <v>4617000</v>
      </c>
      <c r="E19" s="308">
        <v>44348</v>
      </c>
      <c r="F19" s="344">
        <v>610020</v>
      </c>
      <c r="G19" s="308">
        <v>44348</v>
      </c>
      <c r="H19" s="346">
        <v>0</v>
      </c>
      <c r="I19" s="351">
        <v>5227020</v>
      </c>
    </row>
    <row r="20" spans="1:9" s="348" customFormat="1">
      <c r="A20" s="306"/>
      <c r="B20" s="306"/>
      <c r="C20" s="308">
        <v>44378</v>
      </c>
      <c r="D20" s="312">
        <f t="shared" si="0"/>
        <v>4999320</v>
      </c>
      <c r="E20" s="308">
        <v>44378</v>
      </c>
      <c r="F20" s="344">
        <v>379080</v>
      </c>
      <c r="G20" s="308">
        <v>44378</v>
      </c>
      <c r="H20" s="346">
        <v>0</v>
      </c>
      <c r="I20" s="351">
        <v>5378400</v>
      </c>
    </row>
    <row r="21" spans="1:9" s="348" customFormat="1">
      <c r="A21" s="306"/>
      <c r="B21" s="306"/>
      <c r="C21" s="308">
        <v>44409</v>
      </c>
      <c r="D21" s="312">
        <f t="shared" si="0"/>
        <v>4653540</v>
      </c>
      <c r="E21" s="308">
        <v>44409</v>
      </c>
      <c r="F21" s="344">
        <v>334260</v>
      </c>
      <c r="G21" s="308">
        <v>44409</v>
      </c>
      <c r="H21" s="346">
        <v>0</v>
      </c>
      <c r="I21" s="351">
        <v>4987800</v>
      </c>
    </row>
    <row r="22" spans="1:9" s="348" customFormat="1">
      <c r="A22" s="306"/>
      <c r="B22" s="306"/>
      <c r="C22" s="308">
        <v>44440</v>
      </c>
      <c r="D22" s="312">
        <f t="shared" si="0"/>
        <v>4277520</v>
      </c>
      <c r="E22" s="308">
        <v>44440</v>
      </c>
      <c r="F22" s="344">
        <v>676440</v>
      </c>
      <c r="G22" s="308">
        <v>44440</v>
      </c>
      <c r="H22" s="346">
        <v>0</v>
      </c>
      <c r="I22" s="351">
        <v>4953960</v>
      </c>
    </row>
    <row r="23" spans="1:9">
      <c r="A23" s="306">
        <v>3</v>
      </c>
      <c r="B23" s="515" t="s">
        <v>221</v>
      </c>
      <c r="C23" s="308">
        <v>44287</v>
      </c>
      <c r="D23" s="312">
        <f t="shared" si="0"/>
        <v>1993024</v>
      </c>
      <c r="E23" s="308">
        <v>44287</v>
      </c>
      <c r="F23" s="312">
        <v>0</v>
      </c>
      <c r="G23" s="308">
        <v>44287</v>
      </c>
      <c r="H23" s="309">
        <v>0</v>
      </c>
      <c r="I23" s="350">
        <v>1993024</v>
      </c>
    </row>
    <row r="24" spans="1:9">
      <c r="A24" s="306"/>
      <c r="B24" s="307"/>
      <c r="C24" s="308">
        <v>44317</v>
      </c>
      <c r="D24" s="312">
        <f t="shared" si="0"/>
        <v>2144423</v>
      </c>
      <c r="E24" s="308">
        <v>44317</v>
      </c>
      <c r="F24" s="312">
        <v>0</v>
      </c>
      <c r="G24" s="308">
        <v>44317</v>
      </c>
      <c r="H24" s="309">
        <v>0</v>
      </c>
      <c r="I24" s="350">
        <v>2144423</v>
      </c>
    </row>
    <row r="25" spans="1:9">
      <c r="A25" s="306"/>
      <c r="B25" s="307"/>
      <c r="C25" s="308">
        <v>44348</v>
      </c>
      <c r="D25" s="312">
        <f t="shared" si="0"/>
        <v>2104692</v>
      </c>
      <c r="E25" s="308">
        <v>44348</v>
      </c>
      <c r="F25" s="312">
        <v>0</v>
      </c>
      <c r="G25" s="308">
        <v>44348</v>
      </c>
      <c r="H25" s="309">
        <v>0</v>
      </c>
      <c r="I25" s="350">
        <v>2104692</v>
      </c>
    </row>
    <row r="26" spans="1:9">
      <c r="A26" s="306"/>
      <c r="B26" s="307"/>
      <c r="C26" s="308">
        <v>44378</v>
      </c>
      <c r="D26" s="312">
        <f t="shared" si="0"/>
        <v>1814666</v>
      </c>
      <c r="E26" s="308">
        <v>44378</v>
      </c>
      <c r="F26" s="312">
        <v>0</v>
      </c>
      <c r="G26" s="308">
        <v>44378</v>
      </c>
      <c r="H26" s="309">
        <v>0</v>
      </c>
      <c r="I26" s="350">
        <v>1814666</v>
      </c>
    </row>
    <row r="27" spans="1:9">
      <c r="A27" s="306"/>
      <c r="B27" s="307"/>
      <c r="C27" s="308">
        <v>44409</v>
      </c>
      <c r="D27" s="312">
        <f t="shared" si="0"/>
        <v>2032463</v>
      </c>
      <c r="E27" s="308">
        <v>44409</v>
      </c>
      <c r="F27" s="312">
        <v>0</v>
      </c>
      <c r="G27" s="308">
        <v>44409</v>
      </c>
      <c r="H27" s="309">
        <v>0</v>
      </c>
      <c r="I27" s="350">
        <v>2032463</v>
      </c>
    </row>
    <row r="28" spans="1:9">
      <c r="A28" s="306"/>
      <c r="B28" s="307"/>
      <c r="C28" s="308">
        <v>44440</v>
      </c>
      <c r="D28" s="312">
        <f t="shared" si="0"/>
        <v>5892040</v>
      </c>
      <c r="E28" s="308">
        <v>44440</v>
      </c>
      <c r="F28" s="312">
        <v>0</v>
      </c>
      <c r="G28" s="308">
        <v>44440</v>
      </c>
      <c r="H28" s="309">
        <v>0</v>
      </c>
      <c r="I28" s="350">
        <v>5892040</v>
      </c>
    </row>
    <row r="29" spans="1:9">
      <c r="A29" s="306">
        <v>4</v>
      </c>
      <c r="B29" s="515" t="s">
        <v>282</v>
      </c>
      <c r="C29" s="308">
        <v>44287</v>
      </c>
      <c r="D29" s="312">
        <f t="shared" si="0"/>
        <v>2166480</v>
      </c>
      <c r="E29" s="308">
        <v>44287</v>
      </c>
      <c r="F29" s="344">
        <v>694920</v>
      </c>
      <c r="G29" s="308">
        <v>44287</v>
      </c>
      <c r="H29" s="309">
        <v>0</v>
      </c>
      <c r="I29" s="350">
        <v>2861400</v>
      </c>
    </row>
    <row r="30" spans="1:9">
      <c r="A30" s="306"/>
      <c r="B30" s="307"/>
      <c r="C30" s="308">
        <v>44317</v>
      </c>
      <c r="D30" s="312">
        <f t="shared" si="0"/>
        <v>1951680</v>
      </c>
      <c r="E30" s="308">
        <v>44317</v>
      </c>
      <c r="F30" s="344">
        <v>666720</v>
      </c>
      <c r="G30" s="308">
        <v>44317</v>
      </c>
      <c r="H30" s="309">
        <v>0</v>
      </c>
      <c r="I30" s="350">
        <v>2618400</v>
      </c>
    </row>
    <row r="31" spans="1:9">
      <c r="A31" s="306"/>
      <c r="B31" s="307"/>
      <c r="C31" s="308">
        <v>44348</v>
      </c>
      <c r="D31" s="312">
        <f t="shared" si="0"/>
        <v>2096880</v>
      </c>
      <c r="E31" s="308">
        <v>44348</v>
      </c>
      <c r="F31" s="344">
        <v>681240</v>
      </c>
      <c r="G31" s="308">
        <v>44348</v>
      </c>
      <c r="H31" s="309">
        <v>0</v>
      </c>
      <c r="I31" s="350">
        <v>2778120</v>
      </c>
    </row>
    <row r="32" spans="1:9">
      <c r="A32" s="306"/>
      <c r="B32" s="307"/>
      <c r="C32" s="308">
        <v>44378</v>
      </c>
      <c r="D32" s="312">
        <f t="shared" si="0"/>
        <v>2253840</v>
      </c>
      <c r="E32" s="308">
        <v>44378</v>
      </c>
      <c r="F32" s="344">
        <v>820200</v>
      </c>
      <c r="G32" s="308">
        <v>44378</v>
      </c>
      <c r="H32" s="309">
        <v>0</v>
      </c>
      <c r="I32" s="350">
        <v>3074040</v>
      </c>
    </row>
    <row r="33" spans="1:9">
      <c r="A33" s="306"/>
      <c r="B33" s="307"/>
      <c r="C33" s="308">
        <v>44409</v>
      </c>
      <c r="D33" s="312">
        <f t="shared" si="0"/>
        <v>2325600</v>
      </c>
      <c r="E33" s="308">
        <v>44409</v>
      </c>
      <c r="F33" s="344">
        <v>848520</v>
      </c>
      <c r="G33" s="308">
        <v>44409</v>
      </c>
      <c r="H33" s="309">
        <v>0</v>
      </c>
      <c r="I33" s="350">
        <v>3174120</v>
      </c>
    </row>
    <row r="34" spans="1:9">
      <c r="A34" s="306"/>
      <c r="B34" s="307"/>
      <c r="C34" s="308">
        <v>44440</v>
      </c>
      <c r="D34" s="312">
        <f t="shared" si="0"/>
        <v>2547360</v>
      </c>
      <c r="E34" s="308">
        <v>44440</v>
      </c>
      <c r="F34" s="344">
        <v>894840</v>
      </c>
      <c r="G34" s="308">
        <v>44440</v>
      </c>
      <c r="H34" s="309">
        <v>0</v>
      </c>
      <c r="I34" s="350">
        <v>3442200</v>
      </c>
    </row>
    <row r="35" spans="1:9">
      <c r="A35" s="306">
        <v>5</v>
      </c>
      <c r="B35" s="515" t="s">
        <v>758</v>
      </c>
      <c r="C35" s="308">
        <v>44287</v>
      </c>
      <c r="D35" s="312">
        <f t="shared" si="0"/>
        <v>11257000</v>
      </c>
      <c r="E35" s="308">
        <v>44287</v>
      </c>
      <c r="F35" s="344">
        <v>3782000</v>
      </c>
      <c r="G35" s="308">
        <v>44287</v>
      </c>
      <c r="H35" s="309">
        <v>0</v>
      </c>
      <c r="I35" s="350">
        <v>15039000</v>
      </c>
    </row>
    <row r="36" spans="1:9">
      <c r="A36" s="306"/>
      <c r="B36" s="307"/>
      <c r="C36" s="308">
        <v>44317</v>
      </c>
      <c r="D36" s="312">
        <f t="shared" si="0"/>
        <v>7696466</v>
      </c>
      <c r="E36" s="308">
        <v>44317</v>
      </c>
      <c r="F36" s="344">
        <v>2946000</v>
      </c>
      <c r="G36" s="308">
        <v>44317</v>
      </c>
      <c r="H36" s="309">
        <v>0</v>
      </c>
      <c r="I36" s="350">
        <v>10642466</v>
      </c>
    </row>
    <row r="37" spans="1:9">
      <c r="A37" s="306"/>
      <c r="B37" s="307"/>
      <c r="C37" s="308">
        <v>44348</v>
      </c>
      <c r="D37" s="312">
        <f t="shared" si="0"/>
        <v>2393079</v>
      </c>
      <c r="E37" s="308">
        <v>44348</v>
      </c>
      <c r="F37" s="312">
        <v>0</v>
      </c>
      <c r="G37" s="308">
        <v>44348</v>
      </c>
      <c r="H37" s="309">
        <v>0</v>
      </c>
      <c r="I37" s="350">
        <v>2393079</v>
      </c>
    </row>
    <row r="38" spans="1:9">
      <c r="A38" s="306"/>
      <c r="B38" s="307"/>
      <c r="C38" s="308">
        <v>44378</v>
      </c>
      <c r="D38" s="312">
        <f t="shared" si="0"/>
        <v>1647222</v>
      </c>
      <c r="E38" s="308">
        <v>44378</v>
      </c>
      <c r="F38" s="312">
        <v>0</v>
      </c>
      <c r="G38" s="308">
        <v>44378</v>
      </c>
      <c r="H38" s="309">
        <v>0</v>
      </c>
      <c r="I38" s="350">
        <v>1647222</v>
      </c>
    </row>
    <row r="39" spans="1:9">
      <c r="A39" s="306"/>
      <c r="B39" s="307"/>
      <c r="C39" s="308">
        <v>44409</v>
      </c>
      <c r="D39" s="312">
        <f t="shared" si="0"/>
        <v>3615690</v>
      </c>
      <c r="E39" s="308">
        <v>44409</v>
      </c>
      <c r="F39" s="312">
        <v>0</v>
      </c>
      <c r="G39" s="308">
        <v>44409</v>
      </c>
      <c r="H39" s="309">
        <v>0</v>
      </c>
      <c r="I39" s="350">
        <v>3615690</v>
      </c>
    </row>
    <row r="40" spans="1:9">
      <c r="A40" s="306"/>
      <c r="B40" s="310"/>
      <c r="C40" s="308">
        <v>44440</v>
      </c>
      <c r="D40" s="312">
        <f t="shared" si="0"/>
        <v>3720411</v>
      </c>
      <c r="E40" s="308">
        <v>44440</v>
      </c>
      <c r="F40" s="344">
        <v>3617000</v>
      </c>
      <c r="G40" s="308">
        <v>44440</v>
      </c>
      <c r="H40" s="309">
        <v>0</v>
      </c>
      <c r="I40" s="350">
        <v>7337411</v>
      </c>
    </row>
    <row r="41" spans="1:9" s="348" customFormat="1">
      <c r="A41" s="306">
        <v>6</v>
      </c>
      <c r="B41" s="515" t="s">
        <v>438</v>
      </c>
      <c r="C41" s="308">
        <v>44287</v>
      </c>
      <c r="D41" s="312">
        <f t="shared" si="0"/>
        <v>562560</v>
      </c>
      <c r="E41" s="308">
        <v>44287</v>
      </c>
      <c r="F41" s="344">
        <v>351600</v>
      </c>
      <c r="G41" s="308">
        <v>44287</v>
      </c>
      <c r="H41" s="346">
        <v>0</v>
      </c>
      <c r="I41" s="350">
        <v>914160</v>
      </c>
    </row>
    <row r="42" spans="1:9" s="348" customFormat="1">
      <c r="A42" s="306"/>
      <c r="B42" s="306"/>
      <c r="C42" s="308">
        <v>44317</v>
      </c>
      <c r="D42" s="312">
        <f t="shared" si="0"/>
        <v>445680</v>
      </c>
      <c r="E42" s="308">
        <v>44317</v>
      </c>
      <c r="F42" s="344">
        <v>384480</v>
      </c>
      <c r="G42" s="308">
        <v>44317</v>
      </c>
      <c r="H42" s="346">
        <v>0</v>
      </c>
      <c r="I42" s="350">
        <v>830160</v>
      </c>
    </row>
    <row r="43" spans="1:9" s="348" customFormat="1">
      <c r="A43" s="306"/>
      <c r="B43" s="306"/>
      <c r="C43" s="308">
        <v>44348</v>
      </c>
      <c r="D43" s="312">
        <f t="shared" si="0"/>
        <v>416400</v>
      </c>
      <c r="E43" s="308">
        <v>44348</v>
      </c>
      <c r="F43" s="344">
        <v>301920</v>
      </c>
      <c r="G43" s="308">
        <v>44348</v>
      </c>
      <c r="H43" s="346">
        <v>0</v>
      </c>
      <c r="I43" s="350">
        <v>718320</v>
      </c>
    </row>
    <row r="44" spans="1:9" s="348" customFormat="1">
      <c r="A44" s="306"/>
      <c r="B44" s="306"/>
      <c r="C44" s="308">
        <v>44378</v>
      </c>
      <c r="D44" s="312">
        <f t="shared" si="0"/>
        <v>450960</v>
      </c>
      <c r="E44" s="308">
        <v>44378</v>
      </c>
      <c r="F44" s="344">
        <v>304560</v>
      </c>
      <c r="G44" s="308">
        <v>44378</v>
      </c>
      <c r="H44" s="346">
        <v>0</v>
      </c>
      <c r="I44" s="350">
        <v>755520</v>
      </c>
    </row>
    <row r="45" spans="1:9" s="348" customFormat="1">
      <c r="A45" s="306"/>
      <c r="B45" s="306"/>
      <c r="C45" s="308">
        <v>44409</v>
      </c>
      <c r="D45" s="312">
        <f t="shared" si="0"/>
        <v>477120</v>
      </c>
      <c r="E45" s="308">
        <v>44409</v>
      </c>
      <c r="F45" s="344">
        <v>319200</v>
      </c>
      <c r="G45" s="308">
        <v>44409</v>
      </c>
      <c r="H45" s="346">
        <v>0</v>
      </c>
      <c r="I45" s="350">
        <v>796320</v>
      </c>
    </row>
    <row r="46" spans="1:9" s="348" customFormat="1">
      <c r="A46" s="306"/>
      <c r="B46" s="347"/>
      <c r="C46" s="308">
        <v>44440</v>
      </c>
      <c r="D46" s="312">
        <f t="shared" si="0"/>
        <v>463920</v>
      </c>
      <c r="E46" s="308">
        <v>44440</v>
      </c>
      <c r="F46" s="344">
        <v>262320</v>
      </c>
      <c r="G46" s="308">
        <v>44440</v>
      </c>
      <c r="H46" s="346">
        <v>0</v>
      </c>
      <c r="I46" s="350">
        <v>726240</v>
      </c>
    </row>
    <row r="47" spans="1:9">
      <c r="A47" s="306">
        <v>7</v>
      </c>
      <c r="B47" s="515" t="s">
        <v>450</v>
      </c>
      <c r="C47" s="308">
        <v>44287</v>
      </c>
      <c r="D47" s="312">
        <f t="shared" si="0"/>
        <v>657600</v>
      </c>
      <c r="E47" s="308">
        <v>44287</v>
      </c>
      <c r="F47" s="344">
        <v>243600</v>
      </c>
      <c r="G47" s="308">
        <v>44287</v>
      </c>
      <c r="H47" s="346">
        <v>0</v>
      </c>
      <c r="I47" s="350">
        <v>901200</v>
      </c>
    </row>
    <row r="48" spans="1:9">
      <c r="A48" s="306"/>
      <c r="B48" s="307"/>
      <c r="C48" s="308">
        <v>44317</v>
      </c>
      <c r="D48" s="312">
        <f t="shared" si="0"/>
        <v>508320</v>
      </c>
      <c r="E48" s="308">
        <v>44317</v>
      </c>
      <c r="F48" s="344">
        <v>251280</v>
      </c>
      <c r="G48" s="308">
        <v>44317</v>
      </c>
      <c r="H48" s="346">
        <v>0</v>
      </c>
      <c r="I48" s="350">
        <v>759600</v>
      </c>
    </row>
    <row r="49" spans="1:9">
      <c r="A49" s="306"/>
      <c r="B49" s="307"/>
      <c r="C49" s="308">
        <v>44348</v>
      </c>
      <c r="D49" s="312">
        <f t="shared" si="0"/>
        <v>550560</v>
      </c>
      <c r="E49" s="308">
        <v>44348</v>
      </c>
      <c r="F49" s="344">
        <v>233280</v>
      </c>
      <c r="G49" s="308">
        <v>44348</v>
      </c>
      <c r="H49" s="346">
        <v>0</v>
      </c>
      <c r="I49" s="350">
        <v>783840</v>
      </c>
    </row>
    <row r="50" spans="1:9">
      <c r="A50" s="306"/>
      <c r="B50" s="307"/>
      <c r="C50" s="308">
        <v>44378</v>
      </c>
      <c r="D50" s="312">
        <f t="shared" si="0"/>
        <v>595920</v>
      </c>
      <c r="E50" s="308">
        <v>44378</v>
      </c>
      <c r="F50" s="344">
        <v>248480</v>
      </c>
      <c r="G50" s="308">
        <v>44378</v>
      </c>
      <c r="H50" s="346">
        <v>0</v>
      </c>
      <c r="I50" s="350">
        <v>844400</v>
      </c>
    </row>
    <row r="51" spans="1:9">
      <c r="A51" s="306"/>
      <c r="B51" s="307"/>
      <c r="C51" s="308">
        <v>44409</v>
      </c>
      <c r="D51" s="312">
        <f t="shared" si="0"/>
        <v>423600</v>
      </c>
      <c r="E51" s="308">
        <v>44409</v>
      </c>
      <c r="F51" s="344">
        <v>297360</v>
      </c>
      <c r="G51" s="308">
        <v>44409</v>
      </c>
      <c r="H51" s="346">
        <v>0</v>
      </c>
      <c r="I51" s="350">
        <v>720960</v>
      </c>
    </row>
    <row r="52" spans="1:9">
      <c r="A52" s="306"/>
      <c r="B52" s="310"/>
      <c r="C52" s="308">
        <v>44440</v>
      </c>
      <c r="D52" s="312">
        <f t="shared" si="0"/>
        <v>407280</v>
      </c>
      <c r="E52" s="308">
        <v>44440</v>
      </c>
      <c r="F52" s="344">
        <v>254880</v>
      </c>
      <c r="G52" s="308">
        <v>44440</v>
      </c>
      <c r="H52" s="346">
        <v>0</v>
      </c>
      <c r="I52" s="350">
        <v>662160</v>
      </c>
    </row>
    <row r="53" spans="1:9">
      <c r="A53" s="306">
        <v>8</v>
      </c>
      <c r="B53" s="515" t="s">
        <v>449</v>
      </c>
      <c r="C53" s="308">
        <v>44287</v>
      </c>
      <c r="D53" s="312">
        <f t="shared" si="0"/>
        <v>1646160</v>
      </c>
      <c r="E53" s="308">
        <v>44287</v>
      </c>
      <c r="F53" s="344">
        <v>529920</v>
      </c>
      <c r="G53" s="308">
        <v>44287</v>
      </c>
      <c r="H53" s="346">
        <v>0</v>
      </c>
      <c r="I53" s="350">
        <v>2176080</v>
      </c>
    </row>
    <row r="54" spans="1:9">
      <c r="A54" s="306"/>
      <c r="B54" s="310"/>
      <c r="C54" s="308">
        <v>44317</v>
      </c>
      <c r="D54" s="312">
        <f t="shared" si="0"/>
        <v>1380000</v>
      </c>
      <c r="E54" s="308">
        <v>44317</v>
      </c>
      <c r="F54" s="344">
        <v>566880</v>
      </c>
      <c r="G54" s="308">
        <v>44317</v>
      </c>
      <c r="H54" s="346">
        <v>0</v>
      </c>
      <c r="I54" s="350">
        <v>1946880</v>
      </c>
    </row>
    <row r="55" spans="1:9">
      <c r="A55" s="306"/>
      <c r="B55" s="310"/>
      <c r="C55" s="308">
        <v>44348</v>
      </c>
      <c r="D55" s="312">
        <f t="shared" si="0"/>
        <v>1342800</v>
      </c>
      <c r="E55" s="308">
        <v>44348</v>
      </c>
      <c r="F55" s="344">
        <v>525120</v>
      </c>
      <c r="G55" s="308">
        <v>44348</v>
      </c>
      <c r="H55" s="346">
        <v>0</v>
      </c>
      <c r="I55" s="350">
        <v>1867920</v>
      </c>
    </row>
    <row r="56" spans="1:9">
      <c r="A56" s="306"/>
      <c r="B56" s="310"/>
      <c r="C56" s="308">
        <v>44378</v>
      </c>
      <c r="D56" s="312">
        <f t="shared" si="0"/>
        <v>1430400</v>
      </c>
      <c r="E56" s="308">
        <v>44378</v>
      </c>
      <c r="F56" s="344">
        <v>522240</v>
      </c>
      <c r="G56" s="308">
        <v>44378</v>
      </c>
      <c r="H56" s="346">
        <v>0</v>
      </c>
      <c r="I56" s="350">
        <v>1952640</v>
      </c>
    </row>
    <row r="57" spans="1:9">
      <c r="A57" s="306"/>
      <c r="B57" s="310"/>
      <c r="C57" s="308">
        <v>44409</v>
      </c>
      <c r="D57" s="312">
        <f t="shared" si="0"/>
        <v>1411680</v>
      </c>
      <c r="E57" s="308">
        <v>44409</v>
      </c>
      <c r="F57" s="344">
        <v>506400</v>
      </c>
      <c r="G57" s="308">
        <v>44409</v>
      </c>
      <c r="H57" s="346">
        <v>0</v>
      </c>
      <c r="I57" s="350">
        <v>1918080</v>
      </c>
    </row>
    <row r="58" spans="1:9">
      <c r="A58" s="306"/>
      <c r="B58" s="310"/>
      <c r="C58" s="308">
        <v>44440</v>
      </c>
      <c r="D58" s="312">
        <f t="shared" si="0"/>
        <v>1283760</v>
      </c>
      <c r="E58" s="308">
        <v>44440</v>
      </c>
      <c r="F58" s="344">
        <v>423120</v>
      </c>
      <c r="G58" s="308">
        <v>44440</v>
      </c>
      <c r="H58" s="346">
        <v>0</v>
      </c>
      <c r="I58" s="350">
        <v>1706880</v>
      </c>
    </row>
    <row r="59" spans="1:9">
      <c r="A59" s="306">
        <v>9</v>
      </c>
      <c r="B59" s="515" t="s">
        <v>452</v>
      </c>
      <c r="C59" s="308">
        <v>44287</v>
      </c>
      <c r="D59" s="312">
        <f t="shared" si="0"/>
        <v>815280</v>
      </c>
      <c r="E59" s="308">
        <v>44287</v>
      </c>
      <c r="F59" s="344">
        <v>268080</v>
      </c>
      <c r="G59" s="308">
        <v>44287</v>
      </c>
      <c r="H59" s="346">
        <v>0</v>
      </c>
      <c r="I59" s="350">
        <v>1083360</v>
      </c>
    </row>
    <row r="60" spans="1:9">
      <c r="A60" s="306"/>
      <c r="B60" s="310"/>
      <c r="C60" s="308">
        <v>44317</v>
      </c>
      <c r="D60" s="312">
        <f t="shared" si="0"/>
        <v>735120</v>
      </c>
      <c r="E60" s="308">
        <v>44317</v>
      </c>
      <c r="F60" s="344">
        <v>261120</v>
      </c>
      <c r="G60" s="308">
        <v>44317</v>
      </c>
      <c r="H60" s="346">
        <v>0</v>
      </c>
      <c r="I60" s="350">
        <v>996240</v>
      </c>
    </row>
    <row r="61" spans="1:9">
      <c r="A61" s="306"/>
      <c r="B61" s="310"/>
      <c r="C61" s="308">
        <v>44348</v>
      </c>
      <c r="D61" s="312">
        <f t="shared" si="0"/>
        <v>748080</v>
      </c>
      <c r="E61" s="308">
        <v>44348</v>
      </c>
      <c r="F61" s="344">
        <v>239760</v>
      </c>
      <c r="G61" s="308">
        <v>44348</v>
      </c>
      <c r="H61" s="346">
        <v>0</v>
      </c>
      <c r="I61" s="350">
        <v>987840</v>
      </c>
    </row>
    <row r="62" spans="1:9">
      <c r="A62" s="306"/>
      <c r="B62" s="310"/>
      <c r="C62" s="308">
        <v>44378</v>
      </c>
      <c r="D62" s="312">
        <f t="shared" si="0"/>
        <v>683280</v>
      </c>
      <c r="E62" s="308">
        <v>44378</v>
      </c>
      <c r="F62" s="344">
        <v>247440</v>
      </c>
      <c r="G62" s="308">
        <v>44378</v>
      </c>
      <c r="H62" s="346">
        <v>0</v>
      </c>
      <c r="I62" s="350">
        <v>930720</v>
      </c>
    </row>
    <row r="63" spans="1:9">
      <c r="A63" s="306"/>
      <c r="B63" s="310"/>
      <c r="C63" s="308">
        <v>44409</v>
      </c>
      <c r="D63" s="312">
        <f t="shared" si="0"/>
        <v>688800</v>
      </c>
      <c r="E63" s="308">
        <v>44409</v>
      </c>
      <c r="F63" s="344">
        <v>265680</v>
      </c>
      <c r="G63" s="308">
        <v>44409</v>
      </c>
      <c r="H63" s="346">
        <v>0</v>
      </c>
      <c r="I63" s="350">
        <v>954480</v>
      </c>
    </row>
    <row r="64" spans="1:9">
      <c r="A64" s="306"/>
      <c r="B64" s="310"/>
      <c r="C64" s="308">
        <v>44440</v>
      </c>
      <c r="D64" s="312">
        <f t="shared" si="0"/>
        <v>633840</v>
      </c>
      <c r="E64" s="308">
        <v>44440</v>
      </c>
      <c r="F64" s="344">
        <v>226800</v>
      </c>
      <c r="G64" s="308">
        <v>44440</v>
      </c>
      <c r="H64" s="346">
        <v>0</v>
      </c>
      <c r="I64" s="350">
        <v>860640</v>
      </c>
    </row>
    <row r="65" spans="1:9">
      <c r="A65" s="306">
        <v>10</v>
      </c>
      <c r="B65" s="515" t="s">
        <v>453</v>
      </c>
      <c r="C65" s="308">
        <v>44287</v>
      </c>
      <c r="D65" s="312">
        <f t="shared" si="0"/>
        <v>627840</v>
      </c>
      <c r="E65" s="308">
        <v>44287</v>
      </c>
      <c r="F65" s="344">
        <v>206160</v>
      </c>
      <c r="G65" s="308">
        <v>44287</v>
      </c>
      <c r="H65" s="346">
        <v>0</v>
      </c>
      <c r="I65" s="350">
        <v>834000</v>
      </c>
    </row>
    <row r="66" spans="1:9">
      <c r="A66" s="306"/>
      <c r="B66" s="310"/>
      <c r="C66" s="308">
        <v>44317</v>
      </c>
      <c r="D66" s="312">
        <f t="shared" si="0"/>
        <v>563760</v>
      </c>
      <c r="E66" s="308">
        <v>44317</v>
      </c>
      <c r="F66" s="344">
        <v>207120</v>
      </c>
      <c r="G66" s="308">
        <v>44317</v>
      </c>
      <c r="H66" s="346">
        <v>0</v>
      </c>
      <c r="I66" s="350">
        <v>770880</v>
      </c>
    </row>
    <row r="67" spans="1:9">
      <c r="A67" s="306"/>
      <c r="B67" s="310"/>
      <c r="C67" s="308">
        <v>44348</v>
      </c>
      <c r="D67" s="312">
        <f t="shared" si="0"/>
        <v>555360</v>
      </c>
      <c r="E67" s="308">
        <v>44348</v>
      </c>
      <c r="F67" s="344">
        <v>185760</v>
      </c>
      <c r="G67" s="308">
        <v>44348</v>
      </c>
      <c r="H67" s="346">
        <v>0</v>
      </c>
      <c r="I67" s="350">
        <v>741120</v>
      </c>
    </row>
    <row r="68" spans="1:9">
      <c r="A68" s="306"/>
      <c r="B68" s="310"/>
      <c r="C68" s="308">
        <v>44378</v>
      </c>
      <c r="D68" s="312">
        <f t="shared" si="0"/>
        <v>507600</v>
      </c>
      <c r="E68" s="308">
        <v>44378</v>
      </c>
      <c r="F68" s="344">
        <v>187440</v>
      </c>
      <c r="G68" s="308">
        <v>44378</v>
      </c>
      <c r="H68" s="346">
        <v>0</v>
      </c>
      <c r="I68" s="350">
        <v>695040</v>
      </c>
    </row>
    <row r="69" spans="1:9">
      <c r="A69" s="306"/>
      <c r="B69" s="310"/>
      <c r="C69" s="308">
        <v>44409</v>
      </c>
      <c r="D69" s="312">
        <f t="shared" si="0"/>
        <v>502800</v>
      </c>
      <c r="E69" s="308">
        <v>44409</v>
      </c>
      <c r="F69" s="344">
        <v>198480</v>
      </c>
      <c r="G69" s="308">
        <v>44409</v>
      </c>
      <c r="H69" s="346">
        <v>0</v>
      </c>
      <c r="I69" s="350">
        <v>701280</v>
      </c>
    </row>
    <row r="70" spans="1:9">
      <c r="A70" s="306"/>
      <c r="B70" s="310"/>
      <c r="C70" s="308">
        <v>44440</v>
      </c>
      <c r="D70" s="312">
        <f t="shared" si="0"/>
        <v>469200</v>
      </c>
      <c r="E70" s="308">
        <v>44440</v>
      </c>
      <c r="F70" s="344">
        <v>173040</v>
      </c>
      <c r="G70" s="308">
        <v>44440</v>
      </c>
      <c r="H70" s="346">
        <v>0</v>
      </c>
      <c r="I70" s="350">
        <v>642240</v>
      </c>
    </row>
    <row r="71" spans="1:9">
      <c r="A71" s="306">
        <v>11</v>
      </c>
      <c r="B71" s="515" t="s">
        <v>451</v>
      </c>
      <c r="C71" s="308">
        <v>44287</v>
      </c>
      <c r="D71" s="312">
        <f t="shared" si="0"/>
        <v>1747440</v>
      </c>
      <c r="E71" s="308">
        <v>44287</v>
      </c>
      <c r="F71" s="344">
        <v>552960</v>
      </c>
      <c r="G71" s="308">
        <v>44287</v>
      </c>
      <c r="H71" s="346">
        <v>0</v>
      </c>
      <c r="I71" s="350">
        <v>2300400</v>
      </c>
    </row>
    <row r="72" spans="1:9">
      <c r="A72" s="306"/>
      <c r="B72" s="310"/>
      <c r="C72" s="308">
        <v>44317</v>
      </c>
      <c r="D72" s="312">
        <f t="shared" si="0"/>
        <v>1474800</v>
      </c>
      <c r="E72" s="308">
        <v>44317</v>
      </c>
      <c r="F72" s="344">
        <v>575520</v>
      </c>
      <c r="G72" s="308">
        <v>44317</v>
      </c>
      <c r="H72" s="346">
        <v>0</v>
      </c>
      <c r="I72" s="350">
        <v>2050320</v>
      </c>
    </row>
    <row r="73" spans="1:9">
      <c r="A73" s="306"/>
      <c r="B73" s="310"/>
      <c r="C73" s="308">
        <v>44348</v>
      </c>
      <c r="D73" s="312">
        <f t="shared" si="0"/>
        <v>1503840</v>
      </c>
      <c r="E73" s="308">
        <v>44348</v>
      </c>
      <c r="F73" s="344">
        <v>546480</v>
      </c>
      <c r="G73" s="308">
        <v>44348</v>
      </c>
      <c r="H73" s="346">
        <v>0</v>
      </c>
      <c r="I73" s="350">
        <v>2050320</v>
      </c>
    </row>
    <row r="74" spans="1:9">
      <c r="A74" s="306"/>
      <c r="B74" s="307"/>
      <c r="C74" s="308">
        <v>44378</v>
      </c>
      <c r="D74" s="312">
        <f t="shared" si="0"/>
        <v>1666080</v>
      </c>
      <c r="E74" s="308">
        <v>44378</v>
      </c>
      <c r="F74" s="344">
        <v>575040</v>
      </c>
      <c r="G74" s="308">
        <v>44378</v>
      </c>
      <c r="H74" s="346">
        <v>0</v>
      </c>
      <c r="I74" s="350">
        <v>2241120</v>
      </c>
    </row>
    <row r="75" spans="1:9">
      <c r="A75" s="306"/>
      <c r="B75" s="307"/>
      <c r="C75" s="308">
        <v>44409</v>
      </c>
      <c r="D75" s="312">
        <f t="shared" si="0"/>
        <v>1635513.273</v>
      </c>
      <c r="E75" s="308">
        <v>44409</v>
      </c>
      <c r="F75" s="344">
        <v>524160</v>
      </c>
      <c r="G75" s="308">
        <v>44409</v>
      </c>
      <c r="H75" s="346">
        <v>0</v>
      </c>
      <c r="I75" s="350">
        <v>2159673.273</v>
      </c>
    </row>
    <row r="76" spans="1:9">
      <c r="A76" s="306"/>
      <c r="B76" s="307"/>
      <c r="C76" s="308">
        <v>44440</v>
      </c>
      <c r="D76" s="312">
        <f t="shared" ref="D76:D136" si="1">+I76-F76</f>
        <v>1022880</v>
      </c>
      <c r="E76" s="308">
        <v>44440</v>
      </c>
      <c r="F76" s="344">
        <v>354720</v>
      </c>
      <c r="G76" s="308">
        <v>44440</v>
      </c>
      <c r="H76" s="346">
        <v>0</v>
      </c>
      <c r="I76" s="350">
        <v>1377600</v>
      </c>
    </row>
    <row r="77" spans="1:9">
      <c r="A77" s="306">
        <v>12</v>
      </c>
      <c r="B77" s="515" t="s">
        <v>454</v>
      </c>
      <c r="C77" s="308">
        <v>44287</v>
      </c>
      <c r="D77" s="312">
        <f t="shared" si="1"/>
        <v>2724800</v>
      </c>
      <c r="E77" s="308">
        <v>44287</v>
      </c>
      <c r="F77" s="345">
        <v>599350</v>
      </c>
      <c r="G77" s="308">
        <v>44287</v>
      </c>
      <c r="H77" s="346">
        <v>0</v>
      </c>
      <c r="I77" s="350">
        <v>3324150</v>
      </c>
    </row>
    <row r="78" spans="1:9">
      <c r="A78" s="306"/>
      <c r="B78" s="307"/>
      <c r="C78" s="308">
        <v>44317</v>
      </c>
      <c r="D78" s="312">
        <f t="shared" si="1"/>
        <v>2437650</v>
      </c>
      <c r="E78" s="308">
        <v>44317</v>
      </c>
      <c r="F78" s="345">
        <v>535300</v>
      </c>
      <c r="G78" s="308">
        <v>44317</v>
      </c>
      <c r="H78" s="346">
        <v>0</v>
      </c>
      <c r="I78" s="350">
        <v>2972950</v>
      </c>
    </row>
    <row r="79" spans="1:9">
      <c r="A79" s="306"/>
      <c r="B79" s="307"/>
      <c r="C79" s="308">
        <v>44348</v>
      </c>
      <c r="D79" s="312">
        <f t="shared" si="1"/>
        <v>3502400</v>
      </c>
      <c r="E79" s="308">
        <v>44348</v>
      </c>
      <c r="F79" s="345">
        <v>774900</v>
      </c>
      <c r="G79" s="308">
        <v>44348</v>
      </c>
      <c r="H79" s="346">
        <v>0</v>
      </c>
      <c r="I79" s="350">
        <v>4277300</v>
      </c>
    </row>
    <row r="80" spans="1:9">
      <c r="A80" s="306"/>
      <c r="B80" s="307"/>
      <c r="C80" s="308">
        <v>44378</v>
      </c>
      <c r="D80" s="312">
        <f t="shared" si="1"/>
        <v>3599150</v>
      </c>
      <c r="E80" s="308">
        <v>44378</v>
      </c>
      <c r="F80" s="345">
        <v>645100</v>
      </c>
      <c r="G80" s="308">
        <v>44378</v>
      </c>
      <c r="H80" s="346">
        <v>0</v>
      </c>
      <c r="I80" s="350">
        <v>4244250</v>
      </c>
    </row>
    <row r="81" spans="1:9">
      <c r="A81" s="306"/>
      <c r="B81" s="307"/>
      <c r="C81" s="308">
        <v>44409</v>
      </c>
      <c r="D81" s="312">
        <f t="shared" si="1"/>
        <v>3344800</v>
      </c>
      <c r="E81" s="308">
        <v>44409</v>
      </c>
      <c r="F81" s="345">
        <v>623500</v>
      </c>
      <c r="G81" s="308">
        <v>44409</v>
      </c>
      <c r="H81" s="346">
        <v>0</v>
      </c>
      <c r="I81" s="350">
        <v>3968300</v>
      </c>
    </row>
    <row r="82" spans="1:9">
      <c r="A82" s="306"/>
      <c r="B82" s="307"/>
      <c r="C82" s="308">
        <v>44440</v>
      </c>
      <c r="D82" s="312">
        <f t="shared" si="1"/>
        <v>3139800</v>
      </c>
      <c r="E82" s="308">
        <v>44440</v>
      </c>
      <c r="F82" s="345">
        <v>615400</v>
      </c>
      <c r="G82" s="308">
        <v>44440</v>
      </c>
      <c r="H82" s="346">
        <v>0</v>
      </c>
      <c r="I82" s="350">
        <v>3755200</v>
      </c>
    </row>
    <row r="83" spans="1:9">
      <c r="A83" s="306">
        <v>13</v>
      </c>
      <c r="B83" s="515" t="s">
        <v>446</v>
      </c>
      <c r="C83" s="308">
        <v>44287</v>
      </c>
      <c r="D83" s="312">
        <f t="shared" si="1"/>
        <v>27600</v>
      </c>
      <c r="E83" s="308">
        <v>44287</v>
      </c>
      <c r="F83" s="344">
        <v>4450</v>
      </c>
      <c r="G83" s="308">
        <v>44287</v>
      </c>
      <c r="H83" s="346">
        <v>0</v>
      </c>
      <c r="I83" s="350">
        <v>32050</v>
      </c>
    </row>
    <row r="84" spans="1:9">
      <c r="A84" s="306"/>
      <c r="B84" s="307"/>
      <c r="C84" s="308">
        <v>44317</v>
      </c>
      <c r="D84" s="312">
        <f t="shared" si="1"/>
        <v>379700</v>
      </c>
      <c r="E84" s="308">
        <v>44317</v>
      </c>
      <c r="F84" s="344">
        <v>81550</v>
      </c>
      <c r="G84" s="308">
        <v>44317</v>
      </c>
      <c r="H84" s="346">
        <v>0</v>
      </c>
      <c r="I84" s="350">
        <v>461250</v>
      </c>
    </row>
    <row r="85" spans="1:9">
      <c r="A85" s="306"/>
      <c r="B85" s="307"/>
      <c r="C85" s="308">
        <v>44348</v>
      </c>
      <c r="D85" s="312">
        <f t="shared" si="1"/>
        <v>794200</v>
      </c>
      <c r="E85" s="308">
        <v>44348</v>
      </c>
      <c r="F85" s="344">
        <v>231900</v>
      </c>
      <c r="G85" s="308">
        <v>44348</v>
      </c>
      <c r="H85" s="346">
        <v>0</v>
      </c>
      <c r="I85" s="350">
        <v>1026100</v>
      </c>
    </row>
    <row r="86" spans="1:9">
      <c r="A86" s="306"/>
      <c r="B86" s="307"/>
      <c r="C86" s="308">
        <v>44378</v>
      </c>
      <c r="D86" s="312">
        <f t="shared" si="1"/>
        <v>40100</v>
      </c>
      <c r="E86" s="308">
        <v>44378</v>
      </c>
      <c r="F86" s="344">
        <v>12950</v>
      </c>
      <c r="G86" s="308">
        <v>44378</v>
      </c>
      <c r="H86" s="346">
        <v>0</v>
      </c>
      <c r="I86" s="350">
        <v>53050</v>
      </c>
    </row>
    <row r="87" spans="1:9">
      <c r="A87" s="306"/>
      <c r="B87" s="307"/>
      <c r="C87" s="308">
        <v>44409</v>
      </c>
      <c r="D87" s="312">
        <f t="shared" si="1"/>
        <v>6250</v>
      </c>
      <c r="E87" s="308">
        <v>44409</v>
      </c>
      <c r="F87" s="344">
        <v>4650</v>
      </c>
      <c r="G87" s="308">
        <v>44409</v>
      </c>
      <c r="H87" s="346">
        <v>0</v>
      </c>
      <c r="I87" s="350">
        <v>10900</v>
      </c>
    </row>
    <row r="88" spans="1:9">
      <c r="A88" s="306"/>
      <c r="B88" s="307"/>
      <c r="C88" s="308">
        <v>44440</v>
      </c>
      <c r="D88" s="312">
        <f t="shared" si="1"/>
        <v>14000</v>
      </c>
      <c r="E88" s="308">
        <v>44440</v>
      </c>
      <c r="F88" s="344">
        <v>8650</v>
      </c>
      <c r="G88" s="308">
        <v>44440</v>
      </c>
      <c r="H88" s="346">
        <v>0</v>
      </c>
      <c r="I88" s="350">
        <v>22650</v>
      </c>
    </row>
    <row r="89" spans="1:9">
      <c r="A89" s="306">
        <v>14</v>
      </c>
      <c r="B89" s="515" t="s">
        <v>984</v>
      </c>
      <c r="C89" s="308">
        <v>44287</v>
      </c>
      <c r="D89" s="312">
        <f t="shared" si="1"/>
        <v>0</v>
      </c>
      <c r="E89" s="308">
        <v>44287</v>
      </c>
      <c r="F89" s="346">
        <v>0</v>
      </c>
      <c r="G89" s="308">
        <v>44287</v>
      </c>
      <c r="H89" s="346">
        <v>0</v>
      </c>
      <c r="I89" s="350">
        <v>0</v>
      </c>
    </row>
    <row r="90" spans="1:9">
      <c r="A90" s="306"/>
      <c r="B90" s="307"/>
      <c r="C90" s="308">
        <v>44317</v>
      </c>
      <c r="D90" s="312">
        <f t="shared" si="1"/>
        <v>0</v>
      </c>
      <c r="E90" s="308">
        <v>44317</v>
      </c>
      <c r="F90" s="346">
        <v>0</v>
      </c>
      <c r="G90" s="308">
        <v>44317</v>
      </c>
      <c r="H90" s="346">
        <v>0</v>
      </c>
      <c r="I90" s="350">
        <v>0</v>
      </c>
    </row>
    <row r="91" spans="1:9">
      <c r="A91" s="306"/>
      <c r="B91" s="307"/>
      <c r="C91" s="308">
        <v>44348</v>
      </c>
      <c r="D91" s="312">
        <f t="shared" si="1"/>
        <v>0</v>
      </c>
      <c r="E91" s="308">
        <v>44348</v>
      </c>
      <c r="F91" s="346">
        <v>0</v>
      </c>
      <c r="G91" s="308">
        <v>44348</v>
      </c>
      <c r="H91" s="346">
        <v>0</v>
      </c>
      <c r="I91" s="350">
        <v>0</v>
      </c>
    </row>
    <row r="92" spans="1:9">
      <c r="A92" s="306"/>
      <c r="B92" s="307"/>
      <c r="C92" s="308">
        <v>44378</v>
      </c>
      <c r="D92" s="312">
        <f t="shared" si="1"/>
        <v>526000</v>
      </c>
      <c r="E92" s="308">
        <v>44378</v>
      </c>
      <c r="F92" s="344">
        <v>370000</v>
      </c>
      <c r="G92" s="308">
        <v>44378</v>
      </c>
      <c r="H92" s="346">
        <v>0</v>
      </c>
      <c r="I92" s="350">
        <v>896000</v>
      </c>
    </row>
    <row r="93" spans="1:9">
      <c r="A93" s="306"/>
      <c r="B93" s="307"/>
      <c r="C93" s="308">
        <v>44409</v>
      </c>
      <c r="D93" s="312">
        <f t="shared" si="1"/>
        <v>338000</v>
      </c>
      <c r="E93" s="308">
        <v>44409</v>
      </c>
      <c r="F93" s="344">
        <v>646000</v>
      </c>
      <c r="G93" s="308">
        <v>44409</v>
      </c>
      <c r="H93" s="346">
        <v>0</v>
      </c>
      <c r="I93" s="350">
        <v>984000</v>
      </c>
    </row>
    <row r="94" spans="1:9">
      <c r="A94" s="306"/>
      <c r="B94" s="307"/>
      <c r="C94" s="308">
        <v>44440</v>
      </c>
      <c r="D94" s="312">
        <f t="shared" si="1"/>
        <v>443000.07</v>
      </c>
      <c r="E94" s="308">
        <v>44440</v>
      </c>
      <c r="F94" s="344">
        <v>472999.93</v>
      </c>
      <c r="G94" s="308">
        <v>44440</v>
      </c>
      <c r="H94" s="346">
        <v>0</v>
      </c>
      <c r="I94" s="350">
        <v>916000</v>
      </c>
    </row>
    <row r="95" spans="1:9">
      <c r="A95" s="306">
        <v>15</v>
      </c>
      <c r="B95" s="515" t="s">
        <v>756</v>
      </c>
      <c r="C95" s="308">
        <v>44287</v>
      </c>
      <c r="D95" s="312">
        <f t="shared" si="1"/>
        <v>1837100</v>
      </c>
      <c r="E95" s="308">
        <v>44287</v>
      </c>
      <c r="F95" s="344">
        <v>812700</v>
      </c>
      <c r="G95" s="308">
        <v>44287</v>
      </c>
      <c r="H95" s="346">
        <v>0</v>
      </c>
      <c r="I95" s="350">
        <v>2649800</v>
      </c>
    </row>
    <row r="96" spans="1:9">
      <c r="A96" s="306"/>
      <c r="B96" s="307"/>
      <c r="C96" s="308">
        <v>44317</v>
      </c>
      <c r="D96" s="312">
        <f t="shared" si="1"/>
        <v>1940400</v>
      </c>
      <c r="E96" s="308">
        <v>44317</v>
      </c>
      <c r="F96" s="344">
        <v>884700</v>
      </c>
      <c r="G96" s="308">
        <v>44317</v>
      </c>
      <c r="H96" s="346">
        <v>0</v>
      </c>
      <c r="I96" s="350">
        <v>2825100</v>
      </c>
    </row>
    <row r="97" spans="1:9">
      <c r="A97" s="306"/>
      <c r="B97" s="307"/>
      <c r="C97" s="308">
        <v>44348</v>
      </c>
      <c r="D97" s="312">
        <f t="shared" si="1"/>
        <v>2154700</v>
      </c>
      <c r="E97" s="308">
        <v>44348</v>
      </c>
      <c r="F97" s="344">
        <v>931300</v>
      </c>
      <c r="G97" s="308">
        <v>44348</v>
      </c>
      <c r="H97" s="346">
        <v>0</v>
      </c>
      <c r="I97" s="350">
        <v>3086000</v>
      </c>
    </row>
    <row r="98" spans="1:9">
      <c r="A98" s="306"/>
      <c r="B98" s="307"/>
      <c r="C98" s="308">
        <v>44378</v>
      </c>
      <c r="D98" s="312">
        <f t="shared" si="1"/>
        <v>2495000</v>
      </c>
      <c r="E98" s="308">
        <v>44378</v>
      </c>
      <c r="F98" s="344">
        <v>1022200</v>
      </c>
      <c r="G98" s="308">
        <v>44378</v>
      </c>
      <c r="H98" s="346">
        <v>0</v>
      </c>
      <c r="I98" s="350">
        <v>3517200</v>
      </c>
    </row>
    <row r="99" spans="1:9">
      <c r="A99" s="306"/>
      <c r="B99" s="307"/>
      <c r="C99" s="308">
        <v>44409</v>
      </c>
      <c r="D99" s="312">
        <f t="shared" si="1"/>
        <v>2259800</v>
      </c>
      <c r="E99" s="308">
        <v>44409</v>
      </c>
      <c r="F99" s="344">
        <v>918100</v>
      </c>
      <c r="G99" s="308">
        <v>44409</v>
      </c>
      <c r="H99" s="346">
        <v>0</v>
      </c>
      <c r="I99" s="350">
        <v>3177900</v>
      </c>
    </row>
    <row r="100" spans="1:9">
      <c r="A100" s="306"/>
      <c r="B100" s="307"/>
      <c r="C100" s="308">
        <v>44440</v>
      </c>
      <c r="D100" s="312">
        <f t="shared" si="1"/>
        <v>2332400</v>
      </c>
      <c r="E100" s="308">
        <v>44440</v>
      </c>
      <c r="F100" s="344">
        <v>953600</v>
      </c>
      <c r="G100" s="308">
        <v>44440</v>
      </c>
      <c r="H100" s="346">
        <v>0</v>
      </c>
      <c r="I100" s="350">
        <v>3286000</v>
      </c>
    </row>
    <row r="101" spans="1:9">
      <c r="A101" s="306">
        <v>16</v>
      </c>
      <c r="B101" s="516" t="s">
        <v>670</v>
      </c>
      <c r="C101" s="308">
        <v>44287</v>
      </c>
      <c r="D101" s="312">
        <f t="shared" si="1"/>
        <v>1660150</v>
      </c>
      <c r="E101" s="308">
        <v>44287</v>
      </c>
      <c r="F101" s="344">
        <v>801370</v>
      </c>
      <c r="G101" s="308">
        <v>44287</v>
      </c>
      <c r="H101" s="346">
        <v>0</v>
      </c>
      <c r="I101" s="350">
        <v>2461520</v>
      </c>
    </row>
    <row r="102" spans="1:9">
      <c r="A102" s="306"/>
      <c r="B102" s="307"/>
      <c r="C102" s="308">
        <v>44317</v>
      </c>
      <c r="D102" s="312">
        <f t="shared" si="1"/>
        <v>1680070</v>
      </c>
      <c r="E102" s="308">
        <v>44317</v>
      </c>
      <c r="F102" s="344">
        <v>778360</v>
      </c>
      <c r="G102" s="308">
        <v>44317</v>
      </c>
      <c r="H102" s="346">
        <v>0</v>
      </c>
      <c r="I102" s="350">
        <v>2458430</v>
      </c>
    </row>
    <row r="103" spans="1:9">
      <c r="A103" s="306"/>
      <c r="B103" s="307"/>
      <c r="C103" s="308">
        <v>44348</v>
      </c>
      <c r="D103" s="312">
        <f t="shared" si="1"/>
        <v>2188580</v>
      </c>
      <c r="E103" s="308">
        <v>44348</v>
      </c>
      <c r="F103" s="344">
        <v>929410</v>
      </c>
      <c r="G103" s="308">
        <v>44348</v>
      </c>
      <c r="H103" s="346">
        <v>0</v>
      </c>
      <c r="I103" s="350">
        <v>3117990</v>
      </c>
    </row>
    <row r="104" spans="1:9">
      <c r="A104" s="306"/>
      <c r="B104" s="307"/>
      <c r="C104" s="308">
        <v>44378</v>
      </c>
      <c r="D104" s="312">
        <f t="shared" si="1"/>
        <v>1820700</v>
      </c>
      <c r="E104" s="308">
        <v>44378</v>
      </c>
      <c r="F104" s="344">
        <v>869420</v>
      </c>
      <c r="G104" s="308">
        <v>44378</v>
      </c>
      <c r="H104" s="346">
        <v>0</v>
      </c>
      <c r="I104" s="350">
        <v>2690120</v>
      </c>
    </row>
    <row r="105" spans="1:9">
      <c r="A105" s="306"/>
      <c r="B105" s="307"/>
      <c r="C105" s="308">
        <v>44409</v>
      </c>
      <c r="D105" s="312">
        <f t="shared" si="1"/>
        <v>1773040</v>
      </c>
      <c r="E105" s="308">
        <v>44409</v>
      </c>
      <c r="F105" s="344">
        <v>860200</v>
      </c>
      <c r="G105" s="308">
        <v>44409</v>
      </c>
      <c r="H105" s="346">
        <v>0</v>
      </c>
      <c r="I105" s="350">
        <v>2633240</v>
      </c>
    </row>
    <row r="106" spans="1:9">
      <c r="A106" s="306"/>
      <c r="B106" s="307"/>
      <c r="C106" s="308">
        <v>44440</v>
      </c>
      <c r="D106" s="312">
        <f t="shared" si="1"/>
        <v>1790110</v>
      </c>
      <c r="E106" s="308">
        <v>44440</v>
      </c>
      <c r="F106" s="344">
        <v>785340</v>
      </c>
      <c r="G106" s="308">
        <v>44440</v>
      </c>
      <c r="H106" s="346">
        <v>0</v>
      </c>
      <c r="I106" s="350">
        <v>2575450</v>
      </c>
    </row>
    <row r="107" spans="1:9">
      <c r="A107" s="306">
        <v>17</v>
      </c>
      <c r="B107" s="516" t="s">
        <v>447</v>
      </c>
      <c r="C107" s="308">
        <v>44287</v>
      </c>
      <c r="D107" s="312">
        <f t="shared" si="1"/>
        <v>-894500</v>
      </c>
      <c r="E107" s="308">
        <v>44287</v>
      </c>
      <c r="F107" s="344">
        <v>966300</v>
      </c>
      <c r="G107" s="308">
        <v>44287</v>
      </c>
      <c r="H107" s="346">
        <v>0</v>
      </c>
      <c r="I107" s="350">
        <v>71800</v>
      </c>
    </row>
    <row r="108" spans="1:9">
      <c r="A108" s="306"/>
      <c r="B108" s="307"/>
      <c r="C108" s="308">
        <v>44317</v>
      </c>
      <c r="D108" s="312">
        <f t="shared" si="1"/>
        <v>-811100</v>
      </c>
      <c r="E108" s="308">
        <v>44317</v>
      </c>
      <c r="F108" s="344">
        <v>876400</v>
      </c>
      <c r="G108" s="308">
        <v>44317</v>
      </c>
      <c r="H108" s="346">
        <v>0</v>
      </c>
      <c r="I108" s="350">
        <v>65300</v>
      </c>
    </row>
    <row r="109" spans="1:9">
      <c r="A109" s="306"/>
      <c r="B109" s="307"/>
      <c r="C109" s="308">
        <v>44348</v>
      </c>
      <c r="D109" s="312">
        <f t="shared" si="1"/>
        <v>-908600</v>
      </c>
      <c r="E109" s="308">
        <v>44348</v>
      </c>
      <c r="F109" s="344">
        <v>993600</v>
      </c>
      <c r="G109" s="308">
        <v>44348</v>
      </c>
      <c r="H109" s="346">
        <v>0</v>
      </c>
      <c r="I109" s="350">
        <v>85000</v>
      </c>
    </row>
    <row r="110" spans="1:9">
      <c r="A110" s="306"/>
      <c r="B110" s="307"/>
      <c r="C110" s="308">
        <v>44378</v>
      </c>
      <c r="D110" s="312">
        <f t="shared" si="1"/>
        <v>-923500</v>
      </c>
      <c r="E110" s="308">
        <v>44378</v>
      </c>
      <c r="F110" s="344">
        <v>1016300</v>
      </c>
      <c r="G110" s="308">
        <v>44378</v>
      </c>
      <c r="H110" s="346">
        <v>0</v>
      </c>
      <c r="I110" s="350">
        <v>92800</v>
      </c>
    </row>
    <row r="111" spans="1:9">
      <c r="A111" s="306"/>
      <c r="B111" s="307"/>
      <c r="C111" s="308">
        <v>44409</v>
      </c>
      <c r="D111" s="312">
        <f t="shared" si="1"/>
        <v>-929600</v>
      </c>
      <c r="E111" s="308">
        <v>44409</v>
      </c>
      <c r="F111" s="344">
        <v>1009200</v>
      </c>
      <c r="G111" s="308">
        <v>44409</v>
      </c>
      <c r="H111" s="346">
        <v>0</v>
      </c>
      <c r="I111" s="350">
        <v>79600</v>
      </c>
    </row>
    <row r="112" spans="1:9">
      <c r="A112" s="306"/>
      <c r="B112" s="307"/>
      <c r="C112" s="308">
        <v>44440</v>
      </c>
      <c r="D112" s="312">
        <f t="shared" si="1"/>
        <v>-625500</v>
      </c>
      <c r="E112" s="308">
        <v>44440</v>
      </c>
      <c r="F112" s="344">
        <v>917500</v>
      </c>
      <c r="G112" s="308">
        <v>44440</v>
      </c>
      <c r="H112" s="346">
        <v>0</v>
      </c>
      <c r="I112" s="350">
        <v>292000</v>
      </c>
    </row>
    <row r="113" spans="1:9">
      <c r="A113" s="306">
        <v>18</v>
      </c>
      <c r="B113" s="515" t="s">
        <v>437</v>
      </c>
      <c r="C113" s="308">
        <v>44287</v>
      </c>
      <c r="D113" s="312">
        <f t="shared" si="1"/>
        <v>655722</v>
      </c>
      <c r="E113" s="308">
        <v>44287</v>
      </c>
      <c r="F113" s="344">
        <v>181185</v>
      </c>
      <c r="G113" s="308">
        <v>44287</v>
      </c>
      <c r="H113" s="346">
        <v>0</v>
      </c>
      <c r="I113" s="350">
        <v>836907</v>
      </c>
    </row>
    <row r="114" spans="1:9">
      <c r="A114" s="306"/>
      <c r="B114" s="307"/>
      <c r="C114" s="308">
        <v>44317</v>
      </c>
      <c r="D114" s="312">
        <f t="shared" si="1"/>
        <v>690096</v>
      </c>
      <c r="E114" s="308">
        <v>44317</v>
      </c>
      <c r="F114" s="344">
        <v>202236</v>
      </c>
      <c r="G114" s="308">
        <v>44317</v>
      </c>
      <c r="H114" s="346">
        <v>0</v>
      </c>
      <c r="I114" s="350">
        <v>892332</v>
      </c>
    </row>
    <row r="115" spans="1:9">
      <c r="A115" s="306"/>
      <c r="B115" s="307"/>
      <c r="C115" s="308">
        <v>44348</v>
      </c>
      <c r="D115" s="312">
        <f t="shared" si="1"/>
        <v>713901</v>
      </c>
      <c r="E115" s="308">
        <v>44348</v>
      </c>
      <c r="F115" s="344">
        <v>202665</v>
      </c>
      <c r="G115" s="308">
        <v>44348</v>
      </c>
      <c r="H115" s="346">
        <v>0</v>
      </c>
      <c r="I115" s="350">
        <v>916566</v>
      </c>
    </row>
    <row r="116" spans="1:9">
      <c r="A116" s="306"/>
      <c r="B116" s="307"/>
      <c r="C116" s="308">
        <v>44378</v>
      </c>
      <c r="D116" s="312">
        <f t="shared" si="1"/>
        <v>740481</v>
      </c>
      <c r="E116" s="308">
        <v>44378</v>
      </c>
      <c r="F116" s="344">
        <v>208746</v>
      </c>
      <c r="G116" s="308">
        <v>44378</v>
      </c>
      <c r="H116" s="346">
        <v>0</v>
      </c>
      <c r="I116" s="350">
        <v>949227</v>
      </c>
    </row>
    <row r="117" spans="1:9">
      <c r="A117" s="306"/>
      <c r="B117" s="307"/>
      <c r="C117" s="308">
        <v>44409</v>
      </c>
      <c r="D117" s="312">
        <f t="shared" si="1"/>
        <v>763953</v>
      </c>
      <c r="E117" s="308">
        <v>44409</v>
      </c>
      <c r="F117" s="344">
        <v>206433</v>
      </c>
      <c r="G117" s="308">
        <v>44409</v>
      </c>
      <c r="H117" s="346">
        <v>0</v>
      </c>
      <c r="I117" s="350">
        <v>970386</v>
      </c>
    </row>
    <row r="118" spans="1:9">
      <c r="A118" s="306"/>
      <c r="B118" s="307"/>
      <c r="C118" s="308">
        <v>44440</v>
      </c>
      <c r="D118" s="312">
        <f t="shared" si="1"/>
        <v>706716</v>
      </c>
      <c r="E118" s="308">
        <v>44440</v>
      </c>
      <c r="F118" s="344">
        <v>185334</v>
      </c>
      <c r="G118" s="308">
        <v>44440</v>
      </c>
      <c r="H118" s="346">
        <v>0</v>
      </c>
      <c r="I118" s="350">
        <v>892050</v>
      </c>
    </row>
    <row r="119" spans="1:9">
      <c r="A119" s="306">
        <v>19</v>
      </c>
      <c r="B119" s="515" t="s">
        <v>806</v>
      </c>
      <c r="C119" s="308">
        <v>44287</v>
      </c>
      <c r="D119" s="312">
        <f t="shared" si="1"/>
        <v>208210</v>
      </c>
      <c r="E119" s="308">
        <v>44287</v>
      </c>
      <c r="F119" s="344">
        <v>49918</v>
      </c>
      <c r="G119" s="308">
        <v>44287</v>
      </c>
      <c r="H119" s="346">
        <v>0</v>
      </c>
      <c r="I119" s="350">
        <v>258128</v>
      </c>
    </row>
    <row r="120" spans="1:9">
      <c r="A120" s="306"/>
      <c r="B120" s="307"/>
      <c r="C120" s="308">
        <v>44317</v>
      </c>
      <c r="D120" s="312">
        <f t="shared" si="1"/>
        <v>226878</v>
      </c>
      <c r="E120" s="308">
        <v>44317</v>
      </c>
      <c r="F120" s="344">
        <v>56884</v>
      </c>
      <c r="G120" s="308">
        <v>44317</v>
      </c>
      <c r="H120" s="346">
        <v>0</v>
      </c>
      <c r="I120" s="350">
        <v>283762</v>
      </c>
    </row>
    <row r="121" spans="1:9">
      <c r="A121" s="306"/>
      <c r="B121" s="307"/>
      <c r="C121" s="308">
        <v>44348</v>
      </c>
      <c r="D121" s="312">
        <f t="shared" si="1"/>
        <v>238432</v>
      </c>
      <c r="E121" s="308">
        <v>44348</v>
      </c>
      <c r="F121" s="344">
        <v>72914</v>
      </c>
      <c r="G121" s="308">
        <v>44348</v>
      </c>
      <c r="H121" s="346">
        <v>0</v>
      </c>
      <c r="I121" s="350">
        <v>311346</v>
      </c>
    </row>
    <row r="122" spans="1:9">
      <c r="A122" s="306"/>
      <c r="B122" s="307"/>
      <c r="C122" s="308">
        <v>44378</v>
      </c>
      <c r="D122" s="312">
        <f t="shared" si="1"/>
        <v>252278</v>
      </c>
      <c r="E122" s="308">
        <v>44378</v>
      </c>
      <c r="F122" s="344">
        <v>67914</v>
      </c>
      <c r="G122" s="308">
        <v>44378</v>
      </c>
      <c r="H122" s="346">
        <v>0</v>
      </c>
      <c r="I122" s="350">
        <v>320192</v>
      </c>
    </row>
    <row r="123" spans="1:9">
      <c r="A123" s="306"/>
      <c r="B123" s="307"/>
      <c r="C123" s="308">
        <v>44409</v>
      </c>
      <c r="D123" s="312">
        <f t="shared" si="1"/>
        <v>262410</v>
      </c>
      <c r="E123" s="308">
        <v>44409</v>
      </c>
      <c r="F123" s="344">
        <v>73720</v>
      </c>
      <c r="G123" s="308">
        <v>44409</v>
      </c>
      <c r="H123" s="346">
        <v>0</v>
      </c>
      <c r="I123" s="350">
        <v>336130</v>
      </c>
    </row>
    <row r="124" spans="1:9">
      <c r="A124" s="306"/>
      <c r="B124" s="307"/>
      <c r="C124" s="308">
        <v>44440</v>
      </c>
      <c r="D124" s="312">
        <f t="shared" si="1"/>
        <v>249886</v>
      </c>
      <c r="E124" s="308">
        <v>44440</v>
      </c>
      <c r="F124" s="344">
        <v>72830</v>
      </c>
      <c r="G124" s="308">
        <v>44440</v>
      </c>
      <c r="H124" s="346">
        <v>0</v>
      </c>
      <c r="I124" s="350">
        <v>322716</v>
      </c>
    </row>
    <row r="125" spans="1:9">
      <c r="A125" s="306">
        <v>20</v>
      </c>
      <c r="B125" s="515" t="s">
        <v>974</v>
      </c>
      <c r="C125" s="308">
        <v>44287</v>
      </c>
      <c r="D125" s="312">
        <f t="shared" si="1"/>
        <v>28826</v>
      </c>
      <c r="E125" s="308">
        <v>44287</v>
      </c>
      <c r="F125" s="344">
        <v>7638</v>
      </c>
      <c r="G125" s="308">
        <v>44287</v>
      </c>
      <c r="H125" s="346">
        <v>0</v>
      </c>
      <c r="I125" s="350">
        <v>36464</v>
      </c>
    </row>
    <row r="126" spans="1:9">
      <c r="A126" s="306"/>
      <c r="B126" s="307"/>
      <c r="C126" s="308">
        <v>44317</v>
      </c>
      <c r="D126" s="312">
        <f t="shared" si="1"/>
        <v>217101</v>
      </c>
      <c r="E126" s="308">
        <v>44317</v>
      </c>
      <c r="F126" s="344">
        <v>82334</v>
      </c>
      <c r="G126" s="308">
        <v>44317</v>
      </c>
      <c r="H126" s="346">
        <v>0</v>
      </c>
      <c r="I126" s="350">
        <v>299435</v>
      </c>
    </row>
    <row r="127" spans="1:9">
      <c r="A127" s="306"/>
      <c r="B127" s="307"/>
      <c r="C127" s="308">
        <v>44348</v>
      </c>
      <c r="D127" s="312">
        <f t="shared" si="1"/>
        <v>185590</v>
      </c>
      <c r="E127" s="308">
        <v>44348</v>
      </c>
      <c r="F127" s="344">
        <v>66044</v>
      </c>
      <c r="G127" s="308">
        <v>44348</v>
      </c>
      <c r="H127" s="346">
        <v>0</v>
      </c>
      <c r="I127" s="350">
        <v>251634</v>
      </c>
    </row>
    <row r="128" spans="1:9">
      <c r="A128" s="306"/>
      <c r="B128" s="307"/>
      <c r="C128" s="308">
        <v>44378</v>
      </c>
      <c r="D128" s="312">
        <f t="shared" si="1"/>
        <v>166290</v>
      </c>
      <c r="E128" s="308">
        <v>44378</v>
      </c>
      <c r="F128" s="344">
        <v>44649</v>
      </c>
      <c r="G128" s="308">
        <v>44378</v>
      </c>
      <c r="H128" s="346">
        <v>0</v>
      </c>
      <c r="I128" s="350">
        <v>210939</v>
      </c>
    </row>
    <row r="129" spans="1:9">
      <c r="A129" s="306"/>
      <c r="B129" s="307"/>
      <c r="C129" s="308">
        <v>44409</v>
      </c>
      <c r="D129" s="312">
        <f t="shared" si="1"/>
        <v>39041</v>
      </c>
      <c r="E129" s="308">
        <v>44409</v>
      </c>
      <c r="F129" s="344">
        <v>12670</v>
      </c>
      <c r="G129" s="308">
        <v>44409</v>
      </c>
      <c r="H129" s="346">
        <v>0</v>
      </c>
      <c r="I129" s="350">
        <v>51711</v>
      </c>
    </row>
    <row r="130" spans="1:9">
      <c r="A130" s="306"/>
      <c r="B130" s="307"/>
      <c r="C130" s="308">
        <v>44440</v>
      </c>
      <c r="D130" s="312">
        <f t="shared" si="1"/>
        <v>79630</v>
      </c>
      <c r="E130" s="308">
        <v>44440</v>
      </c>
      <c r="F130" s="344">
        <v>24047</v>
      </c>
      <c r="G130" s="308">
        <v>44440</v>
      </c>
      <c r="H130" s="346">
        <v>0</v>
      </c>
      <c r="I130" s="350">
        <v>103677</v>
      </c>
    </row>
    <row r="131" spans="1:9">
      <c r="A131" s="306">
        <v>21</v>
      </c>
      <c r="B131" s="307" t="s">
        <v>761</v>
      </c>
      <c r="C131" s="308">
        <v>44287</v>
      </c>
      <c r="D131" s="312">
        <f t="shared" si="1"/>
        <v>2826</v>
      </c>
      <c r="E131" s="308">
        <v>44287</v>
      </c>
      <c r="F131" s="344">
        <v>1740</v>
      </c>
      <c r="G131" s="308">
        <v>44287</v>
      </c>
      <c r="H131" s="346">
        <v>0</v>
      </c>
      <c r="I131" s="350">
        <v>4566</v>
      </c>
    </row>
    <row r="132" spans="1:9">
      <c r="A132" s="306"/>
      <c r="B132" s="307"/>
      <c r="C132" s="308">
        <v>44317</v>
      </c>
      <c r="D132" s="312">
        <f t="shared" si="1"/>
        <v>3420</v>
      </c>
      <c r="E132" s="308">
        <v>44317</v>
      </c>
      <c r="F132" s="344">
        <v>1494</v>
      </c>
      <c r="G132" s="308">
        <v>44317</v>
      </c>
      <c r="H132" s="346">
        <v>0</v>
      </c>
      <c r="I132" s="350">
        <v>4914</v>
      </c>
    </row>
    <row r="133" spans="1:9">
      <c r="A133" s="306"/>
      <c r="B133" s="307"/>
      <c r="C133" s="308">
        <v>44348</v>
      </c>
      <c r="D133" s="312">
        <f t="shared" si="1"/>
        <v>2976</v>
      </c>
      <c r="E133" s="308">
        <v>44348</v>
      </c>
      <c r="F133" s="344">
        <v>1590</v>
      </c>
      <c r="G133" s="308">
        <v>44348</v>
      </c>
      <c r="H133" s="346">
        <v>0</v>
      </c>
      <c r="I133" s="350">
        <v>4566</v>
      </c>
    </row>
    <row r="134" spans="1:9">
      <c r="A134" s="306"/>
      <c r="B134" s="307"/>
      <c r="C134" s="308">
        <v>44378</v>
      </c>
      <c r="D134" s="312">
        <f t="shared" si="1"/>
        <v>7566</v>
      </c>
      <c r="E134" s="308">
        <v>44378</v>
      </c>
      <c r="F134" s="344">
        <v>1698</v>
      </c>
      <c r="G134" s="308">
        <v>44378</v>
      </c>
      <c r="H134" s="346">
        <v>0</v>
      </c>
      <c r="I134" s="350">
        <v>9264</v>
      </c>
    </row>
    <row r="135" spans="1:9">
      <c r="A135" s="306"/>
      <c r="B135" s="307"/>
      <c r="C135" s="308">
        <v>44409</v>
      </c>
      <c r="D135" s="312">
        <f t="shared" si="1"/>
        <v>14860</v>
      </c>
      <c r="E135" s="308">
        <v>44409</v>
      </c>
      <c r="F135" s="344">
        <v>3264</v>
      </c>
      <c r="G135" s="308">
        <v>44409</v>
      </c>
      <c r="H135" s="346">
        <v>0</v>
      </c>
      <c r="I135" s="350">
        <v>18124</v>
      </c>
    </row>
    <row r="136" spans="1:9">
      <c r="A136" s="306"/>
      <c r="B136" s="307"/>
      <c r="C136" s="308">
        <v>44440</v>
      </c>
      <c r="D136" s="312">
        <f t="shared" si="1"/>
        <v>7496</v>
      </c>
      <c r="E136" s="308">
        <v>44440</v>
      </c>
      <c r="F136" s="344">
        <v>2028</v>
      </c>
      <c r="G136" s="308">
        <v>44440</v>
      </c>
      <c r="H136" s="346">
        <v>0</v>
      </c>
      <c r="I136" s="350">
        <v>9524</v>
      </c>
    </row>
    <row r="137" spans="1:9">
      <c r="A137" s="306">
        <v>22</v>
      </c>
      <c r="B137" s="307" t="s">
        <v>805</v>
      </c>
      <c r="C137" s="308">
        <v>44287</v>
      </c>
      <c r="D137" s="312">
        <f t="shared" ref="D137:D200" si="2">+I137-F137</f>
        <v>2047</v>
      </c>
      <c r="E137" s="308">
        <v>44287</v>
      </c>
      <c r="F137" s="344">
        <v>2588</v>
      </c>
      <c r="G137" s="308">
        <v>44287</v>
      </c>
      <c r="H137" s="346">
        <v>0</v>
      </c>
      <c r="I137" s="350">
        <v>4635</v>
      </c>
    </row>
    <row r="138" spans="1:9">
      <c r="A138" s="306"/>
      <c r="B138" s="307"/>
      <c r="C138" s="308">
        <v>44317</v>
      </c>
      <c r="D138" s="312">
        <f t="shared" si="2"/>
        <v>1575</v>
      </c>
      <c r="E138" s="308">
        <v>44317</v>
      </c>
      <c r="F138" s="344">
        <v>2700</v>
      </c>
      <c r="G138" s="308">
        <v>44317</v>
      </c>
      <c r="H138" s="346">
        <v>0</v>
      </c>
      <c r="I138" s="350">
        <v>4275</v>
      </c>
    </row>
    <row r="139" spans="1:9">
      <c r="A139" s="306"/>
      <c r="B139" s="307"/>
      <c r="C139" s="308">
        <v>44348</v>
      </c>
      <c r="D139" s="312">
        <f t="shared" si="2"/>
        <v>2363</v>
      </c>
      <c r="E139" s="308">
        <v>44348</v>
      </c>
      <c r="F139" s="344">
        <v>2250</v>
      </c>
      <c r="G139" s="308">
        <v>44348</v>
      </c>
      <c r="H139" s="346">
        <v>0</v>
      </c>
      <c r="I139" s="350">
        <v>4613</v>
      </c>
    </row>
    <row r="140" spans="1:9">
      <c r="A140" s="306"/>
      <c r="B140" s="307"/>
      <c r="C140" s="308">
        <v>44378</v>
      </c>
      <c r="D140" s="312">
        <f t="shared" si="2"/>
        <v>3487</v>
      </c>
      <c r="E140" s="308">
        <v>44378</v>
      </c>
      <c r="F140" s="344">
        <v>1463</v>
      </c>
      <c r="G140" s="308">
        <v>44378</v>
      </c>
      <c r="H140" s="346">
        <v>0</v>
      </c>
      <c r="I140" s="350">
        <v>4950</v>
      </c>
    </row>
    <row r="141" spans="1:9">
      <c r="A141" s="306"/>
      <c r="B141" s="307"/>
      <c r="C141" s="308">
        <v>44409</v>
      </c>
      <c r="D141" s="312">
        <f t="shared" si="2"/>
        <v>7312</v>
      </c>
      <c r="E141" s="308">
        <v>44409</v>
      </c>
      <c r="F141" s="344">
        <v>1688</v>
      </c>
      <c r="G141" s="308">
        <v>44409</v>
      </c>
      <c r="H141" s="346">
        <v>0</v>
      </c>
      <c r="I141" s="350">
        <v>9000</v>
      </c>
    </row>
    <row r="142" spans="1:9">
      <c r="A142" s="306"/>
      <c r="B142" s="307"/>
      <c r="C142" s="308">
        <v>44440</v>
      </c>
      <c r="D142" s="312">
        <f t="shared" si="2"/>
        <v>17100</v>
      </c>
      <c r="E142" s="308">
        <v>44440</v>
      </c>
      <c r="F142" s="344">
        <v>2588</v>
      </c>
      <c r="G142" s="308">
        <v>44440</v>
      </c>
      <c r="H142" s="346">
        <v>0</v>
      </c>
      <c r="I142" s="350">
        <v>19688</v>
      </c>
    </row>
    <row r="143" spans="1:9">
      <c r="A143" s="306">
        <v>23</v>
      </c>
      <c r="B143" s="307" t="s">
        <v>760</v>
      </c>
      <c r="C143" s="308">
        <v>44287</v>
      </c>
      <c r="D143" s="312">
        <f t="shared" si="2"/>
        <v>4.5999999999999091</v>
      </c>
      <c r="E143" s="308">
        <v>44287</v>
      </c>
      <c r="F143" s="344">
        <v>1924.4</v>
      </c>
      <c r="G143" s="308">
        <v>44287</v>
      </c>
      <c r="H143" s="346">
        <v>0</v>
      </c>
      <c r="I143" s="350">
        <v>1929</v>
      </c>
    </row>
    <row r="144" spans="1:9">
      <c r="A144" s="306"/>
      <c r="B144" s="307"/>
      <c r="C144" s="308">
        <v>44317</v>
      </c>
      <c r="D144" s="312">
        <f t="shared" si="2"/>
        <v>857</v>
      </c>
      <c r="E144" s="308">
        <v>44317</v>
      </c>
      <c r="F144" s="344">
        <v>675</v>
      </c>
      <c r="G144" s="308">
        <v>44317</v>
      </c>
      <c r="H144" s="346">
        <v>0</v>
      </c>
      <c r="I144" s="350">
        <v>1532</v>
      </c>
    </row>
    <row r="145" spans="1:9">
      <c r="A145" s="306"/>
      <c r="B145" s="307"/>
      <c r="C145" s="308">
        <v>44348</v>
      </c>
      <c r="D145" s="312">
        <f t="shared" si="2"/>
        <v>1962</v>
      </c>
      <c r="E145" s="308">
        <v>44348</v>
      </c>
      <c r="F145" s="344">
        <v>1656</v>
      </c>
      <c r="G145" s="308">
        <v>44348</v>
      </c>
      <c r="H145" s="346">
        <v>0</v>
      </c>
      <c r="I145" s="350">
        <v>3618</v>
      </c>
    </row>
    <row r="146" spans="1:9">
      <c r="A146" s="306"/>
      <c r="B146" s="307"/>
      <c r="C146" s="308">
        <v>44378</v>
      </c>
      <c r="D146" s="312">
        <f t="shared" si="2"/>
        <v>45288</v>
      </c>
      <c r="E146" s="308">
        <v>44378</v>
      </c>
      <c r="F146" s="344">
        <v>1392</v>
      </c>
      <c r="G146" s="308">
        <v>44378</v>
      </c>
      <c r="H146" s="346">
        <v>0</v>
      </c>
      <c r="I146" s="350">
        <v>46680</v>
      </c>
    </row>
    <row r="147" spans="1:9">
      <c r="A147" s="306"/>
      <c r="B147" s="307"/>
      <c r="C147" s="308">
        <v>44409</v>
      </c>
      <c r="D147" s="312">
        <f t="shared" si="2"/>
        <v>72050</v>
      </c>
      <c r="E147" s="308">
        <v>44409</v>
      </c>
      <c r="F147" s="344">
        <v>1576</v>
      </c>
      <c r="G147" s="308">
        <v>44409</v>
      </c>
      <c r="H147" s="346">
        <v>0</v>
      </c>
      <c r="I147" s="350">
        <v>73626</v>
      </c>
    </row>
    <row r="148" spans="1:9">
      <c r="A148" s="306"/>
      <c r="B148" s="307"/>
      <c r="C148" s="308">
        <v>44440</v>
      </c>
      <c r="D148" s="312">
        <f t="shared" si="2"/>
        <v>82210</v>
      </c>
      <c r="E148" s="308">
        <v>44440</v>
      </c>
      <c r="F148" s="344">
        <v>1346</v>
      </c>
      <c r="G148" s="308">
        <v>44440</v>
      </c>
      <c r="H148" s="346">
        <v>0</v>
      </c>
      <c r="I148" s="350">
        <v>83556</v>
      </c>
    </row>
    <row r="149" spans="1:9">
      <c r="A149" s="306">
        <v>24</v>
      </c>
      <c r="B149" s="397" t="s">
        <v>436</v>
      </c>
      <c r="C149" s="308">
        <v>44287</v>
      </c>
      <c r="D149" s="312">
        <f t="shared" si="2"/>
        <v>204225</v>
      </c>
      <c r="E149" s="308">
        <v>44287</v>
      </c>
      <c r="F149" s="344">
        <v>88590</v>
      </c>
      <c r="G149" s="308">
        <v>44287</v>
      </c>
      <c r="H149" s="346">
        <v>0</v>
      </c>
      <c r="I149" s="350">
        <v>292815</v>
      </c>
    </row>
    <row r="150" spans="1:9">
      <c r="A150" s="306"/>
      <c r="B150" s="307"/>
      <c r="C150" s="308">
        <v>44317</v>
      </c>
      <c r="D150" s="312">
        <f t="shared" si="2"/>
        <v>199350</v>
      </c>
      <c r="E150" s="308">
        <v>44317</v>
      </c>
      <c r="F150" s="344">
        <v>90480</v>
      </c>
      <c r="G150" s="308">
        <v>44317</v>
      </c>
      <c r="H150" s="346">
        <v>0</v>
      </c>
      <c r="I150" s="350">
        <v>289830</v>
      </c>
    </row>
    <row r="151" spans="1:9">
      <c r="A151" s="306"/>
      <c r="B151" s="307"/>
      <c r="C151" s="308">
        <v>44348</v>
      </c>
      <c r="D151" s="312">
        <f t="shared" si="2"/>
        <v>196860</v>
      </c>
      <c r="E151" s="308">
        <v>44348</v>
      </c>
      <c r="F151" s="344">
        <v>89475</v>
      </c>
      <c r="G151" s="308">
        <v>44348</v>
      </c>
      <c r="H151" s="346">
        <v>0</v>
      </c>
      <c r="I151" s="350">
        <v>286335</v>
      </c>
    </row>
    <row r="152" spans="1:9">
      <c r="A152" s="306"/>
      <c r="B152" s="307"/>
      <c r="C152" s="308">
        <v>44378</v>
      </c>
      <c r="D152" s="312">
        <f t="shared" si="2"/>
        <v>215100</v>
      </c>
      <c r="E152" s="308">
        <v>44378</v>
      </c>
      <c r="F152" s="344">
        <v>77325</v>
      </c>
      <c r="G152" s="308">
        <v>44378</v>
      </c>
      <c r="H152" s="346">
        <v>0</v>
      </c>
      <c r="I152" s="350">
        <v>292425</v>
      </c>
    </row>
    <row r="153" spans="1:9">
      <c r="A153" s="306"/>
      <c r="B153" s="307"/>
      <c r="C153" s="308">
        <v>44409</v>
      </c>
      <c r="D153" s="312">
        <f t="shared" si="2"/>
        <v>214650</v>
      </c>
      <c r="E153" s="308">
        <v>44409</v>
      </c>
      <c r="F153" s="344">
        <v>73755</v>
      </c>
      <c r="G153" s="308">
        <v>44409</v>
      </c>
      <c r="H153" s="346">
        <v>0</v>
      </c>
      <c r="I153" s="350">
        <v>288405</v>
      </c>
    </row>
    <row r="154" spans="1:9">
      <c r="A154" s="306"/>
      <c r="B154" s="307"/>
      <c r="C154" s="308">
        <v>44440</v>
      </c>
      <c r="D154" s="312">
        <f t="shared" si="2"/>
        <v>217470</v>
      </c>
      <c r="E154" s="308">
        <v>44440</v>
      </c>
      <c r="F154" s="344">
        <v>74865</v>
      </c>
      <c r="G154" s="308">
        <v>44440</v>
      </c>
      <c r="H154" s="346">
        <v>0</v>
      </c>
      <c r="I154" s="350">
        <v>292335</v>
      </c>
    </row>
    <row r="155" spans="1:9">
      <c r="A155" s="306">
        <v>25</v>
      </c>
      <c r="B155" s="307" t="s">
        <v>861</v>
      </c>
      <c r="C155" s="308">
        <v>44287</v>
      </c>
      <c r="D155" s="312">
        <f t="shared" si="2"/>
        <v>140760</v>
      </c>
      <c r="E155" s="308">
        <v>44287</v>
      </c>
      <c r="F155" s="344">
        <v>77220</v>
      </c>
      <c r="G155" s="308">
        <v>44287</v>
      </c>
      <c r="H155" s="346">
        <v>0</v>
      </c>
      <c r="I155" s="350">
        <v>217980</v>
      </c>
    </row>
    <row r="156" spans="1:9">
      <c r="A156" s="306"/>
      <c r="B156" s="307"/>
      <c r="C156" s="308">
        <v>44317</v>
      </c>
      <c r="D156" s="312">
        <f t="shared" si="2"/>
        <v>135420</v>
      </c>
      <c r="E156" s="308">
        <v>44317</v>
      </c>
      <c r="F156" s="344">
        <v>76500</v>
      </c>
      <c r="G156" s="308">
        <v>44317</v>
      </c>
      <c r="H156" s="346">
        <v>0</v>
      </c>
      <c r="I156" s="350">
        <v>211920</v>
      </c>
    </row>
    <row r="157" spans="1:9">
      <c r="A157" s="306"/>
      <c r="B157" s="307"/>
      <c r="C157" s="308">
        <v>44348</v>
      </c>
      <c r="D157" s="312">
        <f t="shared" si="2"/>
        <v>132480</v>
      </c>
      <c r="E157" s="308">
        <v>44348</v>
      </c>
      <c r="F157" s="344">
        <v>72660</v>
      </c>
      <c r="G157" s="308">
        <v>44348</v>
      </c>
      <c r="H157" s="346">
        <v>0</v>
      </c>
      <c r="I157" s="350">
        <v>205140</v>
      </c>
    </row>
    <row r="158" spans="1:9">
      <c r="A158" s="306"/>
      <c r="B158" s="307"/>
      <c r="C158" s="308">
        <v>44378</v>
      </c>
      <c r="D158" s="312">
        <f t="shared" si="2"/>
        <v>163320</v>
      </c>
      <c r="E158" s="308">
        <v>44378</v>
      </c>
      <c r="F158" s="344">
        <v>73380</v>
      </c>
      <c r="G158" s="308">
        <v>44378</v>
      </c>
      <c r="H158" s="346">
        <v>0</v>
      </c>
      <c r="I158" s="350">
        <v>236700</v>
      </c>
    </row>
    <row r="159" spans="1:9">
      <c r="A159" s="306"/>
      <c r="B159" s="307"/>
      <c r="C159" s="308">
        <v>44409</v>
      </c>
      <c r="D159" s="312">
        <f t="shared" si="2"/>
        <v>181020</v>
      </c>
      <c r="E159" s="308">
        <v>44409</v>
      </c>
      <c r="F159" s="344">
        <v>83460</v>
      </c>
      <c r="G159" s="308">
        <v>44409</v>
      </c>
      <c r="H159" s="346">
        <v>0</v>
      </c>
      <c r="I159" s="350">
        <v>264480</v>
      </c>
    </row>
    <row r="160" spans="1:9">
      <c r="A160" s="306"/>
      <c r="B160" s="307"/>
      <c r="C160" s="308">
        <v>44440</v>
      </c>
      <c r="D160" s="312">
        <f t="shared" si="2"/>
        <v>163470</v>
      </c>
      <c r="E160" s="308">
        <v>44440</v>
      </c>
      <c r="F160" s="344">
        <v>68406</v>
      </c>
      <c r="G160" s="308">
        <v>44440</v>
      </c>
      <c r="H160" s="346">
        <v>0</v>
      </c>
      <c r="I160" s="350">
        <v>231876</v>
      </c>
    </row>
    <row r="161" spans="1:9">
      <c r="A161" s="306">
        <v>26</v>
      </c>
      <c r="B161" s="307" t="s">
        <v>222</v>
      </c>
      <c r="C161" s="308">
        <v>44287</v>
      </c>
      <c r="D161" s="312">
        <f t="shared" si="2"/>
        <v>12849</v>
      </c>
      <c r="E161" s="308">
        <v>44287</v>
      </c>
      <c r="F161" s="344">
        <v>4440</v>
      </c>
      <c r="G161" s="308">
        <v>44287</v>
      </c>
      <c r="H161" s="346">
        <v>0</v>
      </c>
      <c r="I161" s="350">
        <v>17289</v>
      </c>
    </row>
    <row r="162" spans="1:9">
      <c r="A162" s="306"/>
      <c r="B162" s="307"/>
      <c r="C162" s="308">
        <v>44317</v>
      </c>
      <c r="D162" s="312">
        <f t="shared" si="2"/>
        <v>34560</v>
      </c>
      <c r="E162" s="308">
        <v>44317</v>
      </c>
      <c r="F162" s="344">
        <v>7560</v>
      </c>
      <c r="G162" s="308">
        <v>44317</v>
      </c>
      <c r="H162" s="346">
        <v>0</v>
      </c>
      <c r="I162" s="350">
        <v>42120</v>
      </c>
    </row>
    <row r="163" spans="1:9">
      <c r="A163" s="306"/>
      <c r="B163" s="307"/>
      <c r="C163" s="308">
        <v>44348</v>
      </c>
      <c r="D163" s="312">
        <f t="shared" si="2"/>
        <v>888960</v>
      </c>
      <c r="E163" s="308">
        <v>44348</v>
      </c>
      <c r="F163" s="344">
        <v>281160</v>
      </c>
      <c r="G163" s="308">
        <v>44348</v>
      </c>
      <c r="H163" s="346">
        <v>0</v>
      </c>
      <c r="I163" s="350">
        <v>1170120</v>
      </c>
    </row>
    <row r="164" spans="1:9">
      <c r="A164" s="306"/>
      <c r="B164" s="307"/>
      <c r="C164" s="308">
        <v>44378</v>
      </c>
      <c r="D164" s="312">
        <f t="shared" si="2"/>
        <v>3903000</v>
      </c>
      <c r="E164" s="308">
        <v>44378</v>
      </c>
      <c r="F164" s="344">
        <v>1298520</v>
      </c>
      <c r="G164" s="308">
        <v>44378</v>
      </c>
      <c r="H164" s="346">
        <v>0</v>
      </c>
      <c r="I164" s="350">
        <v>5201520</v>
      </c>
    </row>
    <row r="165" spans="1:9">
      <c r="A165" s="306"/>
      <c r="B165" s="307"/>
      <c r="C165" s="308">
        <v>44409</v>
      </c>
      <c r="D165" s="312">
        <f t="shared" si="2"/>
        <v>4719360</v>
      </c>
      <c r="E165" s="308">
        <v>44409</v>
      </c>
      <c r="F165" s="344">
        <v>1661280</v>
      </c>
      <c r="G165" s="308">
        <v>44409</v>
      </c>
      <c r="H165" s="346">
        <v>0</v>
      </c>
      <c r="I165" s="350">
        <v>6380640</v>
      </c>
    </row>
    <row r="166" spans="1:9">
      <c r="A166" s="306"/>
      <c r="B166" s="307"/>
      <c r="C166" s="308">
        <v>44440</v>
      </c>
      <c r="D166" s="312">
        <f t="shared" si="2"/>
        <v>4792800</v>
      </c>
      <c r="E166" s="308">
        <v>44440</v>
      </c>
      <c r="F166" s="344">
        <v>1695120</v>
      </c>
      <c r="G166" s="308">
        <v>44440</v>
      </c>
      <c r="H166" s="346">
        <v>0</v>
      </c>
      <c r="I166" s="350">
        <v>6487920</v>
      </c>
    </row>
    <row r="167" spans="1:9">
      <c r="A167" s="306">
        <v>27</v>
      </c>
      <c r="B167" s="307" t="s">
        <v>372</v>
      </c>
      <c r="C167" s="308">
        <v>44287</v>
      </c>
      <c r="D167" s="312">
        <f t="shared" si="2"/>
        <v>437130</v>
      </c>
      <c r="E167" s="308">
        <v>44287</v>
      </c>
      <c r="F167" s="344">
        <v>213600</v>
      </c>
      <c r="G167" s="308">
        <v>44287</v>
      </c>
      <c r="H167" s="346">
        <v>0</v>
      </c>
      <c r="I167" s="350">
        <v>650730</v>
      </c>
    </row>
    <row r="168" spans="1:9">
      <c r="A168" s="306"/>
      <c r="B168" s="307"/>
      <c r="C168" s="308">
        <v>44317</v>
      </c>
      <c r="D168" s="312">
        <f t="shared" si="2"/>
        <v>456000</v>
      </c>
      <c r="E168" s="308">
        <v>44317</v>
      </c>
      <c r="F168" s="344">
        <v>223860</v>
      </c>
      <c r="G168" s="308">
        <v>44317</v>
      </c>
      <c r="H168" s="346">
        <v>0</v>
      </c>
      <c r="I168" s="350">
        <v>679860</v>
      </c>
    </row>
    <row r="169" spans="1:9">
      <c r="A169" s="306"/>
      <c r="B169" s="307"/>
      <c r="C169" s="308">
        <v>44348</v>
      </c>
      <c r="D169" s="312">
        <f t="shared" si="2"/>
        <v>513120</v>
      </c>
      <c r="E169" s="308">
        <v>44348</v>
      </c>
      <c r="F169" s="344">
        <v>262200</v>
      </c>
      <c r="G169" s="308">
        <v>44348</v>
      </c>
      <c r="H169" s="346">
        <v>0</v>
      </c>
      <c r="I169" s="350">
        <v>775320</v>
      </c>
    </row>
    <row r="170" spans="1:9">
      <c r="A170" s="306"/>
      <c r="B170" s="307"/>
      <c r="C170" s="308">
        <v>44378</v>
      </c>
      <c r="D170" s="312">
        <f t="shared" si="2"/>
        <v>515640</v>
      </c>
      <c r="E170" s="308">
        <v>44378</v>
      </c>
      <c r="F170" s="344">
        <v>240420</v>
      </c>
      <c r="G170" s="308">
        <v>44378</v>
      </c>
      <c r="H170" s="346">
        <v>0</v>
      </c>
      <c r="I170" s="350">
        <v>756060</v>
      </c>
    </row>
    <row r="171" spans="1:9">
      <c r="A171" s="306"/>
      <c r="B171" s="307"/>
      <c r="C171" s="308">
        <v>44409</v>
      </c>
      <c r="D171" s="312">
        <f t="shared" si="2"/>
        <v>455850</v>
      </c>
      <c r="E171" s="308">
        <v>44409</v>
      </c>
      <c r="F171" s="344">
        <v>223680</v>
      </c>
      <c r="G171" s="308">
        <v>44409</v>
      </c>
      <c r="H171" s="346">
        <v>0</v>
      </c>
      <c r="I171" s="350">
        <v>679530</v>
      </c>
    </row>
    <row r="172" spans="1:9">
      <c r="A172" s="306"/>
      <c r="B172" s="307"/>
      <c r="C172" s="308">
        <v>44440</v>
      </c>
      <c r="D172" s="312">
        <f t="shared" si="2"/>
        <v>395370</v>
      </c>
      <c r="E172" s="308">
        <v>44440</v>
      </c>
      <c r="F172" s="344">
        <v>195480</v>
      </c>
      <c r="G172" s="308">
        <v>44440</v>
      </c>
      <c r="H172" s="346">
        <v>0</v>
      </c>
      <c r="I172" s="350">
        <v>590850</v>
      </c>
    </row>
    <row r="173" spans="1:9">
      <c r="A173" s="306">
        <v>28</v>
      </c>
      <c r="B173" s="307" t="s">
        <v>236</v>
      </c>
      <c r="C173" s="308">
        <v>44287</v>
      </c>
      <c r="D173" s="312">
        <f t="shared" si="2"/>
        <v>1260</v>
      </c>
      <c r="E173" s="308">
        <v>44287</v>
      </c>
      <c r="F173" s="344">
        <v>7680</v>
      </c>
      <c r="G173" s="308">
        <v>44287</v>
      </c>
      <c r="H173" s="346">
        <v>0</v>
      </c>
      <c r="I173" s="350">
        <v>8940</v>
      </c>
    </row>
    <row r="174" spans="1:9">
      <c r="A174" s="306"/>
      <c r="B174" s="307"/>
      <c r="C174" s="308">
        <v>44317</v>
      </c>
      <c r="D174" s="312">
        <f t="shared" si="2"/>
        <v>3780</v>
      </c>
      <c r="E174" s="308">
        <v>44317</v>
      </c>
      <c r="F174" s="344">
        <v>6780</v>
      </c>
      <c r="G174" s="308">
        <v>44317</v>
      </c>
      <c r="H174" s="346">
        <v>0</v>
      </c>
      <c r="I174" s="350">
        <v>10560</v>
      </c>
    </row>
    <row r="175" spans="1:9">
      <c r="A175" s="306"/>
      <c r="B175" s="307"/>
      <c r="C175" s="308">
        <v>44348</v>
      </c>
      <c r="D175" s="312">
        <f t="shared" si="2"/>
        <v>0</v>
      </c>
      <c r="E175" s="308">
        <v>44348</v>
      </c>
      <c r="F175" s="344">
        <v>0</v>
      </c>
      <c r="G175" s="308">
        <v>44348</v>
      </c>
      <c r="H175" s="346">
        <v>0</v>
      </c>
      <c r="I175" s="350">
        <v>0</v>
      </c>
    </row>
    <row r="176" spans="1:9">
      <c r="A176" s="306"/>
      <c r="B176" s="307"/>
      <c r="C176" s="308">
        <v>44378</v>
      </c>
      <c r="D176" s="312">
        <f t="shared" si="2"/>
        <v>103980</v>
      </c>
      <c r="E176" s="308">
        <v>44378</v>
      </c>
      <c r="F176" s="344">
        <v>960</v>
      </c>
      <c r="G176" s="308">
        <v>44378</v>
      </c>
      <c r="H176" s="346">
        <v>0</v>
      </c>
      <c r="I176" s="350">
        <v>104940</v>
      </c>
    </row>
    <row r="177" spans="1:9">
      <c r="A177" s="306"/>
      <c r="B177" s="307"/>
      <c r="C177" s="308">
        <v>44409</v>
      </c>
      <c r="D177" s="312">
        <f t="shared" si="2"/>
        <v>110640</v>
      </c>
      <c r="E177" s="308">
        <v>44409</v>
      </c>
      <c r="F177" s="344">
        <v>480</v>
      </c>
      <c r="G177" s="308">
        <v>44409</v>
      </c>
      <c r="H177" s="346">
        <v>0</v>
      </c>
      <c r="I177" s="350">
        <v>111120</v>
      </c>
    </row>
    <row r="178" spans="1:9">
      <c r="A178" s="306"/>
      <c r="B178" s="307"/>
      <c r="C178" s="308">
        <v>44440</v>
      </c>
      <c r="D178" s="312">
        <f t="shared" si="2"/>
        <v>151740</v>
      </c>
      <c r="E178" s="308">
        <v>44440</v>
      </c>
      <c r="F178" s="344">
        <v>1860</v>
      </c>
      <c r="G178" s="308">
        <v>44440</v>
      </c>
      <c r="H178" s="346">
        <v>0</v>
      </c>
      <c r="I178" s="350">
        <v>153600</v>
      </c>
    </row>
    <row r="179" spans="1:9">
      <c r="A179" s="306">
        <v>29</v>
      </c>
      <c r="B179" s="307" t="s">
        <v>672</v>
      </c>
      <c r="C179" s="308">
        <v>44287</v>
      </c>
      <c r="D179" s="312">
        <f t="shared" si="2"/>
        <v>48957</v>
      </c>
      <c r="E179" s="308">
        <v>44287</v>
      </c>
      <c r="F179" s="344">
        <v>12351</v>
      </c>
      <c r="G179" s="308">
        <v>44287</v>
      </c>
      <c r="H179" s="346">
        <v>0</v>
      </c>
      <c r="I179" s="350">
        <v>61308</v>
      </c>
    </row>
    <row r="180" spans="1:9">
      <c r="A180" s="306"/>
      <c r="B180" s="307"/>
      <c r="C180" s="308">
        <v>44317</v>
      </c>
      <c r="D180" s="312">
        <f t="shared" si="2"/>
        <v>27999</v>
      </c>
      <c r="E180" s="308">
        <v>44317</v>
      </c>
      <c r="F180" s="344">
        <v>9756</v>
      </c>
      <c r="G180" s="308">
        <v>44317</v>
      </c>
      <c r="H180" s="346">
        <v>0</v>
      </c>
      <c r="I180" s="350">
        <v>37755</v>
      </c>
    </row>
    <row r="181" spans="1:9">
      <c r="A181" s="306"/>
      <c r="B181" s="307"/>
      <c r="C181" s="308">
        <v>44348</v>
      </c>
      <c r="D181" s="312">
        <f t="shared" si="2"/>
        <v>19311</v>
      </c>
      <c r="E181" s="308">
        <v>44348</v>
      </c>
      <c r="F181" s="344">
        <v>6132</v>
      </c>
      <c r="G181" s="308">
        <v>44348</v>
      </c>
      <c r="H181" s="346">
        <v>0</v>
      </c>
      <c r="I181" s="350">
        <v>25443</v>
      </c>
    </row>
    <row r="182" spans="1:9">
      <c r="A182" s="306"/>
      <c r="B182" s="307"/>
      <c r="C182" s="308">
        <v>44378</v>
      </c>
      <c r="D182" s="312">
        <f t="shared" si="2"/>
        <v>6573</v>
      </c>
      <c r="E182" s="308">
        <v>44378</v>
      </c>
      <c r="F182" s="344">
        <v>2301</v>
      </c>
      <c r="G182" s="308">
        <v>44378</v>
      </c>
      <c r="H182" s="346">
        <v>0</v>
      </c>
      <c r="I182" s="350">
        <v>8874</v>
      </c>
    </row>
    <row r="183" spans="1:9">
      <c r="A183" s="306"/>
      <c r="B183" s="307"/>
      <c r="C183" s="308">
        <v>44409</v>
      </c>
      <c r="D183" s="312">
        <f t="shared" si="2"/>
        <v>41373</v>
      </c>
      <c r="E183" s="308">
        <v>44409</v>
      </c>
      <c r="F183" s="344">
        <v>11532</v>
      </c>
      <c r="G183" s="308">
        <v>44409</v>
      </c>
      <c r="H183" s="346">
        <v>0</v>
      </c>
      <c r="I183" s="350">
        <v>52905</v>
      </c>
    </row>
    <row r="184" spans="1:9">
      <c r="A184" s="306"/>
      <c r="B184" s="307"/>
      <c r="C184" s="308">
        <v>44440</v>
      </c>
      <c r="D184" s="312">
        <f t="shared" si="2"/>
        <v>49299</v>
      </c>
      <c r="E184" s="308">
        <v>44440</v>
      </c>
      <c r="F184" s="344">
        <v>12378</v>
      </c>
      <c r="G184" s="308">
        <v>44440</v>
      </c>
      <c r="H184" s="346">
        <v>0</v>
      </c>
      <c r="I184" s="350">
        <v>61677</v>
      </c>
    </row>
    <row r="185" spans="1:9">
      <c r="A185" s="306">
        <v>30</v>
      </c>
      <c r="B185" s="307" t="s">
        <v>442</v>
      </c>
      <c r="C185" s="308">
        <v>44287</v>
      </c>
      <c r="D185" s="312">
        <f t="shared" si="2"/>
        <v>1427880</v>
      </c>
      <c r="E185" s="308">
        <v>44287</v>
      </c>
      <c r="F185" s="344">
        <v>501120</v>
      </c>
      <c r="G185" s="308">
        <v>44287</v>
      </c>
      <c r="H185" s="346">
        <v>0</v>
      </c>
      <c r="I185" s="350">
        <v>1929000</v>
      </c>
    </row>
    <row r="186" spans="1:9">
      <c r="A186" s="306"/>
      <c r="B186" s="307"/>
      <c r="C186" s="308">
        <v>44317</v>
      </c>
      <c r="D186" s="312">
        <f t="shared" si="2"/>
        <v>1255080</v>
      </c>
      <c r="E186" s="308">
        <v>44317</v>
      </c>
      <c r="F186" s="344">
        <v>357600</v>
      </c>
      <c r="G186" s="308">
        <v>44317</v>
      </c>
      <c r="H186" s="346">
        <v>0</v>
      </c>
      <c r="I186" s="350">
        <v>1612680</v>
      </c>
    </row>
    <row r="187" spans="1:9">
      <c r="A187" s="306"/>
      <c r="B187" s="307"/>
      <c r="C187" s="308">
        <v>44348</v>
      </c>
      <c r="D187" s="312">
        <f t="shared" si="2"/>
        <v>1367520</v>
      </c>
      <c r="E187" s="308">
        <v>44348</v>
      </c>
      <c r="F187" s="344">
        <v>449520</v>
      </c>
      <c r="G187" s="308">
        <v>44348</v>
      </c>
      <c r="H187" s="346">
        <v>0</v>
      </c>
      <c r="I187" s="350">
        <v>1817040</v>
      </c>
    </row>
    <row r="188" spans="1:9">
      <c r="A188" s="306"/>
      <c r="B188" s="307"/>
      <c r="C188" s="308">
        <v>44378</v>
      </c>
      <c r="D188" s="312">
        <f t="shared" si="2"/>
        <v>1134960</v>
      </c>
      <c r="E188" s="308">
        <v>44378</v>
      </c>
      <c r="F188" s="344">
        <v>377040</v>
      </c>
      <c r="G188" s="308">
        <v>44378</v>
      </c>
      <c r="H188" s="346">
        <v>0</v>
      </c>
      <c r="I188" s="350">
        <v>1512000</v>
      </c>
    </row>
    <row r="189" spans="1:9">
      <c r="A189" s="306"/>
      <c r="B189" s="307"/>
      <c r="C189" s="308">
        <v>44409</v>
      </c>
      <c r="D189" s="312">
        <f t="shared" si="2"/>
        <v>961200</v>
      </c>
      <c r="E189" s="308">
        <v>44409</v>
      </c>
      <c r="F189" s="344">
        <v>281040</v>
      </c>
      <c r="G189" s="308">
        <v>44409</v>
      </c>
      <c r="H189" s="346">
        <v>0</v>
      </c>
      <c r="I189" s="350">
        <v>1242240</v>
      </c>
    </row>
    <row r="190" spans="1:9">
      <c r="A190" s="306"/>
      <c r="B190" s="307"/>
      <c r="C190" s="308">
        <v>44440</v>
      </c>
      <c r="D190" s="312">
        <f t="shared" si="2"/>
        <v>201360</v>
      </c>
      <c r="E190" s="308">
        <v>44440</v>
      </c>
      <c r="F190" s="344">
        <v>37800</v>
      </c>
      <c r="G190" s="308">
        <v>44440</v>
      </c>
      <c r="H190" s="346">
        <v>0</v>
      </c>
      <c r="I190" s="350">
        <v>239160</v>
      </c>
    </row>
    <row r="191" spans="1:9">
      <c r="A191" s="306">
        <v>31</v>
      </c>
      <c r="B191" s="307" t="s">
        <v>236</v>
      </c>
      <c r="C191" s="308">
        <v>44287</v>
      </c>
      <c r="D191" s="312">
        <f t="shared" si="2"/>
        <v>0</v>
      </c>
      <c r="E191" s="308">
        <v>44287</v>
      </c>
      <c r="F191" s="344">
        <v>0</v>
      </c>
      <c r="G191" s="308">
        <v>44287</v>
      </c>
      <c r="H191" s="346">
        <v>0</v>
      </c>
      <c r="I191" s="350">
        <v>0</v>
      </c>
    </row>
    <row r="192" spans="1:9">
      <c r="A192" s="306"/>
      <c r="B192" s="307"/>
      <c r="C192" s="308">
        <v>44317</v>
      </c>
      <c r="D192" s="312">
        <f t="shared" si="2"/>
        <v>0</v>
      </c>
      <c r="E192" s="308">
        <v>44317</v>
      </c>
      <c r="F192" s="344">
        <v>0</v>
      </c>
      <c r="G192" s="308">
        <v>44317</v>
      </c>
      <c r="H192" s="346">
        <v>0</v>
      </c>
      <c r="I192" s="350">
        <v>0</v>
      </c>
    </row>
    <row r="193" spans="1:9">
      <c r="A193" s="306"/>
      <c r="B193" s="307"/>
      <c r="C193" s="308">
        <v>44348</v>
      </c>
      <c r="D193" s="312">
        <f t="shared" si="2"/>
        <v>0</v>
      </c>
      <c r="E193" s="308">
        <v>44348</v>
      </c>
      <c r="F193" s="344">
        <v>0</v>
      </c>
      <c r="G193" s="308">
        <v>44348</v>
      </c>
      <c r="H193" s="346">
        <v>0</v>
      </c>
      <c r="I193" s="350">
        <v>0</v>
      </c>
    </row>
    <row r="194" spans="1:9">
      <c r="A194" s="306"/>
      <c r="B194" s="307"/>
      <c r="C194" s="308">
        <v>44378</v>
      </c>
      <c r="D194" s="312">
        <f t="shared" si="2"/>
        <v>44970</v>
      </c>
      <c r="E194" s="308">
        <v>44378</v>
      </c>
      <c r="F194" s="344">
        <v>540</v>
      </c>
      <c r="G194" s="308">
        <v>44378</v>
      </c>
      <c r="H194" s="346">
        <v>0</v>
      </c>
      <c r="I194" s="350">
        <v>45510</v>
      </c>
    </row>
    <row r="195" spans="1:9">
      <c r="A195" s="306"/>
      <c r="B195" s="307"/>
      <c r="C195" s="308">
        <v>44409</v>
      </c>
      <c r="D195" s="312">
        <f t="shared" si="2"/>
        <v>21980</v>
      </c>
      <c r="E195" s="308">
        <v>44409</v>
      </c>
      <c r="F195" s="344">
        <v>250</v>
      </c>
      <c r="G195" s="308">
        <v>44409</v>
      </c>
      <c r="H195" s="346">
        <v>0</v>
      </c>
      <c r="I195" s="350">
        <v>22230</v>
      </c>
    </row>
    <row r="196" spans="1:9">
      <c r="A196" s="306"/>
      <c r="B196" s="307"/>
      <c r="C196" s="308">
        <v>44440</v>
      </c>
      <c r="D196" s="312">
        <f t="shared" si="2"/>
        <v>21850</v>
      </c>
      <c r="E196" s="308">
        <v>44440</v>
      </c>
      <c r="F196" s="344">
        <v>340</v>
      </c>
      <c r="G196" s="308">
        <v>44440</v>
      </c>
      <c r="H196" s="346">
        <v>0</v>
      </c>
      <c r="I196" s="350">
        <v>22190</v>
      </c>
    </row>
    <row r="197" spans="1:9">
      <c r="A197" s="306">
        <v>32</v>
      </c>
      <c r="B197" s="307" t="s">
        <v>860</v>
      </c>
      <c r="C197" s="308">
        <v>44287</v>
      </c>
      <c r="D197" s="312">
        <f t="shared" si="2"/>
        <v>-672719</v>
      </c>
      <c r="E197" s="308">
        <v>44287</v>
      </c>
      <c r="F197" s="344">
        <v>754620</v>
      </c>
      <c r="G197" s="308">
        <v>44287</v>
      </c>
      <c r="H197" s="346">
        <v>0</v>
      </c>
      <c r="I197" s="350">
        <v>81901</v>
      </c>
    </row>
    <row r="198" spans="1:9">
      <c r="A198" s="306"/>
      <c r="B198" s="307"/>
      <c r="C198" s="308">
        <v>44317</v>
      </c>
      <c r="D198" s="312">
        <f t="shared" si="2"/>
        <v>-350242</v>
      </c>
      <c r="E198" s="308">
        <v>44317</v>
      </c>
      <c r="F198" s="344">
        <v>779820</v>
      </c>
      <c r="G198" s="308">
        <v>44317</v>
      </c>
      <c r="H198" s="346">
        <v>0</v>
      </c>
      <c r="I198" s="350">
        <v>429578</v>
      </c>
    </row>
    <row r="199" spans="1:9">
      <c r="A199" s="306"/>
      <c r="B199" s="307"/>
      <c r="C199" s="308">
        <v>44348</v>
      </c>
      <c r="D199" s="312">
        <f t="shared" si="2"/>
        <v>-574260</v>
      </c>
      <c r="E199" s="308">
        <v>44348</v>
      </c>
      <c r="F199" s="344">
        <v>654960</v>
      </c>
      <c r="G199" s="308">
        <v>44348</v>
      </c>
      <c r="H199" s="346">
        <v>0</v>
      </c>
      <c r="I199" s="350">
        <v>80700</v>
      </c>
    </row>
    <row r="200" spans="1:9">
      <c r="A200" s="306"/>
      <c r="B200" s="307"/>
      <c r="C200" s="308">
        <v>44378</v>
      </c>
      <c r="D200" s="312">
        <f t="shared" si="2"/>
        <v>-296534</v>
      </c>
      <c r="E200" s="308">
        <v>44378</v>
      </c>
      <c r="F200" s="344">
        <v>857580</v>
      </c>
      <c r="G200" s="308">
        <v>44378</v>
      </c>
      <c r="H200" s="346">
        <v>0</v>
      </c>
      <c r="I200" s="350">
        <v>561046</v>
      </c>
    </row>
    <row r="201" spans="1:9">
      <c r="A201" s="306"/>
      <c r="B201" s="307"/>
      <c r="C201" s="308">
        <v>44409</v>
      </c>
      <c r="D201" s="312">
        <f t="shared" ref="D201:D226" si="3">+I201-F201</f>
        <v>1086960</v>
      </c>
      <c r="E201" s="308">
        <v>44409</v>
      </c>
      <c r="F201" s="344">
        <v>735720</v>
      </c>
      <c r="G201" s="308">
        <v>44409</v>
      </c>
      <c r="H201" s="346">
        <v>0</v>
      </c>
      <c r="I201" s="350">
        <v>1822680</v>
      </c>
    </row>
    <row r="202" spans="1:9">
      <c r="A202" s="306"/>
      <c r="B202" s="307"/>
      <c r="C202" s="308">
        <v>44440</v>
      </c>
      <c r="D202" s="312">
        <f t="shared" si="3"/>
        <v>1059900</v>
      </c>
      <c r="E202" s="308">
        <v>44440</v>
      </c>
      <c r="F202" s="344">
        <v>614340</v>
      </c>
      <c r="G202" s="308">
        <v>44440</v>
      </c>
      <c r="H202" s="346">
        <v>0</v>
      </c>
      <c r="I202" s="350">
        <v>1674240</v>
      </c>
    </row>
    <row r="203" spans="1:9">
      <c r="A203" s="306">
        <v>33</v>
      </c>
      <c r="B203" s="307" t="s">
        <v>236</v>
      </c>
      <c r="C203" s="308">
        <v>44287</v>
      </c>
      <c r="D203" s="312">
        <f t="shared" si="3"/>
        <v>30000</v>
      </c>
      <c r="E203" s="308">
        <v>44287</v>
      </c>
      <c r="F203" s="344">
        <v>0</v>
      </c>
      <c r="G203" s="308">
        <v>44287</v>
      </c>
      <c r="H203" s="346">
        <v>0</v>
      </c>
      <c r="I203" s="350">
        <v>30000</v>
      </c>
    </row>
    <row r="204" spans="1:9">
      <c r="A204" s="306"/>
      <c r="B204" s="307"/>
      <c r="C204" s="308">
        <v>44317</v>
      </c>
      <c r="D204" s="344">
        <f t="shared" si="3"/>
        <v>0</v>
      </c>
      <c r="E204" s="308">
        <v>44317</v>
      </c>
      <c r="F204" s="344">
        <v>0</v>
      </c>
      <c r="G204" s="308">
        <v>44317</v>
      </c>
      <c r="H204" s="346">
        <v>0</v>
      </c>
      <c r="I204" s="350">
        <v>0</v>
      </c>
    </row>
    <row r="205" spans="1:9">
      <c r="A205" s="306"/>
      <c r="B205" s="307"/>
      <c r="C205" s="308">
        <v>44348</v>
      </c>
      <c r="D205" s="344">
        <f t="shared" si="3"/>
        <v>0</v>
      </c>
      <c r="E205" s="308">
        <v>44348</v>
      </c>
      <c r="F205" s="344">
        <v>0</v>
      </c>
      <c r="G205" s="308">
        <v>44348</v>
      </c>
      <c r="H205" s="346">
        <v>0</v>
      </c>
      <c r="I205" s="350">
        <v>0</v>
      </c>
    </row>
    <row r="206" spans="1:9">
      <c r="A206" s="306"/>
      <c r="B206" s="307"/>
      <c r="C206" s="308">
        <v>44378</v>
      </c>
      <c r="D206" s="312">
        <f t="shared" si="3"/>
        <v>129600</v>
      </c>
      <c r="E206" s="308">
        <v>44378</v>
      </c>
      <c r="F206" s="344">
        <v>27600</v>
      </c>
      <c r="G206" s="308">
        <v>44378</v>
      </c>
      <c r="H206" s="346">
        <v>0</v>
      </c>
      <c r="I206" s="350">
        <v>157200</v>
      </c>
    </row>
    <row r="207" spans="1:9">
      <c r="A207" s="306"/>
      <c r="B207" s="307"/>
      <c r="C207" s="308">
        <v>44409</v>
      </c>
      <c r="D207" s="312">
        <f t="shared" si="3"/>
        <v>87600</v>
      </c>
      <c r="E207" s="308">
        <v>44409</v>
      </c>
      <c r="F207" s="344">
        <v>0</v>
      </c>
      <c r="G207" s="308">
        <v>44409</v>
      </c>
      <c r="H207" s="346">
        <v>0</v>
      </c>
      <c r="I207" s="350">
        <v>87600</v>
      </c>
    </row>
    <row r="208" spans="1:9">
      <c r="A208" s="306"/>
      <c r="B208" s="307"/>
      <c r="C208" s="308">
        <v>44440</v>
      </c>
      <c r="D208" s="312">
        <f t="shared" si="3"/>
        <v>118050</v>
      </c>
      <c r="E208" s="308">
        <v>44440</v>
      </c>
      <c r="F208" s="344">
        <v>900</v>
      </c>
      <c r="G208" s="308">
        <v>44440</v>
      </c>
      <c r="H208" s="346">
        <v>0</v>
      </c>
      <c r="I208" s="350">
        <v>118950</v>
      </c>
    </row>
    <row r="209" spans="1:9">
      <c r="A209" s="306">
        <v>34</v>
      </c>
      <c r="B209" s="515" t="s">
        <v>441</v>
      </c>
      <c r="C209" s="308">
        <v>44287</v>
      </c>
      <c r="D209" s="312">
        <f t="shared" si="3"/>
        <v>428580</v>
      </c>
      <c r="E209" s="308">
        <v>44287</v>
      </c>
      <c r="F209" s="344">
        <v>166500</v>
      </c>
      <c r="G209" s="308">
        <v>44287</v>
      </c>
      <c r="H209" s="346">
        <v>0</v>
      </c>
      <c r="I209" s="350">
        <v>595080</v>
      </c>
    </row>
    <row r="210" spans="1:9">
      <c r="A210" s="306"/>
      <c r="B210" s="307"/>
      <c r="C210" s="308">
        <v>44317</v>
      </c>
      <c r="D210" s="312">
        <f t="shared" si="3"/>
        <v>218085</v>
      </c>
      <c r="E210" s="308">
        <v>44317</v>
      </c>
      <c r="F210" s="344">
        <v>25464</v>
      </c>
      <c r="G210" s="308">
        <v>44317</v>
      </c>
      <c r="H210" s="346">
        <v>0</v>
      </c>
      <c r="I210" s="350">
        <v>243549</v>
      </c>
    </row>
    <row r="211" spans="1:9">
      <c r="A211" s="306"/>
      <c r="B211" s="307"/>
      <c r="C211" s="308">
        <v>44348</v>
      </c>
      <c r="D211" s="312">
        <f t="shared" si="3"/>
        <v>211758</v>
      </c>
      <c r="E211" s="308">
        <v>44348</v>
      </c>
      <c r="F211" s="344">
        <v>45087</v>
      </c>
      <c r="G211" s="308">
        <v>44348</v>
      </c>
      <c r="H211" s="346">
        <v>0</v>
      </c>
      <c r="I211" s="350">
        <v>256845</v>
      </c>
    </row>
    <row r="212" spans="1:9">
      <c r="A212" s="306"/>
      <c r="B212" s="307"/>
      <c r="C212" s="308">
        <v>44378</v>
      </c>
      <c r="D212" s="312">
        <f t="shared" si="3"/>
        <v>300645</v>
      </c>
      <c r="E212" s="308">
        <v>44378</v>
      </c>
      <c r="F212" s="344">
        <v>86346</v>
      </c>
      <c r="G212" s="308">
        <v>44378</v>
      </c>
      <c r="H212" s="346">
        <v>0</v>
      </c>
      <c r="I212" s="350">
        <v>386991</v>
      </c>
    </row>
    <row r="213" spans="1:9">
      <c r="A213" s="306"/>
      <c r="B213" s="307"/>
      <c r="C213" s="308">
        <v>44409</v>
      </c>
      <c r="D213" s="312">
        <f t="shared" si="3"/>
        <v>223662</v>
      </c>
      <c r="E213" s="308">
        <v>44409</v>
      </c>
      <c r="F213" s="344">
        <v>59463</v>
      </c>
      <c r="G213" s="308">
        <v>44409</v>
      </c>
      <c r="H213" s="346">
        <v>0</v>
      </c>
      <c r="I213" s="350">
        <v>283125</v>
      </c>
    </row>
    <row r="214" spans="1:9">
      <c r="A214" s="306"/>
      <c r="B214" s="307"/>
      <c r="C214" s="308">
        <v>44440</v>
      </c>
      <c r="D214" s="312">
        <f t="shared" si="3"/>
        <v>131829</v>
      </c>
      <c r="E214" s="308">
        <v>44440</v>
      </c>
      <c r="F214" s="344">
        <v>34098</v>
      </c>
      <c r="G214" s="308">
        <v>44440</v>
      </c>
      <c r="H214" s="346">
        <v>0</v>
      </c>
      <c r="I214" s="350">
        <v>165927</v>
      </c>
    </row>
    <row r="215" spans="1:9">
      <c r="A215" s="306">
        <v>35</v>
      </c>
      <c r="B215" s="307" t="s">
        <v>859</v>
      </c>
      <c r="C215" s="308">
        <v>44287</v>
      </c>
      <c r="D215" s="312">
        <f t="shared" si="3"/>
        <v>451</v>
      </c>
      <c r="E215" s="308">
        <v>44287</v>
      </c>
      <c r="F215" s="344">
        <v>130</v>
      </c>
      <c r="G215" s="308">
        <v>44287</v>
      </c>
      <c r="H215" s="346">
        <v>0</v>
      </c>
      <c r="I215" s="350">
        <v>581</v>
      </c>
    </row>
    <row r="216" spans="1:9">
      <c r="A216" s="306"/>
      <c r="B216" s="307"/>
      <c r="C216" s="308">
        <v>44317</v>
      </c>
      <c r="D216" s="312">
        <f t="shared" si="3"/>
        <v>421</v>
      </c>
      <c r="E216" s="308">
        <v>44317</v>
      </c>
      <c r="F216" s="344">
        <v>135</v>
      </c>
      <c r="G216" s="308">
        <v>44317</v>
      </c>
      <c r="H216" s="346">
        <v>0</v>
      </c>
      <c r="I216" s="350">
        <v>556</v>
      </c>
    </row>
    <row r="217" spans="1:9">
      <c r="A217" s="306"/>
      <c r="B217" s="307"/>
      <c r="C217" s="308">
        <v>44348</v>
      </c>
      <c r="D217" s="312">
        <f t="shared" si="3"/>
        <v>428</v>
      </c>
      <c r="E217" s="308">
        <v>44348</v>
      </c>
      <c r="F217" s="344">
        <v>122</v>
      </c>
      <c r="G217" s="308">
        <v>44348</v>
      </c>
      <c r="H217" s="346">
        <v>0</v>
      </c>
      <c r="I217" s="350">
        <v>550</v>
      </c>
    </row>
    <row r="218" spans="1:9">
      <c r="A218" s="306"/>
      <c r="B218" s="307"/>
      <c r="C218" s="308">
        <v>44378</v>
      </c>
      <c r="D218" s="312">
        <f t="shared" si="3"/>
        <v>422</v>
      </c>
      <c r="E218" s="308">
        <v>44378</v>
      </c>
      <c r="F218" s="344">
        <v>163</v>
      </c>
      <c r="G218" s="308">
        <v>44378</v>
      </c>
      <c r="H218" s="346">
        <v>0</v>
      </c>
      <c r="I218" s="350">
        <v>585</v>
      </c>
    </row>
    <row r="219" spans="1:9">
      <c r="A219" s="306"/>
      <c r="B219" s="307"/>
      <c r="C219" s="308">
        <v>44409</v>
      </c>
      <c r="D219" s="312">
        <f t="shared" si="3"/>
        <v>219</v>
      </c>
      <c r="E219" s="308">
        <v>44409</v>
      </c>
      <c r="F219" s="344">
        <v>81</v>
      </c>
      <c r="G219" s="308">
        <v>44409</v>
      </c>
      <c r="H219" s="346">
        <v>0</v>
      </c>
      <c r="I219" s="350">
        <v>300</v>
      </c>
    </row>
    <row r="220" spans="1:9">
      <c r="A220" s="306"/>
      <c r="B220" s="307"/>
      <c r="C220" s="308">
        <v>44440</v>
      </c>
      <c r="D220" s="312">
        <f t="shared" si="3"/>
        <v>2829</v>
      </c>
      <c r="E220" s="308">
        <v>44440</v>
      </c>
      <c r="F220" s="344">
        <v>767</v>
      </c>
      <c r="G220" s="308">
        <v>44440</v>
      </c>
      <c r="H220" s="346">
        <v>0</v>
      </c>
      <c r="I220" s="350">
        <v>3596</v>
      </c>
    </row>
    <row r="221" spans="1:9">
      <c r="A221" s="306">
        <v>36</v>
      </c>
      <c r="B221" s="517" t="s">
        <v>236</v>
      </c>
      <c r="C221" s="308">
        <v>44287</v>
      </c>
      <c r="D221" s="312">
        <f t="shared" si="3"/>
        <v>1740</v>
      </c>
      <c r="E221" s="308">
        <v>44287</v>
      </c>
      <c r="F221" s="517">
        <v>8550</v>
      </c>
      <c r="G221" s="308">
        <v>44287</v>
      </c>
      <c r="H221" s="346">
        <v>0</v>
      </c>
      <c r="I221" s="517">
        <v>10290</v>
      </c>
    </row>
    <row r="222" spans="1:9">
      <c r="A222" s="306"/>
      <c r="B222" s="517"/>
      <c r="C222" s="308">
        <v>44317</v>
      </c>
      <c r="D222" s="312">
        <f t="shared" si="3"/>
        <v>1620</v>
      </c>
      <c r="E222" s="308">
        <v>44317</v>
      </c>
      <c r="F222" s="517">
        <v>8550</v>
      </c>
      <c r="G222" s="308">
        <v>44317</v>
      </c>
      <c r="H222" s="346">
        <v>0</v>
      </c>
      <c r="I222" s="517">
        <v>10170</v>
      </c>
    </row>
    <row r="223" spans="1:9">
      <c r="A223" s="306"/>
      <c r="B223" s="517"/>
      <c r="C223" s="308">
        <v>44348</v>
      </c>
      <c r="D223" s="312">
        <f t="shared" si="3"/>
        <v>3900</v>
      </c>
      <c r="E223" s="308">
        <v>44348</v>
      </c>
      <c r="F223" s="517">
        <v>8070</v>
      </c>
      <c r="G223" s="308">
        <v>44348</v>
      </c>
      <c r="H223" s="346">
        <v>0</v>
      </c>
      <c r="I223" s="517">
        <v>11970</v>
      </c>
    </row>
    <row r="224" spans="1:9">
      <c r="A224" s="306"/>
      <c r="B224" s="517"/>
      <c r="C224" s="308">
        <v>44378</v>
      </c>
      <c r="D224" s="312">
        <f t="shared" si="3"/>
        <v>68940</v>
      </c>
      <c r="E224" s="308">
        <v>44378</v>
      </c>
      <c r="F224" s="517">
        <v>3270</v>
      </c>
      <c r="G224" s="308">
        <v>44378</v>
      </c>
      <c r="H224" s="346">
        <v>0</v>
      </c>
      <c r="I224" s="517">
        <v>72210</v>
      </c>
    </row>
    <row r="225" spans="1:9">
      <c r="A225" s="306"/>
      <c r="B225" s="517"/>
      <c r="C225" s="308">
        <v>44409</v>
      </c>
      <c r="D225" s="312">
        <f t="shared" si="3"/>
        <v>163500</v>
      </c>
      <c r="E225" s="308">
        <v>44409</v>
      </c>
      <c r="F225" s="517">
        <v>3060</v>
      </c>
      <c r="G225" s="308">
        <v>44409</v>
      </c>
      <c r="H225" s="346">
        <v>0</v>
      </c>
      <c r="I225" s="517">
        <v>166560</v>
      </c>
    </row>
    <row r="226" spans="1:9">
      <c r="A226" s="306"/>
      <c r="B226" s="517"/>
      <c r="C226" s="308">
        <v>44440</v>
      </c>
      <c r="D226" s="312">
        <f t="shared" si="3"/>
        <v>109890</v>
      </c>
      <c r="E226" s="308">
        <v>44440</v>
      </c>
      <c r="F226" s="517">
        <v>3060</v>
      </c>
      <c r="G226" s="308">
        <v>44440</v>
      </c>
      <c r="H226" s="346">
        <v>0</v>
      </c>
      <c r="I226" s="517">
        <v>112950</v>
      </c>
    </row>
  </sheetData>
  <autoFilter ref="A7:K238"/>
  <pageMargins left="1.06" right="0.31" top="0.32" bottom="0.37" header="0.3" footer="0.3"/>
  <pageSetup scale="67" orientation="portrait" horizontalDpi="0" verticalDpi="0" r:id="rId1"/>
  <rowBreaks count="3" manualBreakCount="3">
    <brk id="76" max="8" man="1"/>
    <brk id="142" max="8" man="1"/>
    <brk id="208" max="8" man="1"/>
  </rowBreaks>
</worksheet>
</file>

<file path=xl/worksheets/sheet14.xml><?xml version="1.0" encoding="utf-8"?>
<worksheet xmlns="http://schemas.openxmlformats.org/spreadsheetml/2006/main" xmlns:r="http://schemas.openxmlformats.org/officeDocument/2006/relationships">
  <sheetPr>
    <tabColor theme="9" tint="-0.249977111117893"/>
    <pageSetUpPr fitToPage="1"/>
  </sheetPr>
  <dimension ref="A1:E26"/>
  <sheetViews>
    <sheetView workbookViewId="0">
      <selection activeCell="B9" sqref="B9"/>
    </sheetView>
  </sheetViews>
  <sheetFormatPr defaultColWidth="11.44140625" defaultRowHeight="15"/>
  <cols>
    <col min="1" max="1" width="3.6640625" style="2" customWidth="1"/>
    <col min="2" max="2" width="32.6640625" style="2" customWidth="1"/>
    <col min="3" max="3" width="20.109375" style="2" customWidth="1"/>
    <col min="4" max="4" width="19" style="2" customWidth="1"/>
    <col min="5" max="5" width="20" style="2" customWidth="1"/>
    <col min="6" max="16384" width="11.44140625" style="2"/>
  </cols>
  <sheetData>
    <row r="1" spans="1:5">
      <c r="B1" s="79" t="s">
        <v>880</v>
      </c>
      <c r="D1" s="3"/>
      <c r="E1" s="83" t="s">
        <v>591</v>
      </c>
    </row>
    <row r="2" spans="1:5" ht="15.75">
      <c r="A2" s="156" t="s">
        <v>592</v>
      </c>
      <c r="B2" s="5"/>
      <c r="C2" s="5"/>
      <c r="D2" s="5"/>
      <c r="E2" s="5"/>
    </row>
    <row r="3" spans="1:5">
      <c r="A3" s="5"/>
      <c r="B3" s="5"/>
      <c r="C3" s="5"/>
      <c r="D3" s="5"/>
    </row>
    <row r="4" spans="1:5" ht="15.75">
      <c r="A4" s="156" t="s">
        <v>593</v>
      </c>
      <c r="B4" s="5"/>
      <c r="C4" s="5"/>
      <c r="D4" s="5"/>
      <c r="E4" s="5"/>
    </row>
    <row r="5" spans="1:5" ht="15.75">
      <c r="A5" s="156"/>
      <c r="B5" s="5"/>
      <c r="C5" s="5"/>
      <c r="D5" s="5"/>
      <c r="E5" s="5"/>
    </row>
    <row r="6" spans="1:5" ht="15.75">
      <c r="A6" s="86"/>
      <c r="B6" s="157" t="s">
        <v>2</v>
      </c>
      <c r="C6" s="158" t="s">
        <v>594</v>
      </c>
      <c r="D6" s="159" t="s">
        <v>595</v>
      </c>
      <c r="E6" s="155" t="s">
        <v>594</v>
      </c>
    </row>
    <row r="7" spans="1:5" ht="15.75">
      <c r="A7" s="142"/>
      <c r="B7" s="87"/>
      <c r="C7" s="160" t="s">
        <v>596</v>
      </c>
      <c r="D7" s="161" t="s">
        <v>596</v>
      </c>
      <c r="E7" s="162" t="s">
        <v>597</v>
      </c>
    </row>
    <row r="8" spans="1:5">
      <c r="A8" s="142"/>
      <c r="C8" s="8"/>
      <c r="D8" s="8"/>
      <c r="E8" s="8"/>
    </row>
    <row r="9" spans="1:5">
      <c r="A9" s="8"/>
      <c r="B9" s="8"/>
      <c r="C9" s="8"/>
      <c r="D9" s="8"/>
      <c r="E9" s="8"/>
    </row>
    <row r="10" spans="1:5">
      <c r="A10" s="8">
        <v>1</v>
      </c>
      <c r="B10" s="8" t="s">
        <v>598</v>
      </c>
      <c r="C10" s="425">
        <v>96</v>
      </c>
      <c r="D10" s="425">
        <v>70</v>
      </c>
      <c r="E10" s="426">
        <v>55</v>
      </c>
    </row>
    <row r="11" spans="1:5">
      <c r="A11" s="8"/>
      <c r="B11" s="8"/>
      <c r="C11" s="425"/>
      <c r="D11" s="425"/>
      <c r="E11" s="426"/>
    </row>
    <row r="12" spans="1:5">
      <c r="A12" s="8">
        <v>2</v>
      </c>
      <c r="B12" s="8" t="s">
        <v>599</v>
      </c>
      <c r="C12" s="425">
        <v>3837</v>
      </c>
      <c r="D12" s="425">
        <v>3215</v>
      </c>
      <c r="E12" s="426">
        <v>3108</v>
      </c>
    </row>
    <row r="13" spans="1:5">
      <c r="A13" s="8"/>
      <c r="B13" s="8"/>
      <c r="C13" s="8"/>
      <c r="D13" s="8"/>
      <c r="E13" s="8"/>
    </row>
    <row r="14" spans="1:5">
      <c r="A14" s="8">
        <v>3</v>
      </c>
      <c r="B14" s="8" t="s">
        <v>600</v>
      </c>
      <c r="C14" s="8"/>
      <c r="D14" s="8"/>
      <c r="E14" s="8"/>
    </row>
    <row r="15" spans="1:5">
      <c r="A15" s="8"/>
      <c r="B15" s="8" t="s">
        <v>601</v>
      </c>
      <c r="C15" s="8"/>
      <c r="D15" s="8"/>
      <c r="E15" s="8"/>
    </row>
    <row r="16" spans="1:5">
      <c r="A16" s="8"/>
      <c r="B16" s="8"/>
      <c r="C16" s="8"/>
      <c r="D16" s="8"/>
      <c r="E16" s="8"/>
    </row>
    <row r="17" spans="1:5">
      <c r="A17" s="8"/>
      <c r="B17" s="8" t="s">
        <v>602</v>
      </c>
      <c r="C17" s="8"/>
      <c r="D17" s="8"/>
      <c r="E17" s="8"/>
    </row>
    <row r="18" spans="1:5">
      <c r="A18" s="8"/>
      <c r="B18" s="8" t="s">
        <v>603</v>
      </c>
      <c r="C18" s="8"/>
      <c r="D18" s="8"/>
      <c r="E18" s="8"/>
    </row>
    <row r="19" spans="1:5">
      <c r="A19" s="8"/>
      <c r="B19" s="8" t="s">
        <v>604</v>
      </c>
      <c r="C19" s="8"/>
      <c r="D19" s="8"/>
      <c r="E19" s="8"/>
    </row>
    <row r="20" spans="1:5">
      <c r="A20" s="8"/>
      <c r="B20" s="8"/>
      <c r="C20" s="8"/>
      <c r="D20" s="8"/>
      <c r="E20" s="8"/>
    </row>
    <row r="21" spans="1:5">
      <c r="A21" s="8">
        <v>4</v>
      </c>
      <c r="B21" s="8" t="s">
        <v>605</v>
      </c>
      <c r="C21" s="8"/>
      <c r="D21" s="8"/>
      <c r="E21" s="8"/>
    </row>
    <row r="22" spans="1:5">
      <c r="A22" s="8"/>
      <c r="B22" s="8" t="s">
        <v>606</v>
      </c>
      <c r="C22" s="8"/>
      <c r="D22" s="8"/>
      <c r="E22" s="8"/>
    </row>
    <row r="23" spans="1:5">
      <c r="A23" s="8"/>
      <c r="B23" s="8" t="s">
        <v>607</v>
      </c>
      <c r="C23" s="8"/>
      <c r="D23" s="8"/>
      <c r="E23" s="8"/>
    </row>
    <row r="24" spans="1:5">
      <c r="A24" s="8"/>
      <c r="B24" s="8" t="s">
        <v>608</v>
      </c>
      <c r="C24" s="8"/>
      <c r="D24" s="8"/>
      <c r="E24" s="8"/>
    </row>
    <row r="25" spans="1:5">
      <c r="A25" s="8"/>
      <c r="B25" s="8" t="s">
        <v>609</v>
      </c>
      <c r="C25" s="8"/>
      <c r="D25" s="8"/>
      <c r="E25" s="8"/>
    </row>
    <row r="26" spans="1:5">
      <c r="A26" s="8"/>
      <c r="B26" s="8"/>
      <c r="C26" s="8"/>
      <c r="D26" s="8"/>
      <c r="E26" s="8"/>
    </row>
  </sheetData>
  <pageMargins left="0.96" right="0.75" top="1" bottom="1"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sheetPr>
    <tabColor theme="9" tint="-0.249977111117893"/>
    <pageSetUpPr fitToPage="1"/>
  </sheetPr>
  <dimension ref="A1:CK53"/>
  <sheetViews>
    <sheetView topLeftCell="A2" zoomScaleNormal="100" workbookViewId="0">
      <pane xSplit="2" ySplit="5" topLeftCell="C10" activePane="bottomRight" state="frozen"/>
      <selection activeCell="E15" sqref="E15"/>
      <selection pane="topRight" activeCell="E15" sqref="E15"/>
      <selection pane="bottomLeft" activeCell="E15" sqref="E15"/>
      <selection pane="bottomRight" activeCell="I24" sqref="I24"/>
    </sheetView>
  </sheetViews>
  <sheetFormatPr defaultRowHeight="19.5" customHeight="1"/>
  <cols>
    <col min="1" max="1" width="26.21875" style="249" customWidth="1"/>
    <col min="2" max="2" width="19.44140625" style="266" customWidth="1"/>
    <col min="3" max="3" width="15.5546875" style="266" customWidth="1"/>
    <col min="4" max="4" width="12.44140625" style="249" customWidth="1"/>
    <col min="5" max="5" width="10.44140625" style="249" customWidth="1"/>
    <col min="6" max="6" width="15" style="249" customWidth="1"/>
    <col min="7" max="7" width="17.21875" style="249" customWidth="1"/>
    <col min="8" max="8" width="12.5546875" style="249" customWidth="1"/>
    <col min="9" max="9" width="10" style="249" customWidth="1"/>
    <col min="10" max="10" width="13.33203125" style="249" customWidth="1"/>
    <col min="11" max="11" width="14.109375" style="249" customWidth="1"/>
    <col min="12" max="12" width="9.21875" style="249" customWidth="1"/>
    <col min="13" max="13" width="12.77734375" style="249" customWidth="1"/>
    <col min="14" max="14" width="12.77734375" style="266" customWidth="1"/>
    <col min="15" max="15" width="13.33203125" style="266" customWidth="1"/>
    <col min="16" max="16" width="13.33203125" style="363" customWidth="1"/>
    <col min="17" max="17" width="10.6640625" style="249" customWidth="1"/>
    <col min="18" max="18" width="12.77734375" style="249" customWidth="1"/>
    <col min="19" max="19" width="11.21875" style="249" bestFit="1" customWidth="1"/>
    <col min="20" max="16384" width="8.88671875" style="249"/>
  </cols>
  <sheetData>
    <row r="1" spans="1:37" ht="18" customHeight="1">
      <c r="A1" s="247"/>
      <c r="B1" s="247"/>
      <c r="C1" s="247"/>
      <c r="D1" s="247"/>
      <c r="E1" s="247"/>
      <c r="F1" s="247"/>
      <c r="G1" s="247"/>
      <c r="H1" s="247"/>
      <c r="I1" s="247"/>
      <c r="J1" s="247"/>
      <c r="K1" s="247"/>
      <c r="L1" s="247"/>
      <c r="M1" s="247"/>
      <c r="N1" s="247"/>
      <c r="O1" s="247"/>
      <c r="P1" s="247"/>
      <c r="Q1" s="247"/>
      <c r="R1" s="247"/>
      <c r="S1" s="247"/>
    </row>
    <row r="2" spans="1:37" ht="18" customHeight="1">
      <c r="A2" s="539" t="s">
        <v>991</v>
      </c>
      <c r="B2" s="540"/>
      <c r="C2" s="357"/>
      <c r="D2" s="248"/>
      <c r="E2" s="248"/>
      <c r="F2" s="248"/>
      <c r="G2" s="248"/>
      <c r="H2" s="248"/>
      <c r="I2" s="248"/>
      <c r="J2" s="248"/>
      <c r="K2" s="248"/>
      <c r="L2" s="248"/>
      <c r="M2" s="248"/>
      <c r="N2" s="357"/>
      <c r="O2" s="251" t="s">
        <v>0</v>
      </c>
      <c r="P2" s="539" t="s">
        <v>643</v>
      </c>
      <c r="Q2" s="248"/>
      <c r="R2" s="248"/>
      <c r="S2" s="248"/>
    </row>
    <row r="3" spans="1:37" ht="20.25" customHeight="1">
      <c r="A3" s="250" t="s">
        <v>644</v>
      </c>
      <c r="B3" s="541"/>
      <c r="C3" s="251" t="s">
        <v>992</v>
      </c>
      <c r="D3" s="251" t="s">
        <v>989</v>
      </c>
      <c r="E3" s="248"/>
      <c r="F3" s="601" t="s">
        <v>645</v>
      </c>
      <c r="G3" s="601"/>
      <c r="H3" s="248"/>
      <c r="I3" s="248"/>
      <c r="J3" s="248"/>
      <c r="K3" s="248"/>
      <c r="L3" s="248"/>
      <c r="M3" s="252" t="s">
        <v>759</v>
      </c>
      <c r="N3" s="357"/>
      <c r="O3" s="357"/>
      <c r="P3" s="252"/>
      <c r="Q3" s="248"/>
      <c r="R3" s="252"/>
      <c r="S3" s="602" t="s">
        <v>993</v>
      </c>
    </row>
    <row r="4" spans="1:37" s="255" customFormat="1" ht="19.5" customHeight="1">
      <c r="A4" s="248"/>
      <c r="B4" s="542"/>
      <c r="C4" s="253" t="s">
        <v>77</v>
      </c>
      <c r="D4" s="253" t="s">
        <v>78</v>
      </c>
      <c r="E4" s="253" t="s">
        <v>79</v>
      </c>
      <c r="F4" s="253" t="s">
        <v>80</v>
      </c>
      <c r="G4" s="253" t="s">
        <v>81</v>
      </c>
      <c r="H4" s="253" t="s">
        <v>82</v>
      </c>
      <c r="I4" s="253" t="s">
        <v>83</v>
      </c>
      <c r="J4" s="253" t="s">
        <v>84</v>
      </c>
      <c r="K4" s="253" t="s">
        <v>85</v>
      </c>
      <c r="L4" s="253" t="s">
        <v>86</v>
      </c>
      <c r="M4" s="253" t="s">
        <v>87</v>
      </c>
      <c r="N4" s="253" t="s">
        <v>88</v>
      </c>
      <c r="O4" s="253" t="s">
        <v>89</v>
      </c>
      <c r="P4" s="251" t="s">
        <v>90</v>
      </c>
      <c r="Q4" s="248"/>
      <c r="R4" s="248"/>
      <c r="S4" s="602"/>
    </row>
    <row r="5" spans="1:37" s="255" customFormat="1" ht="19.5" customHeight="1">
      <c r="A5" s="254" t="s">
        <v>869</v>
      </c>
      <c r="B5" s="553" t="s">
        <v>111</v>
      </c>
      <c r="C5" s="254" t="s">
        <v>91</v>
      </c>
      <c r="D5" s="254" t="s">
        <v>91</v>
      </c>
      <c r="E5" s="254" t="s">
        <v>92</v>
      </c>
      <c r="F5" s="254" t="s">
        <v>93</v>
      </c>
      <c r="G5" s="254" t="s">
        <v>93</v>
      </c>
      <c r="H5" s="254" t="s">
        <v>93</v>
      </c>
      <c r="I5" s="254" t="s">
        <v>92</v>
      </c>
      <c r="J5" s="254" t="s">
        <v>94</v>
      </c>
      <c r="K5" s="254" t="s">
        <v>94</v>
      </c>
      <c r="L5" s="254" t="s">
        <v>95</v>
      </c>
      <c r="M5" s="254" t="s">
        <v>96</v>
      </c>
      <c r="N5" s="254" t="s">
        <v>97</v>
      </c>
      <c r="O5" s="254" t="s">
        <v>95</v>
      </c>
      <c r="P5" s="254" t="s">
        <v>98</v>
      </c>
      <c r="Q5" s="603" t="s">
        <v>99</v>
      </c>
      <c r="R5" s="603" t="s">
        <v>100</v>
      </c>
      <c r="S5" s="254" t="s">
        <v>91</v>
      </c>
    </row>
    <row r="6" spans="1:37" s="255" customFormat="1" ht="19.5" customHeight="1">
      <c r="A6" s="554"/>
      <c r="B6" s="555"/>
      <c r="C6" s="254" t="s">
        <v>101</v>
      </c>
      <c r="D6" s="254" t="s">
        <v>102</v>
      </c>
      <c r="E6" s="254" t="s">
        <v>103</v>
      </c>
      <c r="F6" s="254" t="s">
        <v>870</v>
      </c>
      <c r="G6" s="254" t="s">
        <v>104</v>
      </c>
      <c r="H6" s="254" t="s">
        <v>105</v>
      </c>
      <c r="I6" s="254" t="s">
        <v>106</v>
      </c>
      <c r="J6" s="254" t="s">
        <v>107</v>
      </c>
      <c r="K6" s="254" t="s">
        <v>107</v>
      </c>
      <c r="L6" s="254" t="s">
        <v>103</v>
      </c>
      <c r="M6" s="254" t="s">
        <v>108</v>
      </c>
      <c r="N6" s="254" t="s">
        <v>109</v>
      </c>
      <c r="O6" s="254" t="s">
        <v>106</v>
      </c>
      <c r="P6" s="254" t="s">
        <v>110</v>
      </c>
      <c r="Q6" s="603"/>
      <c r="R6" s="603"/>
      <c r="S6" s="254" t="s">
        <v>102</v>
      </c>
    </row>
    <row r="7" spans="1:37" ht="22.5" customHeight="1">
      <c r="A7" s="254" t="s">
        <v>111</v>
      </c>
      <c r="B7" s="553"/>
      <c r="C7" s="254" t="s">
        <v>112</v>
      </c>
      <c r="D7" s="254" t="s">
        <v>113</v>
      </c>
      <c r="E7" s="254" t="s">
        <v>114</v>
      </c>
      <c r="F7" s="254" t="s">
        <v>115</v>
      </c>
      <c r="G7" s="254" t="s">
        <v>115</v>
      </c>
      <c r="H7" s="254" t="s">
        <v>115</v>
      </c>
      <c r="I7" s="254" t="s">
        <v>116</v>
      </c>
      <c r="J7" s="254" t="s">
        <v>117</v>
      </c>
      <c r="K7" s="254" t="s">
        <v>118</v>
      </c>
      <c r="L7" s="254" t="s">
        <v>114</v>
      </c>
      <c r="M7" s="254" t="s">
        <v>115</v>
      </c>
      <c r="N7" s="254" t="s">
        <v>115</v>
      </c>
      <c r="O7" s="254" t="s">
        <v>116</v>
      </c>
      <c r="P7" s="254" t="s">
        <v>115</v>
      </c>
      <c r="Q7" s="603"/>
      <c r="R7" s="603"/>
      <c r="S7" s="254" t="s">
        <v>113</v>
      </c>
    </row>
    <row r="8" spans="1:37" ht="19.5" customHeight="1">
      <c r="A8" s="600" t="s">
        <v>871</v>
      </c>
      <c r="B8" s="543" t="s">
        <v>646</v>
      </c>
      <c r="C8" s="326">
        <v>1309479</v>
      </c>
      <c r="D8" s="326">
        <v>1450066</v>
      </c>
      <c r="E8" s="544">
        <v>1779359</v>
      </c>
      <c r="F8" s="326">
        <v>5618</v>
      </c>
      <c r="G8" s="326">
        <v>24682</v>
      </c>
      <c r="H8" s="545">
        <v>30300</v>
      </c>
      <c r="I8" s="544">
        <v>1809659</v>
      </c>
      <c r="J8" s="326">
        <v>130183</v>
      </c>
      <c r="K8" s="326">
        <v>0</v>
      </c>
      <c r="L8" s="326">
        <v>52541</v>
      </c>
      <c r="M8" s="326">
        <v>80024</v>
      </c>
      <c r="N8" s="544">
        <v>27483</v>
      </c>
      <c r="O8" s="544">
        <v>31037</v>
      </c>
      <c r="P8" s="546">
        <v>110324</v>
      </c>
      <c r="Q8" s="326"/>
      <c r="R8" s="326">
        <v>356</v>
      </c>
      <c r="S8" s="326">
        <v>1450066</v>
      </c>
    </row>
    <row r="9" spans="1:37" ht="19.5" customHeight="1">
      <c r="A9" s="600"/>
      <c r="B9" s="543" t="s">
        <v>647</v>
      </c>
      <c r="C9" s="326">
        <v>476969</v>
      </c>
      <c r="D9" s="326">
        <v>480790</v>
      </c>
      <c r="E9" s="544">
        <v>4511</v>
      </c>
      <c r="F9" s="326">
        <v>13698</v>
      </c>
      <c r="G9" s="326">
        <v>43918</v>
      </c>
      <c r="H9" s="545">
        <v>57616</v>
      </c>
      <c r="I9" s="544">
        <v>62127</v>
      </c>
      <c r="J9" s="326">
        <v>489</v>
      </c>
      <c r="K9" s="326">
        <v>418664</v>
      </c>
      <c r="L9" s="326">
        <v>56280</v>
      </c>
      <c r="M9" s="326">
        <v>144043</v>
      </c>
      <c r="N9" s="544">
        <v>177052</v>
      </c>
      <c r="O9" s="544">
        <v>89289</v>
      </c>
      <c r="P9" s="546">
        <v>201659</v>
      </c>
      <c r="Q9" s="326"/>
      <c r="R9" s="326">
        <v>151</v>
      </c>
      <c r="S9" s="326">
        <v>480790</v>
      </c>
    </row>
    <row r="10" spans="1:37" ht="19.5" customHeight="1">
      <c r="A10" s="251" t="s">
        <v>119</v>
      </c>
      <c r="B10" s="543" t="s">
        <v>648</v>
      </c>
      <c r="C10" s="326">
        <v>364416</v>
      </c>
      <c r="D10" s="326">
        <v>269620</v>
      </c>
      <c r="E10" s="544">
        <v>235874</v>
      </c>
      <c r="F10" s="326">
        <v>0</v>
      </c>
      <c r="G10" s="326">
        <v>0</v>
      </c>
      <c r="H10" s="545">
        <v>0</v>
      </c>
      <c r="I10" s="544">
        <v>235874</v>
      </c>
      <c r="J10" s="326">
        <v>448</v>
      </c>
      <c r="K10" s="326">
        <v>33746</v>
      </c>
      <c r="L10" s="326">
        <v>127732</v>
      </c>
      <c r="M10" s="326">
        <v>98050</v>
      </c>
      <c r="N10" s="544">
        <v>28853</v>
      </c>
      <c r="O10" s="544">
        <v>58535</v>
      </c>
      <c r="P10" s="546">
        <v>98050</v>
      </c>
      <c r="Q10" s="326"/>
      <c r="R10" s="326"/>
      <c r="S10" s="326">
        <v>269620</v>
      </c>
    </row>
    <row r="11" spans="1:37" ht="19.5" customHeight="1">
      <c r="A11" s="600" t="s">
        <v>872</v>
      </c>
      <c r="B11" s="543" t="s">
        <v>649</v>
      </c>
      <c r="C11" s="326">
        <v>34982</v>
      </c>
      <c r="D11" s="326">
        <v>40207</v>
      </c>
      <c r="E11" s="544">
        <v>37085</v>
      </c>
      <c r="F11" s="326">
        <v>1296</v>
      </c>
      <c r="G11" s="326">
        <v>719</v>
      </c>
      <c r="H11" s="545">
        <v>2015</v>
      </c>
      <c r="I11" s="544">
        <v>39100</v>
      </c>
      <c r="J11" s="326">
        <v>0</v>
      </c>
      <c r="K11" s="326">
        <v>1107</v>
      </c>
      <c r="L11" s="326">
        <v>3341</v>
      </c>
      <c r="M11" s="326">
        <v>4967</v>
      </c>
      <c r="N11" s="544">
        <v>3922</v>
      </c>
      <c r="O11" s="544">
        <v>2296</v>
      </c>
      <c r="P11" s="546">
        <v>6982</v>
      </c>
      <c r="Q11" s="326"/>
      <c r="R11" s="326">
        <v>1777</v>
      </c>
      <c r="S11" s="326">
        <v>40207</v>
      </c>
    </row>
    <row r="12" spans="1:37" ht="19.5" customHeight="1">
      <c r="A12" s="600"/>
      <c r="B12" s="543" t="s">
        <v>650</v>
      </c>
      <c r="C12" s="326">
        <v>46111</v>
      </c>
      <c r="D12" s="326">
        <v>47002</v>
      </c>
      <c r="E12" s="544">
        <v>44008</v>
      </c>
      <c r="F12" s="326">
        <v>3400</v>
      </c>
      <c r="G12" s="326">
        <v>701</v>
      </c>
      <c r="H12" s="545">
        <v>4101</v>
      </c>
      <c r="I12" s="544">
        <v>48109</v>
      </c>
      <c r="J12" s="326">
        <v>0</v>
      </c>
      <c r="K12" s="326">
        <v>0</v>
      </c>
      <c r="L12" s="326">
        <v>2534</v>
      </c>
      <c r="M12" s="326">
        <v>3022</v>
      </c>
      <c r="N12" s="544">
        <v>2831</v>
      </c>
      <c r="O12" s="544">
        <v>2343</v>
      </c>
      <c r="P12" s="546">
        <v>7123</v>
      </c>
      <c r="Q12" s="326">
        <v>0</v>
      </c>
      <c r="R12" s="326">
        <v>2162</v>
      </c>
      <c r="S12" s="326">
        <v>47002</v>
      </c>
    </row>
    <row r="13" spans="1:37" ht="19.5" customHeight="1">
      <c r="A13" s="259" t="s">
        <v>123</v>
      </c>
      <c r="B13" s="543" t="s">
        <v>651</v>
      </c>
      <c r="C13" s="326">
        <v>3836</v>
      </c>
      <c r="D13" s="326">
        <v>4796</v>
      </c>
      <c r="E13" s="544">
        <v>3836</v>
      </c>
      <c r="F13" s="326">
        <v>181</v>
      </c>
      <c r="G13" s="326">
        <v>779</v>
      </c>
      <c r="H13" s="545">
        <v>960</v>
      </c>
      <c r="I13" s="544">
        <v>4796</v>
      </c>
      <c r="J13" s="326">
        <v>0</v>
      </c>
      <c r="K13" s="326">
        <v>0</v>
      </c>
      <c r="L13" s="326">
        <v>50</v>
      </c>
      <c r="M13" s="326">
        <v>126</v>
      </c>
      <c r="N13" s="544">
        <v>123</v>
      </c>
      <c r="O13" s="544">
        <v>47</v>
      </c>
      <c r="P13" s="546">
        <v>1086</v>
      </c>
      <c r="Q13" s="326"/>
      <c r="R13" s="326">
        <v>19</v>
      </c>
      <c r="S13" s="326">
        <v>4796</v>
      </c>
    </row>
    <row r="14" spans="1:37" ht="19.5" customHeight="1">
      <c r="A14" s="604" t="s">
        <v>122</v>
      </c>
      <c r="B14" s="543" t="s">
        <v>652</v>
      </c>
      <c r="C14" s="326">
        <v>12902</v>
      </c>
      <c r="D14" s="326">
        <v>12067</v>
      </c>
      <c r="E14" s="544">
        <v>12902</v>
      </c>
      <c r="F14" s="326">
        <v>39</v>
      </c>
      <c r="G14" s="326">
        <v>827</v>
      </c>
      <c r="H14" s="545">
        <v>866</v>
      </c>
      <c r="I14" s="544">
        <v>13768</v>
      </c>
      <c r="J14" s="326">
        <v>0</v>
      </c>
      <c r="K14" s="326">
        <v>0</v>
      </c>
      <c r="L14" s="326">
        <v>603</v>
      </c>
      <c r="M14" s="326">
        <v>1301</v>
      </c>
      <c r="N14" s="544">
        <v>3056</v>
      </c>
      <c r="O14" s="544">
        <v>2358</v>
      </c>
      <c r="P14" s="546">
        <v>2167</v>
      </c>
      <c r="Q14" s="326"/>
      <c r="R14" s="326">
        <v>868</v>
      </c>
      <c r="S14" s="326">
        <v>12067</v>
      </c>
      <c r="V14" s="258"/>
      <c r="W14" s="258"/>
      <c r="X14" s="258"/>
      <c r="Y14" s="258"/>
      <c r="Z14" s="258"/>
      <c r="AA14" s="258"/>
      <c r="AB14" s="258"/>
      <c r="AC14" s="258"/>
      <c r="AD14" s="258"/>
      <c r="AE14" s="258"/>
      <c r="AF14" s="258"/>
      <c r="AG14" s="258"/>
      <c r="AH14" s="258"/>
      <c r="AI14" s="258"/>
      <c r="AJ14" s="258"/>
      <c r="AK14" s="258"/>
    </row>
    <row r="15" spans="1:37" ht="19.5" customHeight="1">
      <c r="A15" s="604"/>
      <c r="B15" s="543" t="s">
        <v>653</v>
      </c>
      <c r="C15" s="326">
        <v>9928</v>
      </c>
      <c r="D15" s="326">
        <v>13700</v>
      </c>
      <c r="E15" s="544">
        <v>9928</v>
      </c>
      <c r="F15" s="326">
        <v>360</v>
      </c>
      <c r="G15" s="326">
        <v>1786</v>
      </c>
      <c r="H15" s="545">
        <v>2146</v>
      </c>
      <c r="I15" s="544">
        <v>12074</v>
      </c>
      <c r="J15" s="326">
        <v>0</v>
      </c>
      <c r="K15" s="326">
        <v>1626</v>
      </c>
      <c r="L15" s="326">
        <v>897</v>
      </c>
      <c r="M15" s="326">
        <v>-903</v>
      </c>
      <c r="N15" s="544">
        <v>0</v>
      </c>
      <c r="O15" s="544">
        <v>0</v>
      </c>
      <c r="P15" s="546">
        <v>1243</v>
      </c>
      <c r="Q15" s="326"/>
      <c r="R15" s="326">
        <v>720</v>
      </c>
      <c r="S15" s="326">
        <v>13700</v>
      </c>
      <c r="V15" s="258"/>
      <c r="W15" s="258"/>
      <c r="X15" s="258"/>
      <c r="Y15" s="258"/>
      <c r="Z15" s="258"/>
      <c r="AA15" s="258"/>
      <c r="AB15" s="258"/>
      <c r="AC15" s="258"/>
      <c r="AD15" s="258"/>
      <c r="AE15" s="258"/>
      <c r="AF15" s="258"/>
      <c r="AG15" s="258"/>
      <c r="AH15" s="258"/>
      <c r="AI15" s="258"/>
      <c r="AJ15" s="258"/>
      <c r="AK15" s="258"/>
    </row>
    <row r="16" spans="1:37" ht="19.5" customHeight="1">
      <c r="A16" s="604"/>
      <c r="B16" s="543" t="s">
        <v>654</v>
      </c>
      <c r="C16" s="326">
        <v>610</v>
      </c>
      <c r="D16" s="326">
        <v>894</v>
      </c>
      <c r="E16" s="544">
        <v>610</v>
      </c>
      <c r="F16" s="326">
        <v>24</v>
      </c>
      <c r="G16" s="326">
        <v>157</v>
      </c>
      <c r="H16" s="545">
        <v>181</v>
      </c>
      <c r="I16" s="544">
        <v>791</v>
      </c>
      <c r="J16" s="326">
        <v>0</v>
      </c>
      <c r="K16" s="326">
        <v>103</v>
      </c>
      <c r="L16" s="326">
        <v>0</v>
      </c>
      <c r="M16" s="326">
        <v>376</v>
      </c>
      <c r="N16" s="544">
        <v>0</v>
      </c>
      <c r="O16" s="544">
        <v>0</v>
      </c>
      <c r="P16" s="546">
        <v>557</v>
      </c>
      <c r="Q16" s="326"/>
      <c r="R16" s="326">
        <v>90</v>
      </c>
      <c r="S16" s="326">
        <v>894</v>
      </c>
      <c r="V16" s="258"/>
      <c r="W16" s="258"/>
      <c r="X16" s="258"/>
      <c r="Y16" s="258"/>
      <c r="Z16" s="258"/>
      <c r="AA16" s="258"/>
      <c r="AB16" s="258"/>
      <c r="AC16" s="258"/>
      <c r="AD16" s="258"/>
      <c r="AE16" s="258"/>
      <c r="AF16" s="258"/>
      <c r="AG16" s="258"/>
      <c r="AH16" s="258"/>
      <c r="AI16" s="258"/>
      <c r="AJ16" s="258"/>
      <c r="AK16" s="258"/>
    </row>
    <row r="17" spans="1:37" ht="19.5" customHeight="1">
      <c r="A17" s="604"/>
      <c r="B17" s="543" t="s">
        <v>655</v>
      </c>
      <c r="C17" s="326">
        <v>89</v>
      </c>
      <c r="D17" s="326">
        <v>69</v>
      </c>
      <c r="E17" s="544">
        <v>89</v>
      </c>
      <c r="F17" s="326">
        <v>0</v>
      </c>
      <c r="G17" s="326">
        <v>8</v>
      </c>
      <c r="H17" s="545">
        <v>8</v>
      </c>
      <c r="I17" s="544">
        <v>97</v>
      </c>
      <c r="J17" s="326">
        <v>0</v>
      </c>
      <c r="K17" s="326">
        <v>0</v>
      </c>
      <c r="L17" s="326">
        <v>0</v>
      </c>
      <c r="M17" s="326">
        <v>192</v>
      </c>
      <c r="N17" s="544">
        <v>6</v>
      </c>
      <c r="O17" s="544">
        <v>0</v>
      </c>
      <c r="P17" s="546">
        <v>200</v>
      </c>
      <c r="Q17" s="326"/>
      <c r="R17" s="326">
        <v>15</v>
      </c>
      <c r="S17" s="326">
        <v>69</v>
      </c>
      <c r="T17" s="258"/>
      <c r="U17" s="258"/>
      <c r="V17" s="258"/>
      <c r="W17" s="258"/>
      <c r="X17" s="258"/>
      <c r="Y17" s="258"/>
      <c r="Z17" s="258"/>
      <c r="AA17" s="258"/>
      <c r="AB17" s="258"/>
      <c r="AC17" s="258"/>
      <c r="AD17" s="258"/>
      <c r="AE17" s="258"/>
      <c r="AF17" s="258"/>
      <c r="AG17" s="258"/>
      <c r="AH17" s="258"/>
      <c r="AI17" s="258"/>
      <c r="AJ17" s="258"/>
      <c r="AK17" s="258"/>
    </row>
    <row r="18" spans="1:37" ht="19.5" customHeight="1">
      <c r="A18" s="259" t="s">
        <v>124</v>
      </c>
      <c r="B18" s="543" t="s">
        <v>656</v>
      </c>
      <c r="C18" s="326">
        <v>4210</v>
      </c>
      <c r="D18" s="326">
        <v>4576</v>
      </c>
      <c r="E18" s="544">
        <v>4210</v>
      </c>
      <c r="F18" s="326">
        <v>84</v>
      </c>
      <c r="G18" s="326">
        <v>282</v>
      </c>
      <c r="H18" s="545">
        <v>366</v>
      </c>
      <c r="I18" s="544">
        <v>4576</v>
      </c>
      <c r="J18" s="326">
        <v>0</v>
      </c>
      <c r="K18" s="326">
        <v>0</v>
      </c>
      <c r="L18" s="326">
        <v>96</v>
      </c>
      <c r="M18" s="326">
        <v>389</v>
      </c>
      <c r="N18" s="544">
        <v>370</v>
      </c>
      <c r="O18" s="544">
        <v>77</v>
      </c>
      <c r="P18" s="546">
        <v>755</v>
      </c>
      <c r="Q18" s="326"/>
      <c r="R18" s="326">
        <v>927</v>
      </c>
      <c r="S18" s="326">
        <v>4576</v>
      </c>
      <c r="T18" s="258"/>
      <c r="U18" s="258"/>
    </row>
    <row r="19" spans="1:37" ht="19.5" customHeight="1">
      <c r="A19" s="259" t="s">
        <v>120</v>
      </c>
      <c r="B19" s="543" t="s">
        <v>657</v>
      </c>
      <c r="C19" s="326">
        <v>2470</v>
      </c>
      <c r="D19" s="326">
        <v>2505</v>
      </c>
      <c r="E19" s="544">
        <v>2470</v>
      </c>
      <c r="F19" s="326">
        <v>5</v>
      </c>
      <c r="G19" s="326">
        <v>30</v>
      </c>
      <c r="H19" s="545">
        <v>35</v>
      </c>
      <c r="I19" s="544">
        <v>2505</v>
      </c>
      <c r="J19" s="326">
        <v>0</v>
      </c>
      <c r="K19" s="326">
        <v>0</v>
      </c>
      <c r="L19" s="326">
        <v>2</v>
      </c>
      <c r="M19" s="326">
        <v>507</v>
      </c>
      <c r="N19" s="544">
        <v>506</v>
      </c>
      <c r="O19" s="544">
        <v>1</v>
      </c>
      <c r="P19" s="546">
        <v>542</v>
      </c>
      <c r="Q19" s="326"/>
      <c r="R19" s="326">
        <v>923</v>
      </c>
      <c r="S19" s="326">
        <v>2505</v>
      </c>
      <c r="T19" s="258"/>
      <c r="U19" s="258"/>
    </row>
    <row r="20" spans="1:37" ht="19.5" customHeight="1">
      <c r="A20" s="259" t="s">
        <v>121</v>
      </c>
      <c r="B20" s="543" t="s">
        <v>658</v>
      </c>
      <c r="C20" s="326">
        <v>1745</v>
      </c>
      <c r="D20" s="326">
        <v>1809</v>
      </c>
      <c r="E20" s="544">
        <v>1745</v>
      </c>
      <c r="F20" s="326">
        <v>22</v>
      </c>
      <c r="G20" s="326">
        <v>42</v>
      </c>
      <c r="H20" s="545">
        <v>64</v>
      </c>
      <c r="I20" s="544">
        <v>1809</v>
      </c>
      <c r="J20" s="326">
        <v>0</v>
      </c>
      <c r="K20" s="326">
        <v>0</v>
      </c>
      <c r="L20" s="326">
        <v>0</v>
      </c>
      <c r="M20" s="326">
        <v>193</v>
      </c>
      <c r="N20" s="544">
        <v>193</v>
      </c>
      <c r="O20" s="544">
        <v>0</v>
      </c>
      <c r="P20" s="546">
        <v>257</v>
      </c>
      <c r="Q20" s="326"/>
      <c r="R20" s="326">
        <v>1281</v>
      </c>
      <c r="S20" s="326">
        <v>1809</v>
      </c>
      <c r="T20" s="258"/>
      <c r="U20" s="258"/>
    </row>
    <row r="21" spans="1:37" ht="19.5" customHeight="1">
      <c r="A21" s="359" t="s">
        <v>125</v>
      </c>
      <c r="B21" s="543" t="s">
        <v>659</v>
      </c>
      <c r="C21" s="326">
        <v>11020</v>
      </c>
      <c r="D21" s="326">
        <v>12112</v>
      </c>
      <c r="E21" s="544">
        <v>11019</v>
      </c>
      <c r="F21" s="326">
        <v>422</v>
      </c>
      <c r="G21" s="326">
        <v>672</v>
      </c>
      <c r="H21" s="545">
        <v>1094</v>
      </c>
      <c r="I21" s="544">
        <v>12113</v>
      </c>
      <c r="J21" s="326">
        <v>1</v>
      </c>
      <c r="K21" s="326">
        <v>0</v>
      </c>
      <c r="L21" s="326">
        <v>1511</v>
      </c>
      <c r="M21" s="326">
        <v>823</v>
      </c>
      <c r="N21" s="544">
        <v>664</v>
      </c>
      <c r="O21" s="544">
        <v>1352</v>
      </c>
      <c r="P21" s="546">
        <v>1917</v>
      </c>
      <c r="Q21" s="326"/>
      <c r="R21" s="326">
        <v>224</v>
      </c>
      <c r="S21" s="326">
        <v>12112</v>
      </c>
    </row>
    <row r="22" spans="1:37" ht="19.5" customHeight="1">
      <c r="A22" s="605" t="s">
        <v>126</v>
      </c>
      <c r="B22" s="605"/>
      <c r="C22" s="547">
        <v>2278767</v>
      </c>
      <c r="D22" s="547">
        <v>2340213</v>
      </c>
      <c r="E22" s="547">
        <v>2147646</v>
      </c>
      <c r="F22" s="547">
        <v>25149</v>
      </c>
      <c r="G22" s="547">
        <v>74603</v>
      </c>
      <c r="H22" s="547">
        <v>99752</v>
      </c>
      <c r="I22" s="547">
        <v>2247398</v>
      </c>
      <c r="J22" s="547">
        <v>131121</v>
      </c>
      <c r="K22" s="547">
        <v>92816</v>
      </c>
      <c r="L22" s="547">
        <v>245587</v>
      </c>
      <c r="M22" s="547">
        <v>333110</v>
      </c>
      <c r="N22" s="547">
        <v>242121</v>
      </c>
      <c r="O22" s="547">
        <v>185635</v>
      </c>
      <c r="P22" s="547">
        <v>432862</v>
      </c>
      <c r="Q22" s="547">
        <v>0</v>
      </c>
      <c r="R22" s="547">
        <v>9513</v>
      </c>
      <c r="S22" s="544">
        <v>2340213</v>
      </c>
    </row>
    <row r="23" spans="1:37" ht="19.5" customHeight="1">
      <c r="A23" s="259" t="s">
        <v>129</v>
      </c>
      <c r="B23" s="548" t="s">
        <v>660</v>
      </c>
      <c r="C23" s="326">
        <v>13</v>
      </c>
      <c r="D23" s="326">
        <v>13</v>
      </c>
      <c r="E23" s="544">
        <v>13</v>
      </c>
      <c r="F23" s="326">
        <v>0</v>
      </c>
      <c r="G23" s="326">
        <v>0</v>
      </c>
      <c r="H23" s="545">
        <v>0</v>
      </c>
      <c r="I23" s="544">
        <v>13</v>
      </c>
      <c r="J23" s="544"/>
      <c r="K23" s="326">
        <v>0</v>
      </c>
      <c r="L23" s="326">
        <v>0</v>
      </c>
      <c r="M23" s="326"/>
      <c r="N23" s="366"/>
      <c r="O23" s="366">
        <v>0</v>
      </c>
      <c r="P23" s="546"/>
      <c r="Q23" s="326"/>
      <c r="R23" s="326">
        <v>13</v>
      </c>
      <c r="S23" s="326">
        <v>13</v>
      </c>
    </row>
    <row r="24" spans="1:37" ht="19.5" customHeight="1">
      <c r="A24" s="600" t="s">
        <v>122</v>
      </c>
      <c r="B24" s="548" t="s">
        <v>808</v>
      </c>
      <c r="C24" s="326">
        <v>22</v>
      </c>
      <c r="D24" s="326">
        <v>21</v>
      </c>
      <c r="E24" s="544">
        <v>22</v>
      </c>
      <c r="F24" s="326">
        <v>9</v>
      </c>
      <c r="G24" s="326">
        <v>0</v>
      </c>
      <c r="H24" s="545">
        <v>9</v>
      </c>
      <c r="I24" s="544">
        <v>31</v>
      </c>
      <c r="J24" s="544"/>
      <c r="K24" s="326">
        <v>10</v>
      </c>
      <c r="L24" s="326"/>
      <c r="M24" s="326"/>
      <c r="N24" s="366"/>
      <c r="O24" s="366"/>
      <c r="P24" s="546">
        <v>17</v>
      </c>
      <c r="Q24" s="326"/>
      <c r="R24" s="326">
        <v>1</v>
      </c>
      <c r="S24" s="326">
        <v>21</v>
      </c>
    </row>
    <row r="25" spans="1:37" ht="19.5" customHeight="1">
      <c r="A25" s="600"/>
      <c r="B25" s="548" t="s">
        <v>661</v>
      </c>
      <c r="C25" s="326">
        <v>22</v>
      </c>
      <c r="D25" s="326">
        <v>37</v>
      </c>
      <c r="E25" s="544">
        <v>22</v>
      </c>
      <c r="F25" s="326">
        <v>4</v>
      </c>
      <c r="G25" s="326">
        <v>2</v>
      </c>
      <c r="H25" s="545">
        <v>6</v>
      </c>
      <c r="I25" s="544">
        <v>28</v>
      </c>
      <c r="J25" s="544"/>
      <c r="K25" s="326">
        <v>9</v>
      </c>
      <c r="L25" s="326">
        <v>0</v>
      </c>
      <c r="M25" s="326"/>
      <c r="N25" s="366"/>
      <c r="O25" s="366">
        <v>0</v>
      </c>
      <c r="P25" s="546"/>
      <c r="Q25" s="326"/>
      <c r="R25" s="326">
        <v>20</v>
      </c>
      <c r="S25" s="326">
        <v>37</v>
      </c>
    </row>
    <row r="26" spans="1:37" ht="19.5" customHeight="1">
      <c r="A26" s="600"/>
      <c r="B26" s="548" t="s">
        <v>662</v>
      </c>
      <c r="C26" s="326">
        <v>4</v>
      </c>
      <c r="D26" s="326">
        <v>6</v>
      </c>
      <c r="E26" s="544">
        <v>4</v>
      </c>
      <c r="F26" s="326">
        <v>1</v>
      </c>
      <c r="G26" s="549">
        <v>0</v>
      </c>
      <c r="H26" s="545">
        <v>1</v>
      </c>
      <c r="I26" s="544">
        <v>5</v>
      </c>
      <c r="J26" s="544"/>
      <c r="K26" s="326">
        <v>1</v>
      </c>
      <c r="L26" s="326">
        <v>0</v>
      </c>
      <c r="M26" s="326"/>
      <c r="N26" s="366"/>
      <c r="O26" s="366">
        <v>0</v>
      </c>
      <c r="P26" s="546"/>
      <c r="Q26" s="326"/>
      <c r="R26" s="326">
        <v>4</v>
      </c>
      <c r="S26" s="326">
        <v>6</v>
      </c>
    </row>
    <row r="27" spans="1:37" ht="19.5" customHeight="1">
      <c r="A27" s="259" t="s">
        <v>130</v>
      </c>
      <c r="B27" s="548" t="s">
        <v>663</v>
      </c>
      <c r="C27" s="326">
        <v>18</v>
      </c>
      <c r="D27" s="326">
        <v>21</v>
      </c>
      <c r="E27" s="544">
        <v>18</v>
      </c>
      <c r="F27" s="326">
        <v>3</v>
      </c>
      <c r="G27" s="326">
        <v>0</v>
      </c>
      <c r="H27" s="545">
        <v>3</v>
      </c>
      <c r="I27" s="544">
        <v>21</v>
      </c>
      <c r="J27" s="544"/>
      <c r="K27" s="326">
        <v>0</v>
      </c>
      <c r="L27" s="326">
        <v>0</v>
      </c>
      <c r="M27" s="326"/>
      <c r="N27" s="366"/>
      <c r="O27" s="366">
        <v>0</v>
      </c>
      <c r="P27" s="546">
        <v>1</v>
      </c>
      <c r="Q27" s="326"/>
      <c r="R27" s="326">
        <v>16</v>
      </c>
      <c r="S27" s="326">
        <v>21</v>
      </c>
    </row>
    <row r="28" spans="1:37" ht="19.5" customHeight="1">
      <c r="A28" s="259" t="s">
        <v>128</v>
      </c>
      <c r="B28" s="548" t="s">
        <v>664</v>
      </c>
      <c r="C28" s="326">
        <v>71</v>
      </c>
      <c r="D28" s="326">
        <v>97</v>
      </c>
      <c r="E28" s="544">
        <v>71</v>
      </c>
      <c r="F28" s="326">
        <v>12</v>
      </c>
      <c r="G28" s="326">
        <v>13</v>
      </c>
      <c r="H28" s="545">
        <v>25</v>
      </c>
      <c r="I28" s="544">
        <v>96</v>
      </c>
      <c r="J28" s="544"/>
      <c r="K28" s="326">
        <v>1</v>
      </c>
      <c r="L28" s="326">
        <v>0</v>
      </c>
      <c r="M28" s="326"/>
      <c r="N28" s="366"/>
      <c r="O28" s="366">
        <v>0</v>
      </c>
      <c r="P28" s="546">
        <v>29</v>
      </c>
      <c r="Q28" s="326"/>
      <c r="R28" s="326">
        <v>64</v>
      </c>
      <c r="S28" s="326">
        <v>97</v>
      </c>
    </row>
    <row r="29" spans="1:37" ht="19.5" customHeight="1">
      <c r="A29" s="259" t="s">
        <v>127</v>
      </c>
      <c r="B29" s="550" t="s">
        <v>665</v>
      </c>
      <c r="C29" s="326">
        <v>221</v>
      </c>
      <c r="D29" s="326">
        <v>236</v>
      </c>
      <c r="E29" s="544">
        <v>211</v>
      </c>
      <c r="F29" s="326">
        <v>13</v>
      </c>
      <c r="G29" s="326">
        <v>6</v>
      </c>
      <c r="H29" s="545">
        <v>19</v>
      </c>
      <c r="I29" s="544">
        <v>230</v>
      </c>
      <c r="J29" s="544"/>
      <c r="K29" s="326">
        <v>6</v>
      </c>
      <c r="L29" s="326">
        <v>0</v>
      </c>
      <c r="M29" s="326"/>
      <c r="N29" s="366"/>
      <c r="O29" s="366">
        <v>0</v>
      </c>
      <c r="P29" s="546">
        <v>29</v>
      </c>
      <c r="Q29" s="326"/>
      <c r="R29" s="326">
        <v>210</v>
      </c>
      <c r="S29" s="326">
        <v>236</v>
      </c>
    </row>
    <row r="30" spans="1:37" ht="19.5" customHeight="1">
      <c r="A30" s="259" t="s">
        <v>131</v>
      </c>
      <c r="B30" s="548" t="s">
        <v>666</v>
      </c>
      <c r="C30" s="326">
        <v>59</v>
      </c>
      <c r="D30" s="326">
        <v>53</v>
      </c>
      <c r="E30" s="544">
        <v>59</v>
      </c>
      <c r="F30" s="326">
        <v>1</v>
      </c>
      <c r="G30" s="326">
        <v>0</v>
      </c>
      <c r="H30" s="545">
        <v>1</v>
      </c>
      <c r="I30" s="544">
        <v>60</v>
      </c>
      <c r="J30" s="544"/>
      <c r="K30" s="326">
        <v>7</v>
      </c>
      <c r="L30" s="326">
        <v>0</v>
      </c>
      <c r="M30" s="326"/>
      <c r="N30" s="366"/>
      <c r="O30" s="366">
        <v>0</v>
      </c>
      <c r="P30" s="546">
        <v>1</v>
      </c>
      <c r="Q30" s="326">
        <v>0</v>
      </c>
      <c r="R30" s="326">
        <v>50</v>
      </c>
      <c r="S30" s="326">
        <v>53</v>
      </c>
    </row>
    <row r="31" spans="1:37" ht="19.5" customHeight="1">
      <c r="A31" s="600" t="s">
        <v>132</v>
      </c>
      <c r="B31" s="600"/>
      <c r="C31" s="546">
        <v>430</v>
      </c>
      <c r="D31" s="546">
        <v>484</v>
      </c>
      <c r="E31" s="546">
        <v>420</v>
      </c>
      <c r="F31" s="546">
        <v>43</v>
      </c>
      <c r="G31" s="546">
        <v>21</v>
      </c>
      <c r="H31" s="546">
        <v>64</v>
      </c>
      <c r="I31" s="546">
        <v>484</v>
      </c>
      <c r="J31" s="546">
        <v>0</v>
      </c>
      <c r="K31" s="326">
        <v>0</v>
      </c>
      <c r="L31" s="546">
        <v>0</v>
      </c>
      <c r="M31" s="546">
        <v>0</v>
      </c>
      <c r="N31" s="551">
        <v>0</v>
      </c>
      <c r="O31" s="551">
        <v>0</v>
      </c>
      <c r="P31" s="547">
        <v>77</v>
      </c>
      <c r="Q31" s="547">
        <v>0</v>
      </c>
      <c r="R31" s="546">
        <v>378</v>
      </c>
      <c r="S31" s="326">
        <v>484</v>
      </c>
    </row>
    <row r="32" spans="1:37" ht="19.5" customHeight="1">
      <c r="A32" s="359" t="s">
        <v>133</v>
      </c>
      <c r="B32" s="548" t="s">
        <v>665</v>
      </c>
      <c r="C32" s="326">
        <v>4</v>
      </c>
      <c r="D32" s="326">
        <v>5</v>
      </c>
      <c r="E32" s="552">
        <v>4</v>
      </c>
      <c r="F32" s="546">
        <v>1</v>
      </c>
      <c r="G32" s="546">
        <v>0</v>
      </c>
      <c r="H32" s="545">
        <v>1</v>
      </c>
      <c r="I32" s="544">
        <v>5</v>
      </c>
      <c r="J32" s="544"/>
      <c r="K32" s="546"/>
      <c r="L32" s="326">
        <v>0</v>
      </c>
      <c r="M32" s="326"/>
      <c r="N32" s="366"/>
      <c r="O32" s="366">
        <v>0</v>
      </c>
      <c r="P32" s="546">
        <v>1</v>
      </c>
      <c r="Q32" s="326"/>
      <c r="R32" s="326">
        <v>2</v>
      </c>
      <c r="S32" s="326">
        <v>5</v>
      </c>
    </row>
    <row r="33" spans="1:89" ht="19.5" customHeight="1">
      <c r="A33" s="359" t="s">
        <v>134</v>
      </c>
      <c r="B33" s="548" t="s">
        <v>667</v>
      </c>
      <c r="C33" s="326">
        <v>1</v>
      </c>
      <c r="D33" s="326">
        <v>1</v>
      </c>
      <c r="E33" s="552">
        <v>1</v>
      </c>
      <c r="F33" s="326">
        <v>0</v>
      </c>
      <c r="G33" s="326">
        <v>0</v>
      </c>
      <c r="H33" s="545">
        <v>0</v>
      </c>
      <c r="I33" s="544">
        <v>1</v>
      </c>
      <c r="J33" s="544"/>
      <c r="K33" s="546"/>
      <c r="L33" s="326">
        <v>0</v>
      </c>
      <c r="M33" s="326"/>
      <c r="N33" s="366"/>
      <c r="O33" s="366">
        <v>0</v>
      </c>
      <c r="P33" s="546"/>
      <c r="Q33" s="326"/>
      <c r="R33" s="326">
        <v>1</v>
      </c>
      <c r="S33" s="326">
        <v>1</v>
      </c>
    </row>
    <row r="34" spans="1:89" ht="19.5" customHeight="1">
      <c r="A34" s="359" t="s">
        <v>706</v>
      </c>
      <c r="B34" s="548" t="s">
        <v>136</v>
      </c>
      <c r="C34" s="326">
        <v>0</v>
      </c>
      <c r="D34" s="326">
        <v>0</v>
      </c>
      <c r="E34" s="552">
        <v>0</v>
      </c>
      <c r="F34" s="326">
        <v>0</v>
      </c>
      <c r="G34" s="326">
        <v>0</v>
      </c>
      <c r="H34" s="545">
        <v>0</v>
      </c>
      <c r="I34" s="544">
        <v>0</v>
      </c>
      <c r="J34" s="544"/>
      <c r="K34" s="546"/>
      <c r="L34" s="326">
        <v>0</v>
      </c>
      <c r="M34" s="326"/>
      <c r="N34" s="366"/>
      <c r="O34" s="366">
        <v>0</v>
      </c>
      <c r="P34" s="546"/>
      <c r="Q34" s="326"/>
      <c r="R34" s="326">
        <v>0</v>
      </c>
      <c r="S34" s="326">
        <v>0</v>
      </c>
    </row>
    <row r="35" spans="1:89" ht="19.5" customHeight="1">
      <c r="A35" s="359" t="s">
        <v>135</v>
      </c>
      <c r="B35" s="548" t="s">
        <v>668</v>
      </c>
      <c r="C35" s="326">
        <v>10</v>
      </c>
      <c r="D35" s="326">
        <v>10</v>
      </c>
      <c r="E35" s="552">
        <v>10</v>
      </c>
      <c r="F35" s="326">
        <v>0</v>
      </c>
      <c r="G35" s="326"/>
      <c r="H35" s="545">
        <v>0</v>
      </c>
      <c r="I35" s="544">
        <v>10</v>
      </c>
      <c r="J35" s="326"/>
      <c r="K35" s="546"/>
      <c r="L35" s="326">
        <v>0</v>
      </c>
      <c r="M35" s="326"/>
      <c r="N35" s="366"/>
      <c r="O35" s="366">
        <v>0</v>
      </c>
      <c r="P35" s="546"/>
      <c r="Q35" s="326">
        <v>0</v>
      </c>
      <c r="R35" s="326">
        <v>6</v>
      </c>
      <c r="S35" s="326">
        <v>10</v>
      </c>
    </row>
    <row r="36" spans="1:89" ht="19.5" customHeight="1">
      <c r="A36" s="259" t="s">
        <v>137</v>
      </c>
      <c r="B36" s="359"/>
      <c r="C36" s="546">
        <v>15</v>
      </c>
      <c r="D36" s="546">
        <v>16</v>
      </c>
      <c r="E36" s="546">
        <v>15</v>
      </c>
      <c r="F36" s="546">
        <v>1</v>
      </c>
      <c r="G36" s="546">
        <v>0</v>
      </c>
      <c r="H36" s="545">
        <v>1</v>
      </c>
      <c r="I36" s="544">
        <v>16</v>
      </c>
      <c r="J36" s="546">
        <v>0</v>
      </c>
      <c r="K36" s="546">
        <v>92816</v>
      </c>
      <c r="L36" s="546">
        <v>0</v>
      </c>
      <c r="M36" s="546">
        <v>0</v>
      </c>
      <c r="N36" s="547">
        <v>0</v>
      </c>
      <c r="O36" s="551">
        <v>0</v>
      </c>
      <c r="P36" s="547">
        <v>1</v>
      </c>
      <c r="Q36" s="546">
        <v>0</v>
      </c>
      <c r="R36" s="546">
        <v>9</v>
      </c>
      <c r="S36" s="326">
        <v>16</v>
      </c>
    </row>
    <row r="37" spans="1:89" ht="19.5" customHeight="1">
      <c r="A37" s="261" t="s">
        <v>669</v>
      </c>
      <c r="B37" s="543"/>
      <c r="C37" s="547">
        <v>2279212</v>
      </c>
      <c r="D37" s="547">
        <v>2340713</v>
      </c>
      <c r="E37" s="547">
        <v>2148081</v>
      </c>
      <c r="F37" s="547">
        <v>25193</v>
      </c>
      <c r="G37" s="547">
        <v>74624</v>
      </c>
      <c r="H37" s="547">
        <v>99817</v>
      </c>
      <c r="I37" s="547">
        <v>2247898</v>
      </c>
      <c r="J37" s="547">
        <v>131121</v>
      </c>
      <c r="K37" s="547">
        <v>92816</v>
      </c>
      <c r="L37" s="547">
        <v>245587</v>
      </c>
      <c r="M37" s="547">
        <v>333110</v>
      </c>
      <c r="N37" s="547">
        <v>242121</v>
      </c>
      <c r="O37" s="547">
        <v>185635</v>
      </c>
      <c r="P37" s="547">
        <v>432940</v>
      </c>
      <c r="Q37" s="547">
        <v>0</v>
      </c>
      <c r="R37" s="547">
        <v>9900</v>
      </c>
      <c r="S37" s="547">
        <v>2340713</v>
      </c>
      <c r="T37" s="258"/>
      <c r="U37" s="262"/>
      <c r="V37" s="258"/>
      <c r="W37" s="258"/>
      <c r="X37" s="258"/>
      <c r="Y37" s="258"/>
      <c r="Z37" s="258"/>
      <c r="AA37" s="258"/>
      <c r="AB37" s="258"/>
      <c r="AC37" s="258"/>
      <c r="AD37" s="258"/>
      <c r="AE37" s="258"/>
      <c r="AF37" s="262"/>
      <c r="AG37" s="258"/>
      <c r="AH37" s="258"/>
      <c r="AI37" s="258"/>
      <c r="AJ37" s="258"/>
      <c r="AK37" s="258"/>
      <c r="AL37" s="258"/>
      <c r="AM37" s="258"/>
      <c r="AN37" s="258"/>
      <c r="AO37" s="262"/>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8"/>
      <c r="BR37" s="258"/>
      <c r="BS37" s="258"/>
      <c r="BT37" s="258"/>
      <c r="BU37" s="258"/>
      <c r="BV37" s="258"/>
      <c r="BW37" s="258"/>
      <c r="BX37" s="258"/>
      <c r="BY37" s="258"/>
      <c r="BZ37" s="258"/>
      <c r="CA37" s="258"/>
      <c r="CB37" s="258"/>
      <c r="CC37" s="258"/>
      <c r="CD37" s="258"/>
      <c r="CE37" s="258"/>
      <c r="CF37" s="258"/>
      <c r="CG37" s="258"/>
      <c r="CH37" s="258"/>
      <c r="CI37" s="258"/>
      <c r="CJ37" s="258"/>
      <c r="CK37" s="258"/>
    </row>
    <row r="38" spans="1:89" ht="19.5" customHeight="1">
      <c r="A38" s="258"/>
      <c r="B38" s="360"/>
      <c r="C38" s="360"/>
      <c r="D38" s="258"/>
      <c r="E38" s="258"/>
      <c r="F38" s="258"/>
      <c r="G38" s="258"/>
      <c r="H38" s="258"/>
      <c r="I38" s="258"/>
      <c r="J38" s="258"/>
      <c r="K38" s="258"/>
      <c r="L38" s="258"/>
      <c r="M38" s="258"/>
      <c r="N38" s="360"/>
      <c r="O38" s="360"/>
      <c r="P38" s="361"/>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258"/>
      <c r="CB38" s="258"/>
      <c r="CC38" s="258"/>
      <c r="CD38" s="258"/>
      <c r="CE38" s="258"/>
      <c r="CF38" s="258"/>
      <c r="CG38" s="258"/>
      <c r="CH38" s="258"/>
      <c r="CI38" s="258"/>
      <c r="CJ38" s="258"/>
      <c r="CK38" s="258"/>
    </row>
    <row r="39" spans="1:89" ht="19.5" customHeight="1">
      <c r="A39" s="263"/>
      <c r="K39" s="258"/>
      <c r="L39" s="258"/>
      <c r="M39" s="258"/>
      <c r="N39" s="360"/>
      <c r="O39" s="362"/>
      <c r="P39" s="361"/>
      <c r="Q39" s="258"/>
      <c r="R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8"/>
      <c r="BU39" s="258"/>
      <c r="BV39" s="258"/>
      <c r="BW39" s="258"/>
      <c r="BX39" s="258"/>
      <c r="BY39" s="258"/>
      <c r="BZ39" s="258"/>
      <c r="CA39" s="258"/>
      <c r="CB39" s="258"/>
      <c r="CC39" s="258"/>
      <c r="CD39" s="258"/>
      <c r="CE39" s="258"/>
      <c r="CF39" s="258"/>
      <c r="CG39" s="258"/>
      <c r="CH39" s="258"/>
      <c r="CI39" s="258"/>
      <c r="CJ39" s="258"/>
      <c r="CK39" s="258"/>
    </row>
    <row r="40" spans="1:89" ht="19.5" customHeight="1">
      <c r="A40" s="264"/>
      <c r="J40" s="258"/>
      <c r="K40" s="258"/>
      <c r="L40" s="258"/>
      <c r="M40" s="258"/>
      <c r="N40" s="360"/>
      <c r="P40" s="361"/>
      <c r="Q40" s="258"/>
      <c r="R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8"/>
      <c r="CC40" s="258"/>
      <c r="CD40" s="258"/>
      <c r="CE40" s="258"/>
      <c r="CF40" s="258"/>
      <c r="CG40" s="258"/>
      <c r="CH40" s="258"/>
      <c r="CI40" s="258"/>
      <c r="CJ40" s="258"/>
      <c r="CK40" s="258"/>
    </row>
    <row r="41" spans="1:89" ht="19.5" customHeight="1">
      <c r="C41" s="360"/>
      <c r="D41" s="265"/>
      <c r="E41" s="258"/>
      <c r="F41" s="258"/>
      <c r="G41" s="258"/>
      <c r="I41" s="258"/>
      <c r="K41" s="258"/>
      <c r="L41" s="258"/>
      <c r="M41" s="258"/>
      <c r="N41" s="360"/>
      <c r="O41" s="360"/>
      <c r="P41" s="361"/>
      <c r="Q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8"/>
      <c r="CF41" s="258"/>
      <c r="CG41" s="258"/>
      <c r="CH41" s="258"/>
      <c r="CI41" s="258"/>
      <c r="CJ41" s="258"/>
      <c r="CK41" s="258"/>
    </row>
    <row r="42" spans="1:89" s="258" customFormat="1" ht="19.5" customHeight="1">
      <c r="B42" s="360"/>
      <c r="C42" s="360"/>
      <c r="D42" s="266"/>
      <c r="E42" s="249"/>
      <c r="F42" s="249"/>
      <c r="G42" s="249"/>
      <c r="H42" s="249"/>
      <c r="I42" s="249"/>
      <c r="N42" s="360"/>
      <c r="O42" s="266"/>
      <c r="P42" s="361"/>
    </row>
    <row r="43" spans="1:89" ht="19.5" customHeight="1">
      <c r="A43" s="264"/>
      <c r="D43" s="266"/>
      <c r="K43" s="258"/>
      <c r="M43" s="258"/>
      <c r="N43" s="360"/>
      <c r="O43" s="360"/>
      <c r="P43" s="361"/>
    </row>
    <row r="44" spans="1:89" ht="19.5" customHeight="1">
      <c r="A44" s="263"/>
      <c r="D44" s="266"/>
      <c r="K44" s="258"/>
    </row>
    <row r="45" spans="1:89" ht="19.5" customHeight="1">
      <c r="K45" s="258"/>
    </row>
    <row r="46" spans="1:89" ht="19.5" customHeight="1">
      <c r="K46" s="258"/>
    </row>
    <row r="47" spans="1:89" ht="19.5" customHeight="1">
      <c r="K47" s="258"/>
    </row>
    <row r="48" spans="1:89" ht="19.5" customHeight="1">
      <c r="K48" s="258"/>
    </row>
    <row r="49" spans="11:11" ht="19.5" customHeight="1">
      <c r="K49" s="258"/>
    </row>
    <row r="50" spans="11:11" ht="19.5" customHeight="1">
      <c r="K50" s="258"/>
    </row>
    <row r="51" spans="11:11" ht="19.5" customHeight="1">
      <c r="K51" s="258"/>
    </row>
    <row r="52" spans="11:11" ht="19.5" customHeight="1">
      <c r="K52" s="258"/>
    </row>
    <row r="53" spans="11:11" ht="19.5" customHeight="1">
      <c r="K53" s="258"/>
    </row>
  </sheetData>
  <mergeCells count="10">
    <mergeCell ref="A31:B31"/>
    <mergeCell ref="F3:G3"/>
    <mergeCell ref="S3:S4"/>
    <mergeCell ref="Q5:Q7"/>
    <mergeCell ref="R5:R7"/>
    <mergeCell ref="A8:A9"/>
    <mergeCell ref="A11:A12"/>
    <mergeCell ref="A14:A17"/>
    <mergeCell ref="A22:B22"/>
    <mergeCell ref="A24:A26"/>
  </mergeCells>
  <pageMargins left="0.15748031496062992" right="0.15748031496062992" top="0.98425196850393704" bottom="0.98425196850393704" header="0.51181102362204722" footer="0.51181102362204722"/>
  <pageSetup scale="43" orientation="landscape" r:id="rId1"/>
  <headerFooter alignWithMargins="0"/>
</worksheet>
</file>

<file path=xl/worksheets/sheet16.xml><?xml version="1.0" encoding="utf-8"?>
<worksheet xmlns="http://schemas.openxmlformats.org/spreadsheetml/2006/main" xmlns:r="http://schemas.openxmlformats.org/officeDocument/2006/relationships">
  <sheetPr>
    <tabColor theme="6" tint="-0.499984740745262"/>
  </sheetPr>
  <dimension ref="A1:CQ61"/>
  <sheetViews>
    <sheetView tabSelected="1" zoomScaleSheetLayoutView="100" workbookViewId="0">
      <pane xSplit="1" topLeftCell="B1" activePane="topRight" state="frozen"/>
      <selection activeCell="C36" sqref="C36"/>
      <selection pane="topRight" sqref="A1:S36"/>
    </sheetView>
  </sheetViews>
  <sheetFormatPr defaultRowHeight="15"/>
  <cols>
    <col min="1" max="1" width="29.109375" style="267" customWidth="1"/>
    <col min="2" max="2" width="10.77734375" style="267" bestFit="1" customWidth="1"/>
    <col min="3" max="3" width="14.77734375" style="374" customWidth="1"/>
    <col min="4" max="4" width="11.33203125" style="374" customWidth="1"/>
    <col min="5" max="5" width="11.109375" style="561" customWidth="1"/>
    <col min="6" max="6" width="14.109375" style="267" customWidth="1"/>
    <col min="7" max="7" width="17.33203125" style="267" customWidth="1"/>
    <col min="8" max="8" width="13.33203125" style="267" customWidth="1"/>
    <col min="9" max="9" width="10" style="374" customWidth="1"/>
    <col min="10" max="10" width="12.5546875" style="267" customWidth="1"/>
    <col min="11" max="11" width="14.109375" style="374" customWidth="1"/>
    <col min="12" max="12" width="16" style="374" customWidth="1"/>
    <col min="13" max="13" width="12.77734375" style="374" customWidth="1"/>
    <col min="14" max="15" width="13.33203125" style="267" customWidth="1"/>
    <col min="16" max="16" width="13.5546875" style="374" customWidth="1"/>
    <col min="17" max="17" width="10.33203125" style="267" customWidth="1"/>
    <col min="18" max="18" width="10.5546875" style="267" customWidth="1"/>
    <col min="19" max="19" width="11.21875" style="267" bestFit="1" customWidth="1"/>
    <col min="20" max="20" width="6.6640625" style="267" customWidth="1"/>
    <col min="21" max="21" width="7" style="267" bestFit="1" customWidth="1"/>
    <col min="22" max="22" width="7" style="268" bestFit="1" customWidth="1"/>
    <col min="23" max="23" width="5.77734375" style="267" customWidth="1"/>
    <col min="24" max="24" width="5.88671875" style="267" customWidth="1"/>
    <col min="25" max="16384" width="8.88671875" style="267"/>
  </cols>
  <sheetData>
    <row r="1" spans="1:43">
      <c r="A1" s="639" t="s">
        <v>994</v>
      </c>
      <c r="B1" s="640"/>
      <c r="C1" s="640"/>
      <c r="D1" s="640"/>
      <c r="E1" s="640"/>
      <c r="F1" s="640"/>
      <c r="G1" s="640"/>
      <c r="H1" s="640"/>
      <c r="I1" s="640"/>
      <c r="J1" s="640"/>
      <c r="K1" s="640"/>
      <c r="L1" s="640"/>
      <c r="M1" s="640"/>
      <c r="N1" s="640"/>
      <c r="O1" s="640"/>
      <c r="P1" s="640"/>
      <c r="Q1" s="640"/>
      <c r="R1" s="640"/>
      <c r="S1" s="640"/>
    </row>
    <row r="2" spans="1:43" ht="15.75" customHeight="1">
      <c r="A2" s="641" t="s">
        <v>644</v>
      </c>
      <c r="B2" s="641"/>
      <c r="C2" s="642" t="s">
        <v>995</v>
      </c>
      <c r="D2" s="642" t="s">
        <v>996</v>
      </c>
      <c r="E2" s="643"/>
      <c r="F2" s="644" t="s">
        <v>645</v>
      </c>
      <c r="G2" s="645"/>
      <c r="H2" s="646"/>
      <c r="I2" s="647"/>
      <c r="J2" s="646"/>
      <c r="K2" s="647"/>
      <c r="L2" s="647"/>
      <c r="M2" s="648" t="s">
        <v>759</v>
      </c>
      <c r="N2" s="646"/>
      <c r="O2" s="646"/>
      <c r="P2" s="647"/>
      <c r="Q2" s="649" t="s">
        <v>997</v>
      </c>
      <c r="R2" s="650"/>
      <c r="S2" s="651"/>
    </row>
    <row r="3" spans="1:43" ht="15" customHeight="1">
      <c r="A3" s="646"/>
      <c r="B3" s="646"/>
      <c r="C3" s="652" t="s">
        <v>77</v>
      </c>
      <c r="D3" s="652" t="s">
        <v>78</v>
      </c>
      <c r="E3" s="653" t="s">
        <v>79</v>
      </c>
      <c r="F3" s="652" t="s">
        <v>80</v>
      </c>
      <c r="G3" s="652" t="s">
        <v>81</v>
      </c>
      <c r="H3" s="652" t="s">
        <v>82</v>
      </c>
      <c r="I3" s="652" t="s">
        <v>83</v>
      </c>
      <c r="J3" s="652" t="s">
        <v>84</v>
      </c>
      <c r="K3" s="652" t="s">
        <v>85</v>
      </c>
      <c r="L3" s="652" t="s">
        <v>86</v>
      </c>
      <c r="M3" s="652" t="s">
        <v>87</v>
      </c>
      <c r="N3" s="652" t="s">
        <v>88</v>
      </c>
      <c r="O3" s="652" t="s">
        <v>89</v>
      </c>
      <c r="P3" s="642" t="s">
        <v>90</v>
      </c>
      <c r="Q3" s="654"/>
      <c r="R3" s="655"/>
      <c r="S3" s="656"/>
    </row>
    <row r="4" spans="1:43" s="269" customFormat="1" ht="20.25" customHeight="1">
      <c r="A4" s="254" t="s">
        <v>869</v>
      </c>
      <c r="B4" s="606" t="s">
        <v>111</v>
      </c>
      <c r="C4" s="657" t="s">
        <v>91</v>
      </c>
      <c r="D4" s="657" t="s">
        <v>91</v>
      </c>
      <c r="E4" s="658" t="s">
        <v>92</v>
      </c>
      <c r="F4" s="657" t="s">
        <v>93</v>
      </c>
      <c r="G4" s="657" t="s">
        <v>93</v>
      </c>
      <c r="H4" s="657" t="s">
        <v>93</v>
      </c>
      <c r="I4" s="657" t="s">
        <v>92</v>
      </c>
      <c r="J4" s="657" t="s">
        <v>94</v>
      </c>
      <c r="K4" s="657" t="s">
        <v>94</v>
      </c>
      <c r="L4" s="657" t="s">
        <v>95</v>
      </c>
      <c r="M4" s="657" t="s">
        <v>96</v>
      </c>
      <c r="N4" s="657" t="s">
        <v>97</v>
      </c>
      <c r="O4" s="657" t="s">
        <v>95</v>
      </c>
      <c r="P4" s="657" t="s">
        <v>98</v>
      </c>
      <c r="Q4" s="659" t="s">
        <v>99</v>
      </c>
      <c r="R4" s="659" t="s">
        <v>100</v>
      </c>
      <c r="S4" s="254" t="s">
        <v>91</v>
      </c>
      <c r="V4" s="270"/>
    </row>
    <row r="5" spans="1:43" s="269" customFormat="1" ht="20.25" customHeight="1">
      <c r="A5" s="364" t="s">
        <v>998</v>
      </c>
      <c r="B5" s="607"/>
      <c r="C5" s="657" t="s">
        <v>101</v>
      </c>
      <c r="D5" s="657" t="s">
        <v>102</v>
      </c>
      <c r="E5" s="658" t="s">
        <v>103</v>
      </c>
      <c r="F5" s="657" t="s">
        <v>870</v>
      </c>
      <c r="G5" s="657" t="s">
        <v>104</v>
      </c>
      <c r="H5" s="657" t="s">
        <v>105</v>
      </c>
      <c r="I5" s="657" t="s">
        <v>106</v>
      </c>
      <c r="J5" s="657" t="s">
        <v>107</v>
      </c>
      <c r="K5" s="657" t="s">
        <v>107</v>
      </c>
      <c r="L5" s="657" t="s">
        <v>103</v>
      </c>
      <c r="M5" s="657" t="s">
        <v>108</v>
      </c>
      <c r="N5" s="657" t="s">
        <v>109</v>
      </c>
      <c r="O5" s="657" t="s">
        <v>106</v>
      </c>
      <c r="P5" s="657" t="s">
        <v>110</v>
      </c>
      <c r="Q5" s="659"/>
      <c r="R5" s="659"/>
      <c r="S5" s="254" t="s">
        <v>102</v>
      </c>
      <c r="V5" s="270"/>
    </row>
    <row r="6" spans="1:43" s="269" customFormat="1" ht="20.25" customHeight="1">
      <c r="A6" s="254" t="s">
        <v>111</v>
      </c>
      <c r="B6" s="608"/>
      <c r="C6" s="657" t="s">
        <v>112</v>
      </c>
      <c r="D6" s="657" t="s">
        <v>113</v>
      </c>
      <c r="E6" s="658" t="s">
        <v>114</v>
      </c>
      <c r="F6" s="657" t="s">
        <v>115</v>
      </c>
      <c r="G6" s="657" t="s">
        <v>115</v>
      </c>
      <c r="H6" s="657" t="s">
        <v>115</v>
      </c>
      <c r="I6" s="657" t="s">
        <v>116</v>
      </c>
      <c r="J6" s="657" t="s">
        <v>117</v>
      </c>
      <c r="K6" s="657" t="s">
        <v>118</v>
      </c>
      <c r="L6" s="657" t="s">
        <v>114</v>
      </c>
      <c r="M6" s="657" t="s">
        <v>115</v>
      </c>
      <c r="N6" s="657" t="s">
        <v>115</v>
      </c>
      <c r="O6" s="657" t="s">
        <v>116</v>
      </c>
      <c r="P6" s="657" t="s">
        <v>115</v>
      </c>
      <c r="Q6" s="659"/>
      <c r="R6" s="659"/>
      <c r="S6" s="254" t="s">
        <v>113</v>
      </c>
      <c r="U6" s="267"/>
      <c r="V6" s="268"/>
    </row>
    <row r="7" spans="1:43" ht="20.25" customHeight="1">
      <c r="A7" s="613" t="s">
        <v>871</v>
      </c>
      <c r="B7" s="365" t="s">
        <v>646</v>
      </c>
      <c r="C7" s="326">
        <v>1450066</v>
      </c>
      <c r="D7" s="660">
        <f>1478796+200142</f>
        <v>1678938</v>
      </c>
      <c r="E7" s="556">
        <v>1809659</v>
      </c>
      <c r="F7" s="647">
        <v>89765</v>
      </c>
      <c r="G7" s="647">
        <f>H7-F7</f>
        <v>1023137</v>
      </c>
      <c r="H7" s="660">
        <v>1112902</v>
      </c>
      <c r="I7" s="660">
        <f>1872561+20082</f>
        <v>1892643</v>
      </c>
      <c r="J7" s="248">
        <v>34567</v>
      </c>
      <c r="K7" s="660">
        <f>86276</f>
        <v>86276</v>
      </c>
      <c r="L7" s="358">
        <v>43467</v>
      </c>
      <c r="M7" s="647">
        <f>1106308-M8</f>
        <v>1019736</v>
      </c>
      <c r="N7" s="647">
        <v>10287</v>
      </c>
      <c r="O7" s="326">
        <v>20778</v>
      </c>
      <c r="P7" s="660">
        <f>H7+M7</f>
        <v>2132638</v>
      </c>
      <c r="Q7" s="545"/>
      <c r="R7" s="248">
        <v>161</v>
      </c>
      <c r="S7" s="545">
        <f>D7</f>
        <v>1678938</v>
      </c>
      <c r="V7" s="267"/>
    </row>
    <row r="8" spans="1:43" ht="20.25" customHeight="1">
      <c r="A8" s="614"/>
      <c r="B8" s="365" t="s">
        <v>647</v>
      </c>
      <c r="C8" s="326">
        <v>480790</v>
      </c>
      <c r="D8" s="660">
        <v>294575</v>
      </c>
      <c r="E8" s="556">
        <v>62127</v>
      </c>
      <c r="F8" s="647">
        <v>2345</v>
      </c>
      <c r="G8" s="647">
        <v>8555</v>
      </c>
      <c r="H8" s="660">
        <v>110900</v>
      </c>
      <c r="I8" s="660">
        <v>53027</v>
      </c>
      <c r="J8" s="248">
        <f>92796-J7-J9</f>
        <v>15885</v>
      </c>
      <c r="K8" s="660">
        <f>241548-K7-K9</f>
        <v>71917</v>
      </c>
      <c r="L8" s="358">
        <v>76859</v>
      </c>
      <c r="M8" s="647">
        <v>86572</v>
      </c>
      <c r="N8" s="647">
        <v>0</v>
      </c>
      <c r="O8" s="326">
        <v>20000</v>
      </c>
      <c r="P8" s="660">
        <f t="shared" ref="P8:P34" si="0">H8+M8</f>
        <v>197472</v>
      </c>
      <c r="Q8" s="545"/>
      <c r="R8" s="248">
        <v>256</v>
      </c>
      <c r="S8" s="545">
        <f t="shared" ref="S8:S20" si="1">D8</f>
        <v>294575</v>
      </c>
      <c r="V8" s="267"/>
    </row>
    <row r="9" spans="1:43" ht="20.25" customHeight="1">
      <c r="A9" s="367" t="s">
        <v>119</v>
      </c>
      <c r="B9" s="365" t="s">
        <v>648</v>
      </c>
      <c r="C9" s="326">
        <v>269620</v>
      </c>
      <c r="D9" s="660">
        <v>245371</v>
      </c>
      <c r="E9" s="556">
        <v>235874</v>
      </c>
      <c r="F9" s="647">
        <v>15456</v>
      </c>
      <c r="G9" s="647">
        <f>H9-F9</f>
        <v>86644</v>
      </c>
      <c r="H9" s="660">
        <v>102100</v>
      </c>
      <c r="I9" s="660">
        <v>265874</v>
      </c>
      <c r="J9" s="248">
        <v>42344</v>
      </c>
      <c r="K9" s="660">
        <v>83355</v>
      </c>
      <c r="L9" s="358">
        <v>58535</v>
      </c>
      <c r="M9" s="660">
        <v>114435</v>
      </c>
      <c r="N9" s="647">
        <v>0</v>
      </c>
      <c r="O9" s="326">
        <v>5702</v>
      </c>
      <c r="P9" s="660">
        <f t="shared" si="0"/>
        <v>216535</v>
      </c>
      <c r="Q9" s="545"/>
      <c r="R9" s="248"/>
      <c r="S9" s="545">
        <f t="shared" si="1"/>
        <v>245371</v>
      </c>
      <c r="V9" s="281"/>
    </row>
    <row r="10" spans="1:43" ht="20.25" customHeight="1">
      <c r="A10" s="615" t="s">
        <v>872</v>
      </c>
      <c r="B10" s="365" t="s">
        <v>649</v>
      </c>
      <c r="C10" s="326">
        <v>40207</v>
      </c>
      <c r="D10" s="660">
        <v>45487</v>
      </c>
      <c r="E10" s="556">
        <v>39100</v>
      </c>
      <c r="F10" s="647">
        <v>897</v>
      </c>
      <c r="G10" s="647">
        <v>2046</v>
      </c>
      <c r="H10" s="660">
        <v>2943</v>
      </c>
      <c r="I10" s="660">
        <v>42043</v>
      </c>
      <c r="J10" s="248">
        <v>0</v>
      </c>
      <c r="K10" s="660">
        <v>0</v>
      </c>
      <c r="L10" s="358">
        <v>2456</v>
      </c>
      <c r="M10" s="660">
        <f>2308-M11</f>
        <v>1322</v>
      </c>
      <c r="N10" s="647">
        <f t="shared" ref="N10:N16" si="2">L10-M10-O10</f>
        <v>290</v>
      </c>
      <c r="O10" s="326">
        <f>1411-O11</f>
        <v>844</v>
      </c>
      <c r="P10" s="660">
        <f t="shared" si="0"/>
        <v>4265</v>
      </c>
      <c r="Q10" s="545"/>
      <c r="R10" s="248">
        <v>2045</v>
      </c>
      <c r="S10" s="545">
        <f t="shared" si="1"/>
        <v>45487</v>
      </c>
      <c r="V10" s="267"/>
    </row>
    <row r="11" spans="1:43" ht="20.25" customHeight="1">
      <c r="A11" s="616"/>
      <c r="B11" s="365" t="s">
        <v>650</v>
      </c>
      <c r="C11" s="326">
        <v>47002</v>
      </c>
      <c r="D11" s="660">
        <v>51045</v>
      </c>
      <c r="E11" s="556">
        <v>48109</v>
      </c>
      <c r="F11" s="647">
        <v>654</v>
      </c>
      <c r="G11" s="647">
        <v>1338</v>
      </c>
      <c r="H11" s="660">
        <v>1992</v>
      </c>
      <c r="I11" s="660">
        <v>50101</v>
      </c>
      <c r="J11" s="248">
        <v>0</v>
      </c>
      <c r="K11" s="660">
        <v>0</v>
      </c>
      <c r="L11" s="358">
        <v>2183</v>
      </c>
      <c r="M11" s="660">
        <v>986</v>
      </c>
      <c r="N11" s="647">
        <f t="shared" si="2"/>
        <v>630</v>
      </c>
      <c r="O11" s="326">
        <v>567</v>
      </c>
      <c r="P11" s="660">
        <f t="shared" si="0"/>
        <v>2978</v>
      </c>
      <c r="Q11" s="545"/>
      <c r="R11" s="248">
        <v>2389</v>
      </c>
      <c r="S11" s="545">
        <f t="shared" si="1"/>
        <v>51045</v>
      </c>
      <c r="V11" s="267"/>
    </row>
    <row r="12" spans="1:43" ht="20.25" customHeight="1">
      <c r="A12" s="368" t="s">
        <v>123</v>
      </c>
      <c r="B12" s="365" t="s">
        <v>651</v>
      </c>
      <c r="C12" s="326">
        <v>4796</v>
      </c>
      <c r="D12" s="660">
        <v>4736</v>
      </c>
      <c r="E12" s="556">
        <v>4796</v>
      </c>
      <c r="F12" s="647">
        <v>13</v>
      </c>
      <c r="G12" s="647">
        <v>0</v>
      </c>
      <c r="H12" s="660">
        <v>13</v>
      </c>
      <c r="I12" s="660">
        <v>4809</v>
      </c>
      <c r="J12" s="257">
        <v>0</v>
      </c>
      <c r="K12" s="660">
        <v>0</v>
      </c>
      <c r="L12" s="358">
        <v>47</v>
      </c>
      <c r="M12" s="660"/>
      <c r="N12" s="647">
        <v>0</v>
      </c>
      <c r="O12" s="326">
        <v>980</v>
      </c>
      <c r="P12" s="660">
        <f t="shared" si="0"/>
        <v>13</v>
      </c>
      <c r="Q12" s="545"/>
      <c r="R12" s="248">
        <v>19</v>
      </c>
      <c r="S12" s="545">
        <f t="shared" si="1"/>
        <v>4736</v>
      </c>
      <c r="V12" s="281"/>
    </row>
    <row r="13" spans="1:43" ht="20.25" customHeight="1">
      <c r="A13" s="617" t="s">
        <v>122</v>
      </c>
      <c r="B13" s="365" t="s">
        <v>652</v>
      </c>
      <c r="C13" s="326">
        <v>12067</v>
      </c>
      <c r="D13" s="660">
        <v>12345</v>
      </c>
      <c r="E13" s="556">
        <v>13768</v>
      </c>
      <c r="F13" s="647">
        <v>2456</v>
      </c>
      <c r="G13" s="647">
        <v>1887</v>
      </c>
      <c r="H13" s="660">
        <v>4343</v>
      </c>
      <c r="I13" s="660">
        <v>18111</v>
      </c>
      <c r="J13" s="257">
        <v>0</v>
      </c>
      <c r="K13" s="660">
        <v>0</v>
      </c>
      <c r="L13" s="358">
        <v>298</v>
      </c>
      <c r="M13" s="660"/>
      <c r="N13" s="647">
        <v>0</v>
      </c>
      <c r="O13" s="326">
        <v>6689</v>
      </c>
      <c r="P13" s="660">
        <f t="shared" si="0"/>
        <v>4343</v>
      </c>
      <c r="Q13" s="545"/>
      <c r="R13" s="248">
        <v>1234</v>
      </c>
      <c r="S13" s="545">
        <f t="shared" si="1"/>
        <v>12345</v>
      </c>
      <c r="V13" s="281"/>
    </row>
    <row r="14" spans="1:43" ht="20.25" customHeight="1">
      <c r="A14" s="618"/>
      <c r="B14" s="365" t="s">
        <v>653</v>
      </c>
      <c r="C14" s="326">
        <v>13700</v>
      </c>
      <c r="D14" s="660">
        <v>13970</v>
      </c>
      <c r="E14" s="556">
        <v>12074</v>
      </c>
      <c r="F14" s="647">
        <v>3213</v>
      </c>
      <c r="G14" s="647">
        <v>1513</v>
      </c>
      <c r="H14" s="660">
        <v>4726</v>
      </c>
      <c r="I14" s="660">
        <v>16800</v>
      </c>
      <c r="J14" s="257">
        <v>0</v>
      </c>
      <c r="K14" s="660">
        <v>0</v>
      </c>
      <c r="L14" s="358">
        <v>325</v>
      </c>
      <c r="M14" s="660"/>
      <c r="N14" s="647">
        <v>0</v>
      </c>
      <c r="O14" s="326">
        <v>4722</v>
      </c>
      <c r="P14" s="660">
        <f t="shared" si="0"/>
        <v>4726</v>
      </c>
      <c r="Q14" s="545"/>
      <c r="R14" s="248">
        <v>720</v>
      </c>
      <c r="S14" s="545">
        <f t="shared" si="1"/>
        <v>13970</v>
      </c>
      <c r="V14" s="281"/>
      <c r="Z14" s="271"/>
      <c r="AA14" s="271"/>
      <c r="AB14" s="271"/>
      <c r="AC14" s="271"/>
      <c r="AD14" s="271"/>
      <c r="AE14" s="271"/>
      <c r="AF14" s="271"/>
      <c r="AG14" s="271"/>
      <c r="AH14" s="271"/>
      <c r="AI14" s="271"/>
      <c r="AJ14" s="271"/>
      <c r="AK14" s="271"/>
      <c r="AL14" s="271"/>
      <c r="AM14" s="271"/>
      <c r="AN14" s="271"/>
      <c r="AO14" s="271"/>
      <c r="AP14" s="271"/>
      <c r="AQ14" s="271"/>
    </row>
    <row r="15" spans="1:43" ht="20.25" customHeight="1">
      <c r="A15" s="618"/>
      <c r="B15" s="365" t="s">
        <v>654</v>
      </c>
      <c r="C15" s="326">
        <v>894</v>
      </c>
      <c r="D15" s="660">
        <v>888</v>
      </c>
      <c r="E15" s="556">
        <v>791</v>
      </c>
      <c r="F15" s="647">
        <v>178</v>
      </c>
      <c r="G15" s="647">
        <v>34</v>
      </c>
      <c r="H15" s="660">
        <v>212</v>
      </c>
      <c r="I15" s="660">
        <v>1003</v>
      </c>
      <c r="J15" s="257">
        <v>0</v>
      </c>
      <c r="K15" s="660">
        <v>0</v>
      </c>
      <c r="L15" s="358">
        <v>23</v>
      </c>
      <c r="M15" s="660"/>
      <c r="N15" s="647">
        <v>0</v>
      </c>
      <c r="O15" s="326">
        <v>125</v>
      </c>
      <c r="P15" s="660">
        <f t="shared" si="0"/>
        <v>212</v>
      </c>
      <c r="Q15" s="545"/>
      <c r="R15" s="248">
        <v>123</v>
      </c>
      <c r="S15" s="545">
        <f t="shared" si="1"/>
        <v>888</v>
      </c>
      <c r="V15" s="281"/>
      <c r="Z15" s="271"/>
      <c r="AA15" s="271"/>
      <c r="AB15" s="271"/>
      <c r="AC15" s="271"/>
      <c r="AD15" s="271"/>
      <c r="AE15" s="271"/>
      <c r="AF15" s="271"/>
      <c r="AG15" s="271"/>
      <c r="AH15" s="271"/>
      <c r="AI15" s="271"/>
      <c r="AJ15" s="271"/>
      <c r="AK15" s="271"/>
      <c r="AL15" s="271"/>
      <c r="AM15" s="271"/>
      <c r="AN15" s="271"/>
      <c r="AO15" s="271"/>
      <c r="AP15" s="271"/>
      <c r="AQ15" s="271"/>
    </row>
    <row r="16" spans="1:43" ht="20.25" customHeight="1">
      <c r="A16" s="619"/>
      <c r="B16" s="365" t="s">
        <v>655</v>
      </c>
      <c r="C16" s="326">
        <v>69</v>
      </c>
      <c r="D16" s="660">
        <v>68</v>
      </c>
      <c r="E16" s="556">
        <v>97</v>
      </c>
      <c r="F16" s="647">
        <v>21</v>
      </c>
      <c r="G16" s="647">
        <v>5</v>
      </c>
      <c r="H16" s="660">
        <v>26</v>
      </c>
      <c r="I16" s="660">
        <v>123</v>
      </c>
      <c r="J16" s="257">
        <v>0</v>
      </c>
      <c r="K16" s="660">
        <v>0</v>
      </c>
      <c r="L16" s="358">
        <v>12</v>
      </c>
      <c r="M16" s="660"/>
      <c r="N16" s="647">
        <f t="shared" si="2"/>
        <v>0</v>
      </c>
      <c r="O16" s="326">
        <v>12</v>
      </c>
      <c r="P16" s="660">
        <f t="shared" si="0"/>
        <v>26</v>
      </c>
      <c r="Q16" s="545"/>
      <c r="R16" s="248">
        <v>19</v>
      </c>
      <c r="S16" s="545">
        <f t="shared" si="1"/>
        <v>68</v>
      </c>
      <c r="V16" s="281"/>
      <c r="Y16" s="271"/>
      <c r="Z16" s="271"/>
      <c r="AA16" s="271"/>
      <c r="AB16" s="271"/>
      <c r="AC16" s="271"/>
      <c r="AD16" s="271"/>
      <c r="AE16" s="271"/>
      <c r="AF16" s="271"/>
      <c r="AG16" s="271"/>
      <c r="AH16" s="271"/>
      <c r="AI16" s="271"/>
      <c r="AJ16" s="271"/>
      <c r="AK16" s="271"/>
      <c r="AL16" s="271"/>
      <c r="AM16" s="271"/>
      <c r="AN16" s="271"/>
      <c r="AO16" s="271"/>
      <c r="AP16" s="271"/>
      <c r="AQ16" s="271"/>
    </row>
    <row r="17" spans="1:43" ht="20.25" customHeight="1">
      <c r="A17" s="368" t="s">
        <v>124</v>
      </c>
      <c r="B17" s="365" t="s">
        <v>656</v>
      </c>
      <c r="C17" s="326">
        <v>4576</v>
      </c>
      <c r="D17" s="660">
        <v>4605</v>
      </c>
      <c r="E17" s="556">
        <v>4576</v>
      </c>
      <c r="F17" s="647">
        <v>302</v>
      </c>
      <c r="G17" s="647">
        <v>29</v>
      </c>
      <c r="H17" s="660">
        <v>331</v>
      </c>
      <c r="I17" s="660">
        <v>4907</v>
      </c>
      <c r="J17" s="257">
        <v>0</v>
      </c>
      <c r="K17" s="660">
        <v>0</v>
      </c>
      <c r="L17" s="358">
        <v>77</v>
      </c>
      <c r="M17" s="660"/>
      <c r="N17" s="647">
        <v>0</v>
      </c>
      <c r="O17" s="326">
        <v>821</v>
      </c>
      <c r="P17" s="660">
        <f t="shared" si="0"/>
        <v>331</v>
      </c>
      <c r="Q17" s="545"/>
      <c r="R17" s="248">
        <v>987</v>
      </c>
      <c r="S17" s="545">
        <f t="shared" si="1"/>
        <v>4605</v>
      </c>
      <c r="V17" s="281"/>
      <c r="W17" s="271"/>
      <c r="Y17" s="271"/>
      <c r="Z17" s="271"/>
      <c r="AA17" s="271"/>
      <c r="AB17" s="271"/>
      <c r="AC17" s="271"/>
      <c r="AD17" s="271"/>
      <c r="AE17" s="271"/>
      <c r="AF17" s="271"/>
      <c r="AG17" s="271"/>
      <c r="AH17" s="271"/>
      <c r="AI17" s="271"/>
      <c r="AJ17" s="271"/>
      <c r="AK17" s="271"/>
      <c r="AL17" s="271"/>
      <c r="AM17" s="271"/>
      <c r="AN17" s="271"/>
      <c r="AO17" s="271"/>
      <c r="AP17" s="271"/>
      <c r="AQ17" s="271"/>
    </row>
    <row r="18" spans="1:43" ht="20.25" customHeight="1">
      <c r="A18" s="368" t="s">
        <v>120</v>
      </c>
      <c r="B18" s="365" t="s">
        <v>657</v>
      </c>
      <c r="C18" s="326">
        <v>2505</v>
      </c>
      <c r="D18" s="660">
        <v>2463</v>
      </c>
      <c r="E18" s="556">
        <v>2505</v>
      </c>
      <c r="F18" s="647">
        <v>108</v>
      </c>
      <c r="G18" s="647">
        <v>152</v>
      </c>
      <c r="H18" s="660">
        <v>260</v>
      </c>
      <c r="I18" s="660">
        <v>2765</v>
      </c>
      <c r="J18" s="257">
        <v>0</v>
      </c>
      <c r="K18" s="660">
        <v>0</v>
      </c>
      <c r="L18" s="358">
        <v>1</v>
      </c>
      <c r="M18" s="660"/>
      <c r="N18" s="647">
        <v>0</v>
      </c>
      <c r="O18" s="326">
        <v>145</v>
      </c>
      <c r="P18" s="660">
        <f t="shared" si="0"/>
        <v>260</v>
      </c>
      <c r="Q18" s="545"/>
      <c r="R18" s="248">
        <v>1023</v>
      </c>
      <c r="S18" s="545">
        <f t="shared" si="1"/>
        <v>2463</v>
      </c>
      <c r="V18" s="281"/>
      <c r="W18" s="271"/>
      <c r="Y18" s="271"/>
    </row>
    <row r="19" spans="1:43" ht="20.25" customHeight="1">
      <c r="A19" s="368" t="s">
        <v>121</v>
      </c>
      <c r="B19" s="365" t="s">
        <v>658</v>
      </c>
      <c r="C19" s="326">
        <v>1809</v>
      </c>
      <c r="D19" s="660">
        <v>1818</v>
      </c>
      <c r="E19" s="556">
        <v>1809</v>
      </c>
      <c r="F19" s="647">
        <v>123</v>
      </c>
      <c r="G19" s="647">
        <v>188</v>
      </c>
      <c r="H19" s="660">
        <v>311</v>
      </c>
      <c r="I19" s="660">
        <v>2120</v>
      </c>
      <c r="J19" s="257">
        <v>0</v>
      </c>
      <c r="K19" s="660">
        <v>0</v>
      </c>
      <c r="L19" s="358">
        <v>0</v>
      </c>
      <c r="M19" s="660"/>
      <c r="N19" s="647">
        <v>0</v>
      </c>
      <c r="O19" s="326">
        <v>34</v>
      </c>
      <c r="P19" s="660">
        <f t="shared" si="0"/>
        <v>311</v>
      </c>
      <c r="Q19" s="545"/>
      <c r="R19" s="248">
        <v>1426</v>
      </c>
      <c r="S19" s="545">
        <f t="shared" si="1"/>
        <v>1818</v>
      </c>
      <c r="V19" s="281"/>
      <c r="W19" s="271"/>
      <c r="X19" s="271"/>
      <c r="Y19" s="271"/>
    </row>
    <row r="20" spans="1:43" ht="20.25" customHeight="1">
      <c r="A20" s="369" t="s">
        <v>125</v>
      </c>
      <c r="B20" s="365" t="s">
        <v>659</v>
      </c>
      <c r="C20" s="326">
        <v>12112</v>
      </c>
      <c r="D20" s="660">
        <f>205+11402</f>
        <v>11607</v>
      </c>
      <c r="E20" s="556">
        <v>12113</v>
      </c>
      <c r="F20" s="647">
        <v>356</v>
      </c>
      <c r="G20" s="647">
        <v>776</v>
      </c>
      <c r="H20" s="660">
        <v>1132</v>
      </c>
      <c r="I20" s="660">
        <v>13245</v>
      </c>
      <c r="J20" s="257">
        <v>0</v>
      </c>
      <c r="K20" s="660">
        <v>0</v>
      </c>
      <c r="L20" s="358">
        <v>1352</v>
      </c>
      <c r="M20" s="660"/>
      <c r="N20" s="647">
        <v>56</v>
      </c>
      <c r="O20" s="326">
        <v>165</v>
      </c>
      <c r="P20" s="660">
        <f t="shared" si="0"/>
        <v>1132</v>
      </c>
      <c r="Q20" s="545"/>
      <c r="R20" s="248">
        <v>324</v>
      </c>
      <c r="S20" s="545">
        <f t="shared" si="1"/>
        <v>11607</v>
      </c>
      <c r="V20" s="281"/>
    </row>
    <row r="21" spans="1:43" ht="20.25" customHeight="1">
      <c r="A21" s="609" t="s">
        <v>126</v>
      </c>
      <c r="B21" s="610"/>
      <c r="C21" s="547">
        <v>2340213</v>
      </c>
      <c r="D21" s="661">
        <f>SUM(D7:D20)</f>
        <v>2367916</v>
      </c>
      <c r="E21" s="662">
        <f>SUM(E7:E20)</f>
        <v>2247398</v>
      </c>
      <c r="F21" s="662">
        <f t="shared" ref="F21:I21" si="3">SUM(F7:F20)</f>
        <v>115887</v>
      </c>
      <c r="G21" s="662">
        <f t="shared" si="3"/>
        <v>1126304</v>
      </c>
      <c r="H21" s="662">
        <f t="shared" si="3"/>
        <v>1342191</v>
      </c>
      <c r="I21" s="662">
        <f t="shared" si="3"/>
        <v>2367571</v>
      </c>
      <c r="J21" s="662">
        <f>SUM(J7:J20)</f>
        <v>92796</v>
      </c>
      <c r="K21" s="662">
        <f>SUM(K7:K20)</f>
        <v>241548</v>
      </c>
      <c r="L21" s="662">
        <f>SUM(L7:L20)</f>
        <v>185635</v>
      </c>
      <c r="M21" s="662">
        <f t="shared" ref="M21:R21" si="4">SUM(M7:M20)</f>
        <v>1223051</v>
      </c>
      <c r="N21" s="662">
        <f t="shared" si="4"/>
        <v>11263</v>
      </c>
      <c r="O21" s="662">
        <f t="shared" si="4"/>
        <v>61584</v>
      </c>
      <c r="P21" s="662">
        <f t="shared" si="4"/>
        <v>2565242</v>
      </c>
      <c r="Q21" s="662">
        <f t="shared" si="4"/>
        <v>0</v>
      </c>
      <c r="R21" s="260">
        <f t="shared" si="4"/>
        <v>10726</v>
      </c>
      <c r="S21" s="661">
        <f>SUM(S7:S20)</f>
        <v>2367916</v>
      </c>
      <c r="W21" s="271"/>
      <c r="X21" s="271"/>
    </row>
    <row r="22" spans="1:43" ht="20.25" customHeight="1">
      <c r="A22" s="368" t="s">
        <v>129</v>
      </c>
      <c r="B22" s="663" t="s">
        <v>660</v>
      </c>
      <c r="C22" s="326">
        <v>13</v>
      </c>
      <c r="D22" s="664">
        <v>13</v>
      </c>
      <c r="E22" s="556">
        <v>13</v>
      </c>
      <c r="F22" s="660"/>
      <c r="G22" s="660"/>
      <c r="H22" s="660">
        <f t="shared" ref="H22:H29" si="5">I22-E22</f>
        <v>0</v>
      </c>
      <c r="I22" s="660">
        <v>13</v>
      </c>
      <c r="J22" s="256">
        <v>0</v>
      </c>
      <c r="K22" s="660"/>
      <c r="L22" s="358">
        <v>0</v>
      </c>
      <c r="M22" s="660"/>
      <c r="N22" s="545"/>
      <c r="O22" s="326"/>
      <c r="P22" s="660">
        <f t="shared" si="0"/>
        <v>0</v>
      </c>
      <c r="Q22" s="545"/>
      <c r="R22" s="248">
        <v>13</v>
      </c>
      <c r="S22" s="545">
        <f t="shared" ref="S22:S34" si="6">D22</f>
        <v>13</v>
      </c>
    </row>
    <row r="23" spans="1:43" ht="20.25" customHeight="1">
      <c r="A23" s="620" t="s">
        <v>122</v>
      </c>
      <c r="B23" s="663" t="s">
        <v>808</v>
      </c>
      <c r="C23" s="326">
        <v>21</v>
      </c>
      <c r="D23" s="664">
        <v>20</v>
      </c>
      <c r="E23" s="556">
        <v>31</v>
      </c>
      <c r="F23" s="660"/>
      <c r="G23" s="660"/>
      <c r="H23" s="660">
        <f t="shared" si="5"/>
        <v>0</v>
      </c>
      <c r="I23" s="660">
        <v>31</v>
      </c>
      <c r="J23" s="256">
        <v>0</v>
      </c>
      <c r="K23" s="660"/>
      <c r="L23" s="358">
        <v>0</v>
      </c>
      <c r="M23" s="660"/>
      <c r="N23" s="545"/>
      <c r="O23" s="326"/>
      <c r="P23" s="660">
        <f t="shared" si="0"/>
        <v>0</v>
      </c>
      <c r="Q23" s="545"/>
      <c r="R23" s="248">
        <v>1</v>
      </c>
      <c r="S23" s="545">
        <f t="shared" si="6"/>
        <v>20</v>
      </c>
    </row>
    <row r="24" spans="1:43" ht="20.25" customHeight="1">
      <c r="A24" s="621"/>
      <c r="B24" s="663" t="s">
        <v>661</v>
      </c>
      <c r="C24" s="326">
        <v>37</v>
      </c>
      <c r="D24" s="664">
        <v>52</v>
      </c>
      <c r="E24" s="556">
        <v>28</v>
      </c>
      <c r="F24" s="660"/>
      <c r="G24" s="660"/>
      <c r="H24" s="660">
        <f t="shared" si="5"/>
        <v>0</v>
      </c>
      <c r="I24" s="660">
        <v>28</v>
      </c>
      <c r="J24" s="256">
        <v>0</v>
      </c>
      <c r="K24" s="660"/>
      <c r="L24" s="358">
        <v>0</v>
      </c>
      <c r="M24" s="660"/>
      <c r="N24" s="545"/>
      <c r="O24" s="326"/>
      <c r="P24" s="660">
        <f t="shared" si="0"/>
        <v>0</v>
      </c>
      <c r="Q24" s="545"/>
      <c r="R24" s="248">
        <v>20</v>
      </c>
      <c r="S24" s="545">
        <f t="shared" si="6"/>
        <v>52</v>
      </c>
    </row>
    <row r="25" spans="1:43" ht="20.25" customHeight="1">
      <c r="A25" s="622"/>
      <c r="B25" s="663" t="s">
        <v>662</v>
      </c>
      <c r="C25" s="326">
        <v>6</v>
      </c>
      <c r="D25" s="664">
        <v>6</v>
      </c>
      <c r="E25" s="556">
        <v>5</v>
      </c>
      <c r="F25" s="660"/>
      <c r="G25" s="660"/>
      <c r="H25" s="660">
        <f t="shared" si="5"/>
        <v>0</v>
      </c>
      <c r="I25" s="660">
        <v>5</v>
      </c>
      <c r="J25" s="256">
        <v>0</v>
      </c>
      <c r="K25" s="660"/>
      <c r="L25" s="358">
        <v>0</v>
      </c>
      <c r="M25" s="660"/>
      <c r="N25" s="545"/>
      <c r="O25" s="326"/>
      <c r="P25" s="660">
        <f t="shared" si="0"/>
        <v>0</v>
      </c>
      <c r="Q25" s="545"/>
      <c r="R25" s="248">
        <v>4</v>
      </c>
      <c r="S25" s="545">
        <f t="shared" si="6"/>
        <v>6</v>
      </c>
    </row>
    <row r="26" spans="1:43" ht="20.25" customHeight="1">
      <c r="A26" s="368" t="s">
        <v>130</v>
      </c>
      <c r="B26" s="663" t="s">
        <v>663</v>
      </c>
      <c r="C26" s="326">
        <v>21</v>
      </c>
      <c r="D26" s="664">
        <v>22</v>
      </c>
      <c r="E26" s="556">
        <v>21</v>
      </c>
      <c r="F26" s="660"/>
      <c r="G26" s="660"/>
      <c r="H26" s="660">
        <f t="shared" si="5"/>
        <v>0</v>
      </c>
      <c r="I26" s="660">
        <v>21</v>
      </c>
      <c r="J26" s="256">
        <v>0</v>
      </c>
      <c r="K26" s="660"/>
      <c r="L26" s="358">
        <v>0</v>
      </c>
      <c r="M26" s="660"/>
      <c r="N26" s="545"/>
      <c r="O26" s="326"/>
      <c r="P26" s="660">
        <f t="shared" si="0"/>
        <v>0</v>
      </c>
      <c r="Q26" s="545"/>
      <c r="R26" s="248">
        <v>16</v>
      </c>
      <c r="S26" s="545">
        <f t="shared" si="6"/>
        <v>22</v>
      </c>
    </row>
    <row r="27" spans="1:43" ht="20.25" customHeight="1">
      <c r="A27" s="368" t="s">
        <v>128</v>
      </c>
      <c r="B27" s="663" t="s">
        <v>664</v>
      </c>
      <c r="C27" s="326">
        <v>97</v>
      </c>
      <c r="D27" s="664">
        <v>97</v>
      </c>
      <c r="E27" s="556">
        <v>96</v>
      </c>
      <c r="F27" s="660"/>
      <c r="G27" s="660"/>
      <c r="H27" s="660">
        <f t="shared" si="5"/>
        <v>0</v>
      </c>
      <c r="I27" s="660">
        <v>96</v>
      </c>
      <c r="J27" s="256">
        <v>0</v>
      </c>
      <c r="K27" s="660"/>
      <c r="L27" s="358">
        <v>0</v>
      </c>
      <c r="M27" s="660"/>
      <c r="N27" s="545"/>
      <c r="O27" s="326"/>
      <c r="P27" s="660">
        <f t="shared" si="0"/>
        <v>0</v>
      </c>
      <c r="Q27" s="545"/>
      <c r="R27" s="248">
        <v>64</v>
      </c>
      <c r="S27" s="545">
        <f t="shared" si="6"/>
        <v>97</v>
      </c>
    </row>
    <row r="28" spans="1:43" ht="20.25" customHeight="1">
      <c r="A28" s="368" t="s">
        <v>127</v>
      </c>
      <c r="B28" s="642" t="s">
        <v>665</v>
      </c>
      <c r="C28" s="326">
        <v>236</v>
      </c>
      <c r="D28" s="664">
        <v>263</v>
      </c>
      <c r="E28" s="556">
        <v>230</v>
      </c>
      <c r="F28" s="660"/>
      <c r="G28" s="660"/>
      <c r="H28" s="660">
        <f t="shared" si="5"/>
        <v>0</v>
      </c>
      <c r="I28" s="660">
        <v>230</v>
      </c>
      <c r="J28" s="256">
        <v>0</v>
      </c>
      <c r="K28" s="660"/>
      <c r="L28" s="358">
        <v>0</v>
      </c>
      <c r="M28" s="660"/>
      <c r="N28" s="545"/>
      <c r="O28" s="326"/>
      <c r="P28" s="660">
        <f t="shared" si="0"/>
        <v>0</v>
      </c>
      <c r="Q28" s="545"/>
      <c r="R28" s="248">
        <v>210</v>
      </c>
      <c r="S28" s="545">
        <f t="shared" si="6"/>
        <v>263</v>
      </c>
    </row>
    <row r="29" spans="1:43" ht="20.25" customHeight="1">
      <c r="A29" s="368" t="s">
        <v>131</v>
      </c>
      <c r="B29" s="663" t="s">
        <v>666</v>
      </c>
      <c r="C29" s="326">
        <v>53</v>
      </c>
      <c r="D29" s="664">
        <v>56</v>
      </c>
      <c r="E29" s="556">
        <v>60</v>
      </c>
      <c r="F29" s="660"/>
      <c r="G29" s="660"/>
      <c r="H29" s="660">
        <f t="shared" si="5"/>
        <v>0</v>
      </c>
      <c r="I29" s="660">
        <v>60</v>
      </c>
      <c r="J29" s="256">
        <v>0</v>
      </c>
      <c r="K29" s="660"/>
      <c r="L29" s="358">
        <v>0</v>
      </c>
      <c r="M29" s="660"/>
      <c r="N29" s="545"/>
      <c r="O29" s="326"/>
      <c r="P29" s="660">
        <f t="shared" si="0"/>
        <v>0</v>
      </c>
      <c r="Q29" s="545"/>
      <c r="R29" s="248">
        <v>50</v>
      </c>
      <c r="S29" s="545">
        <f t="shared" si="6"/>
        <v>56</v>
      </c>
    </row>
    <row r="30" spans="1:43" ht="20.25" customHeight="1">
      <c r="A30" s="609" t="s">
        <v>132</v>
      </c>
      <c r="B30" s="610"/>
      <c r="C30" s="546">
        <v>484</v>
      </c>
      <c r="D30" s="665">
        <f>SUM(D22:D29)</f>
        <v>529</v>
      </c>
      <c r="E30" s="666">
        <f>SUM(E22:E29)</f>
        <v>484</v>
      </c>
      <c r="F30" s="666">
        <f t="shared" ref="F30:R30" si="7">SUM(F22:F29)</f>
        <v>0</v>
      </c>
      <c r="G30" s="666">
        <f t="shared" si="7"/>
        <v>0</v>
      </c>
      <c r="H30" s="666">
        <f t="shared" si="7"/>
        <v>0</v>
      </c>
      <c r="I30" s="666">
        <f t="shared" si="7"/>
        <v>484</v>
      </c>
      <c r="J30" s="666">
        <v>0</v>
      </c>
      <c r="K30" s="666">
        <f t="shared" si="7"/>
        <v>0</v>
      </c>
      <c r="L30" s="666">
        <v>0</v>
      </c>
      <c r="M30" s="666">
        <f t="shared" si="7"/>
        <v>0</v>
      </c>
      <c r="N30" s="666">
        <f t="shared" si="7"/>
        <v>0</v>
      </c>
      <c r="O30" s="666">
        <f t="shared" si="7"/>
        <v>0</v>
      </c>
      <c r="P30" s="666">
        <f t="shared" si="7"/>
        <v>0</v>
      </c>
      <c r="Q30" s="666">
        <f t="shared" si="7"/>
        <v>0</v>
      </c>
      <c r="R30" s="260">
        <f t="shared" si="7"/>
        <v>378</v>
      </c>
      <c r="S30" s="667">
        <f t="shared" si="6"/>
        <v>529</v>
      </c>
    </row>
    <row r="31" spans="1:43" ht="20.25" customHeight="1">
      <c r="A31" s="369" t="s">
        <v>133</v>
      </c>
      <c r="B31" s="663" t="s">
        <v>665</v>
      </c>
      <c r="C31" s="326">
        <v>5</v>
      </c>
      <c r="D31" s="668">
        <v>4</v>
      </c>
      <c r="E31" s="556">
        <v>5</v>
      </c>
      <c r="F31" s="661"/>
      <c r="G31" s="661"/>
      <c r="H31" s="660">
        <v>0</v>
      </c>
      <c r="I31" s="660">
        <v>5</v>
      </c>
      <c r="J31" s="256">
        <v>0</v>
      </c>
      <c r="K31" s="660"/>
      <c r="L31" s="358">
        <v>0</v>
      </c>
      <c r="M31" s="660"/>
      <c r="N31" s="545"/>
      <c r="O31" s="326"/>
      <c r="P31" s="660">
        <f t="shared" si="0"/>
        <v>0</v>
      </c>
      <c r="Q31" s="545"/>
      <c r="R31" s="248">
        <v>2</v>
      </c>
      <c r="S31" s="545">
        <f t="shared" si="6"/>
        <v>4</v>
      </c>
    </row>
    <row r="32" spans="1:43" ht="20.25" customHeight="1">
      <c r="A32" s="369" t="s">
        <v>134</v>
      </c>
      <c r="B32" s="663" t="s">
        <v>667</v>
      </c>
      <c r="C32" s="326">
        <v>1</v>
      </c>
      <c r="D32" s="668">
        <v>1</v>
      </c>
      <c r="E32" s="556">
        <v>1</v>
      </c>
      <c r="F32" s="660"/>
      <c r="G32" s="660"/>
      <c r="H32" s="660">
        <v>0</v>
      </c>
      <c r="I32" s="660">
        <v>1</v>
      </c>
      <c r="J32" s="256">
        <v>0</v>
      </c>
      <c r="K32" s="660"/>
      <c r="L32" s="358">
        <v>0</v>
      </c>
      <c r="M32" s="660"/>
      <c r="N32" s="545"/>
      <c r="O32" s="326"/>
      <c r="P32" s="660">
        <f t="shared" si="0"/>
        <v>0</v>
      </c>
      <c r="Q32" s="545"/>
      <c r="R32" s="248">
        <v>1</v>
      </c>
      <c r="S32" s="545">
        <f t="shared" si="6"/>
        <v>1</v>
      </c>
    </row>
    <row r="33" spans="1:95" ht="20.25" customHeight="1">
      <c r="A33" s="369" t="s">
        <v>706</v>
      </c>
      <c r="B33" s="663" t="s">
        <v>136</v>
      </c>
      <c r="C33" s="326">
        <v>0</v>
      </c>
      <c r="D33" s="668">
        <v>1</v>
      </c>
      <c r="E33" s="556">
        <v>0</v>
      </c>
      <c r="F33" s="660"/>
      <c r="G33" s="660"/>
      <c r="H33" s="660">
        <v>0</v>
      </c>
      <c r="I33" s="660">
        <v>0</v>
      </c>
      <c r="J33" s="256">
        <v>0</v>
      </c>
      <c r="K33" s="660"/>
      <c r="L33" s="358">
        <v>0</v>
      </c>
      <c r="M33" s="660"/>
      <c r="N33" s="545"/>
      <c r="O33" s="326"/>
      <c r="P33" s="660">
        <f t="shared" si="0"/>
        <v>0</v>
      </c>
      <c r="Q33" s="545"/>
      <c r="R33" s="248">
        <v>0</v>
      </c>
      <c r="S33" s="545">
        <f t="shared" si="6"/>
        <v>1</v>
      </c>
    </row>
    <row r="34" spans="1:95" ht="15.75">
      <c r="A34" s="369" t="s">
        <v>135</v>
      </c>
      <c r="B34" s="663" t="s">
        <v>668</v>
      </c>
      <c r="C34" s="326">
        <v>10</v>
      </c>
      <c r="D34" s="668">
        <v>11</v>
      </c>
      <c r="E34" s="556">
        <v>10</v>
      </c>
      <c r="F34" s="665"/>
      <c r="G34" s="665"/>
      <c r="H34" s="665">
        <v>0</v>
      </c>
      <c r="I34" s="660">
        <v>10</v>
      </c>
      <c r="J34" s="248">
        <v>0</v>
      </c>
      <c r="K34" s="665"/>
      <c r="L34" s="358">
        <v>0</v>
      </c>
      <c r="M34" s="665"/>
      <c r="N34" s="669"/>
      <c r="O34" s="326"/>
      <c r="P34" s="660">
        <f t="shared" si="0"/>
        <v>0</v>
      </c>
      <c r="Q34" s="669"/>
      <c r="R34" s="248">
        <v>6</v>
      </c>
      <c r="S34" s="545">
        <f t="shared" si="6"/>
        <v>11</v>
      </c>
    </row>
    <row r="35" spans="1:95" ht="23.25" customHeight="1">
      <c r="A35" s="611" t="s">
        <v>137</v>
      </c>
      <c r="B35" s="612"/>
      <c r="C35" s="546">
        <v>16</v>
      </c>
      <c r="D35" s="670">
        <f>SUM(D31:D34)</f>
        <v>17</v>
      </c>
      <c r="E35" s="671">
        <f>SUM(E31:E34)</f>
        <v>16</v>
      </c>
      <c r="F35" s="671">
        <f t="shared" ref="F35:S35" si="8">SUM(F31:F34)</f>
        <v>0</v>
      </c>
      <c r="G35" s="671">
        <f t="shared" si="8"/>
        <v>0</v>
      </c>
      <c r="H35" s="671">
        <f t="shared" si="8"/>
        <v>0</v>
      </c>
      <c r="I35" s="671">
        <f t="shared" si="8"/>
        <v>16</v>
      </c>
      <c r="J35" s="671">
        <f t="shared" si="8"/>
        <v>0</v>
      </c>
      <c r="K35" s="671">
        <f t="shared" si="8"/>
        <v>0</v>
      </c>
      <c r="L35" s="671">
        <v>0</v>
      </c>
      <c r="M35" s="671">
        <f t="shared" si="8"/>
        <v>0</v>
      </c>
      <c r="N35" s="671">
        <f t="shared" si="8"/>
        <v>0</v>
      </c>
      <c r="O35" s="671">
        <f t="shared" si="8"/>
        <v>0</v>
      </c>
      <c r="P35" s="671">
        <f t="shared" si="8"/>
        <v>0</v>
      </c>
      <c r="Q35" s="671">
        <f t="shared" si="8"/>
        <v>0</v>
      </c>
      <c r="R35" s="260">
        <f t="shared" si="8"/>
        <v>9</v>
      </c>
      <c r="S35" s="671">
        <f t="shared" si="8"/>
        <v>17</v>
      </c>
    </row>
    <row r="36" spans="1:95" ht="37.5" customHeight="1">
      <c r="A36" s="365" t="s">
        <v>669</v>
      </c>
      <c r="B36" s="251"/>
      <c r="C36" s="547">
        <v>2340713</v>
      </c>
      <c r="D36" s="670">
        <f>+D35+D30+D21</f>
        <v>2368462</v>
      </c>
      <c r="E36" s="671">
        <f>+E35+E30+E21</f>
        <v>2247898</v>
      </c>
      <c r="F36" s="671">
        <f t="shared" ref="F36:S36" si="9">+F35+F30+F21</f>
        <v>115887</v>
      </c>
      <c r="G36" s="671">
        <f t="shared" si="9"/>
        <v>1126304</v>
      </c>
      <c r="H36" s="671">
        <f t="shared" si="9"/>
        <v>1342191</v>
      </c>
      <c r="I36" s="671">
        <f t="shared" si="9"/>
        <v>2368071</v>
      </c>
      <c r="J36" s="671">
        <f t="shared" si="9"/>
        <v>92796</v>
      </c>
      <c r="K36" s="671">
        <f t="shared" si="9"/>
        <v>241548</v>
      </c>
      <c r="L36" s="671">
        <f t="shared" si="9"/>
        <v>185635</v>
      </c>
      <c r="M36" s="671">
        <f t="shared" si="9"/>
        <v>1223051</v>
      </c>
      <c r="N36" s="671">
        <f t="shared" si="9"/>
        <v>11263</v>
      </c>
      <c r="O36" s="671">
        <f t="shared" si="9"/>
        <v>61584</v>
      </c>
      <c r="P36" s="671">
        <f t="shared" si="9"/>
        <v>2565242</v>
      </c>
      <c r="Q36" s="671">
        <f t="shared" si="9"/>
        <v>0</v>
      </c>
      <c r="R36" s="671">
        <f t="shared" si="9"/>
        <v>11113</v>
      </c>
      <c r="S36" s="671">
        <f t="shared" si="9"/>
        <v>2368462</v>
      </c>
    </row>
    <row r="37" spans="1:95" ht="15.75">
      <c r="A37" s="272"/>
      <c r="C37" s="370"/>
      <c r="D37" s="371"/>
      <c r="E37" s="557"/>
      <c r="F37" s="271"/>
      <c r="G37" s="271"/>
      <c r="H37" s="271"/>
      <c r="I37" s="372"/>
      <c r="J37" s="271"/>
      <c r="K37" s="371"/>
      <c r="L37" s="371"/>
      <c r="M37" s="371"/>
      <c r="N37" s="271"/>
      <c r="O37" s="271"/>
      <c r="P37" s="373"/>
      <c r="Q37" s="271"/>
      <c r="R37" s="271"/>
      <c r="V37" s="273"/>
      <c r="W37" s="271"/>
      <c r="X37" s="271"/>
      <c r="Y37" s="271"/>
      <c r="Z37" s="271"/>
      <c r="AA37" s="272"/>
      <c r="AB37" s="271"/>
      <c r="AC37" s="271"/>
      <c r="AD37" s="271"/>
      <c r="AE37" s="271"/>
      <c r="AF37" s="271"/>
      <c r="AG37" s="271"/>
      <c r="AH37" s="271"/>
      <c r="AI37" s="271"/>
      <c r="AJ37" s="271"/>
      <c r="AK37" s="271"/>
      <c r="AL37" s="272"/>
      <c r="AM37" s="271"/>
      <c r="AN37" s="271"/>
      <c r="AO37" s="271"/>
      <c r="AP37" s="271"/>
      <c r="AQ37" s="271"/>
      <c r="AR37" s="271"/>
      <c r="AS37" s="271"/>
      <c r="AT37" s="271"/>
      <c r="AU37" s="272"/>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1"/>
      <c r="BR37" s="271"/>
      <c r="BS37" s="271"/>
      <c r="BT37" s="271"/>
      <c r="BU37" s="271"/>
      <c r="BV37" s="271"/>
      <c r="BW37" s="271"/>
      <c r="BX37" s="271"/>
      <c r="BY37" s="271"/>
      <c r="BZ37" s="271"/>
      <c r="CA37" s="271"/>
      <c r="CB37" s="271"/>
      <c r="CC37" s="271"/>
      <c r="CD37" s="271"/>
      <c r="CE37" s="271"/>
      <c r="CF37" s="271"/>
      <c r="CG37" s="271"/>
      <c r="CH37" s="271"/>
      <c r="CI37" s="271"/>
      <c r="CJ37" s="271"/>
      <c r="CK37" s="271"/>
      <c r="CL37" s="271"/>
      <c r="CM37" s="271"/>
      <c r="CN37" s="271"/>
      <c r="CO37" s="271"/>
      <c r="CP37" s="271"/>
      <c r="CQ37" s="271"/>
    </row>
    <row r="38" spans="1:95">
      <c r="A38" s="272"/>
      <c r="C38" s="372"/>
      <c r="D38" s="372"/>
      <c r="E38" s="558"/>
      <c r="F38" s="271"/>
      <c r="J38" s="271"/>
      <c r="L38" s="375"/>
      <c r="M38" s="371"/>
      <c r="O38" s="271"/>
      <c r="P38" s="373"/>
      <c r="R38" s="271"/>
      <c r="S38" s="271"/>
      <c r="T38" s="271"/>
      <c r="U38" s="271"/>
      <c r="V38" s="273"/>
      <c r="W38" s="271"/>
      <c r="X38" s="271"/>
      <c r="Y38" s="271"/>
      <c r="Z38" s="271"/>
      <c r="AA38" s="272"/>
      <c r="AB38" s="271"/>
      <c r="AC38" s="271"/>
      <c r="AD38" s="271"/>
      <c r="AE38" s="271"/>
      <c r="AF38" s="271"/>
      <c r="AG38" s="271"/>
      <c r="AH38" s="271"/>
      <c r="AI38" s="271"/>
      <c r="AJ38" s="271"/>
      <c r="AK38" s="271"/>
      <c r="AL38" s="272"/>
      <c r="AM38" s="271"/>
      <c r="AN38" s="271"/>
      <c r="AO38" s="271"/>
      <c r="AP38" s="271"/>
      <c r="AQ38" s="271"/>
      <c r="AR38" s="271"/>
      <c r="AS38" s="271"/>
      <c r="AT38" s="271"/>
      <c r="AU38" s="272"/>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1"/>
      <c r="BW38" s="271"/>
      <c r="BX38" s="271"/>
      <c r="BY38" s="271"/>
      <c r="BZ38" s="271"/>
      <c r="CA38" s="271"/>
      <c r="CB38" s="271"/>
      <c r="CC38" s="271"/>
      <c r="CD38" s="271"/>
      <c r="CE38" s="271"/>
      <c r="CF38" s="271"/>
      <c r="CG38" s="271"/>
      <c r="CH38" s="271"/>
      <c r="CI38" s="271"/>
      <c r="CJ38" s="271"/>
      <c r="CK38" s="271"/>
      <c r="CL38" s="271"/>
      <c r="CM38" s="271"/>
      <c r="CN38" s="271"/>
      <c r="CO38" s="271"/>
      <c r="CP38" s="271"/>
      <c r="CQ38" s="271"/>
    </row>
    <row r="39" spans="1:95">
      <c r="A39" s="275"/>
      <c r="C39" s="266"/>
      <c r="D39" s="266"/>
      <c r="E39" s="559"/>
      <c r="F39" s="249"/>
      <c r="G39" s="249"/>
      <c r="H39" s="249"/>
      <c r="I39" s="266"/>
      <c r="J39" s="249"/>
      <c r="K39" s="360"/>
      <c r="L39" s="360"/>
      <c r="M39" s="360"/>
      <c r="N39" s="258"/>
      <c r="O39" s="258"/>
      <c r="P39" s="360"/>
      <c r="Q39" s="258"/>
      <c r="R39" s="258"/>
      <c r="S39" s="249"/>
      <c r="T39" s="271"/>
      <c r="U39" s="271"/>
      <c r="V39" s="273"/>
      <c r="W39" s="274"/>
      <c r="X39" s="271"/>
      <c r="Y39" s="271"/>
      <c r="Z39" s="277"/>
      <c r="AA39" s="275"/>
      <c r="AB39" s="271"/>
      <c r="AC39" s="276"/>
      <c r="AD39" s="271"/>
      <c r="AE39" s="271"/>
      <c r="AF39" s="271"/>
      <c r="AG39" s="271"/>
      <c r="AH39" s="274"/>
      <c r="AI39" s="271"/>
      <c r="AJ39" s="271"/>
      <c r="AK39" s="277"/>
      <c r="AL39" s="275"/>
      <c r="AM39" s="271"/>
      <c r="AN39" s="276"/>
      <c r="AO39" s="271"/>
      <c r="AP39" s="271"/>
      <c r="AQ39" s="271"/>
      <c r="AR39" s="271"/>
      <c r="AS39" s="274"/>
      <c r="AT39" s="271"/>
      <c r="AU39" s="275"/>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c r="CK39" s="271"/>
      <c r="CL39" s="271"/>
      <c r="CM39" s="271"/>
      <c r="CN39" s="271"/>
      <c r="CO39" s="271"/>
      <c r="CP39" s="271"/>
      <c r="CQ39" s="271"/>
    </row>
    <row r="40" spans="1:95">
      <c r="A40" s="272"/>
      <c r="C40" s="266"/>
      <c r="D40" s="266"/>
      <c r="E40" s="559"/>
      <c r="F40" s="249"/>
      <c r="G40" s="249"/>
      <c r="H40" s="249"/>
      <c r="I40" s="266"/>
      <c r="J40" s="258"/>
      <c r="K40" s="360"/>
      <c r="L40" s="360"/>
      <c r="M40" s="360"/>
      <c r="N40" s="258"/>
      <c r="O40" s="249"/>
      <c r="P40" s="360"/>
      <c r="Q40" s="258"/>
      <c r="R40" s="258"/>
      <c r="S40" s="249"/>
      <c r="T40" s="276"/>
      <c r="U40" s="271"/>
      <c r="V40" s="278"/>
      <c r="W40" s="274"/>
      <c r="X40" s="271"/>
      <c r="Y40" s="271"/>
      <c r="Z40" s="271"/>
      <c r="AA40" s="272"/>
      <c r="AB40" s="271"/>
      <c r="AC40" s="271"/>
      <c r="AD40" s="271"/>
      <c r="AE40" s="276"/>
      <c r="AF40" s="271"/>
      <c r="AG40" s="276"/>
      <c r="AH40" s="274"/>
      <c r="AI40" s="271"/>
      <c r="AJ40" s="271"/>
      <c r="AK40" s="271"/>
      <c r="AL40" s="272"/>
      <c r="AM40" s="271"/>
      <c r="AN40" s="271"/>
      <c r="AO40" s="271"/>
      <c r="AP40" s="276"/>
      <c r="AQ40" s="271"/>
      <c r="AR40" s="276"/>
      <c r="AS40" s="274"/>
      <c r="AT40" s="271"/>
      <c r="AU40" s="272"/>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1"/>
      <c r="BZ40" s="271"/>
      <c r="CA40" s="271"/>
      <c r="CB40" s="271"/>
      <c r="CC40" s="271"/>
      <c r="CD40" s="271"/>
      <c r="CE40" s="271"/>
      <c r="CF40" s="271"/>
      <c r="CG40" s="271"/>
      <c r="CH40" s="271"/>
      <c r="CI40" s="271"/>
      <c r="CJ40" s="271"/>
      <c r="CK40" s="271"/>
      <c r="CL40" s="271"/>
      <c r="CM40" s="271"/>
      <c r="CN40" s="271"/>
      <c r="CO40" s="271"/>
      <c r="CP40" s="271"/>
      <c r="CQ40" s="271"/>
    </row>
    <row r="41" spans="1:95">
      <c r="A41" s="272"/>
      <c r="C41" s="360"/>
      <c r="D41" s="360"/>
      <c r="E41" s="560"/>
      <c r="F41" s="258"/>
      <c r="G41" s="258"/>
      <c r="H41" s="249"/>
      <c r="I41" s="360"/>
      <c r="J41" s="249"/>
      <c r="K41" s="360"/>
      <c r="L41" s="360"/>
      <c r="M41" s="360"/>
      <c r="N41" s="258"/>
      <c r="O41" s="258"/>
      <c r="P41" s="360"/>
      <c r="Q41" s="258"/>
      <c r="R41" s="249"/>
      <c r="S41" s="258"/>
      <c r="T41" s="271"/>
      <c r="U41" s="276"/>
      <c r="V41" s="273"/>
      <c r="W41" s="274"/>
      <c r="X41" s="271"/>
      <c r="Y41" s="271"/>
      <c r="Z41" s="274"/>
      <c r="AA41" s="272"/>
      <c r="AB41" s="271"/>
      <c r="AC41" s="274"/>
      <c r="AD41" s="271"/>
      <c r="AE41" s="271"/>
      <c r="AF41" s="276"/>
      <c r="AG41" s="271"/>
      <c r="AH41" s="274"/>
      <c r="AI41" s="271"/>
      <c r="AJ41" s="271"/>
      <c r="AK41" s="274"/>
      <c r="AL41" s="272"/>
      <c r="AM41" s="271"/>
      <c r="AN41" s="274"/>
      <c r="AO41" s="271"/>
      <c r="AP41" s="271"/>
      <c r="AQ41" s="276"/>
      <c r="AR41" s="271"/>
      <c r="AS41" s="274"/>
      <c r="AT41" s="271"/>
      <c r="AU41" s="272"/>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c r="CH41" s="271"/>
      <c r="CI41" s="271"/>
      <c r="CJ41" s="271"/>
      <c r="CK41" s="271"/>
      <c r="CL41" s="271"/>
      <c r="CM41" s="271"/>
      <c r="CN41" s="271"/>
      <c r="CO41" s="271"/>
      <c r="CP41" s="271"/>
      <c r="CQ41" s="271"/>
    </row>
    <row r="42" spans="1:95">
      <c r="A42" s="272"/>
      <c r="C42" s="360"/>
      <c r="D42" s="266"/>
      <c r="E42" s="559"/>
      <c r="F42" s="249"/>
      <c r="G42" s="249"/>
      <c r="H42" s="249"/>
      <c r="I42" s="266"/>
      <c r="J42" s="258"/>
      <c r="K42" s="360"/>
      <c r="L42" s="360"/>
      <c r="M42" s="360"/>
      <c r="N42" s="258"/>
      <c r="O42" s="249"/>
      <c r="P42" s="360"/>
      <c r="Q42" s="258"/>
      <c r="R42" s="258"/>
      <c r="S42" s="258"/>
      <c r="T42" s="271"/>
      <c r="U42" s="271"/>
      <c r="V42" s="273"/>
      <c r="W42" s="276"/>
      <c r="X42" s="271"/>
      <c r="Y42" s="271"/>
      <c r="Z42" s="276"/>
      <c r="AA42" s="272"/>
      <c r="AB42" s="277"/>
      <c r="AC42" s="271"/>
      <c r="AD42" s="271"/>
      <c r="AE42" s="271"/>
      <c r="AF42" s="271"/>
      <c r="AG42" s="271"/>
      <c r="AH42" s="276"/>
      <c r="AI42" s="271"/>
      <c r="AJ42" s="271"/>
      <c r="AK42" s="276"/>
      <c r="AL42" s="272"/>
      <c r="AM42" s="277"/>
      <c r="AN42" s="271"/>
      <c r="AO42" s="271"/>
      <c r="AP42" s="271"/>
      <c r="AQ42" s="271"/>
      <c r="AR42" s="271"/>
      <c r="AS42" s="276"/>
      <c r="AT42" s="271"/>
      <c r="AU42" s="272"/>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1"/>
      <c r="BR42" s="271"/>
      <c r="BS42" s="271"/>
      <c r="BT42" s="271"/>
      <c r="BU42" s="271"/>
      <c r="BV42" s="271"/>
      <c r="BW42" s="271"/>
      <c r="BX42" s="271"/>
      <c r="BY42" s="271"/>
      <c r="BZ42" s="271"/>
      <c r="CA42" s="271"/>
      <c r="CB42" s="271"/>
      <c r="CC42" s="271"/>
      <c r="CD42" s="271"/>
      <c r="CE42" s="271"/>
      <c r="CF42" s="271"/>
      <c r="CG42" s="271"/>
      <c r="CH42" s="271"/>
      <c r="CI42" s="271"/>
      <c r="CJ42" s="271"/>
      <c r="CK42" s="271"/>
      <c r="CL42" s="271"/>
      <c r="CM42" s="271"/>
      <c r="CN42" s="271"/>
      <c r="CO42" s="271"/>
      <c r="CP42" s="271"/>
      <c r="CQ42" s="271"/>
    </row>
    <row r="43" spans="1:95">
      <c r="A43" s="279"/>
      <c r="C43" s="266"/>
      <c r="D43" s="266"/>
      <c r="E43" s="559"/>
      <c r="F43" s="249"/>
      <c r="G43" s="249"/>
      <c r="H43" s="249"/>
      <c r="I43" s="266"/>
      <c r="J43" s="249"/>
      <c r="K43" s="360"/>
      <c r="L43" s="266"/>
      <c r="M43" s="360"/>
      <c r="N43" s="258"/>
      <c r="O43" s="258"/>
      <c r="P43" s="360"/>
      <c r="Q43" s="249"/>
      <c r="R43" s="249"/>
      <c r="S43" s="249"/>
      <c r="T43" s="271"/>
      <c r="U43" s="271"/>
      <c r="V43" s="273"/>
      <c r="W43" s="271"/>
      <c r="X43" s="271"/>
      <c r="Y43" s="271"/>
      <c r="Z43" s="271"/>
      <c r="AA43" s="279"/>
      <c r="AB43" s="271"/>
      <c r="AC43" s="271"/>
      <c r="AD43" s="271"/>
      <c r="AE43" s="271"/>
      <c r="AF43" s="271"/>
      <c r="AG43" s="271"/>
      <c r="AH43" s="271"/>
      <c r="AI43" s="271"/>
      <c r="AJ43" s="271"/>
      <c r="AK43" s="271"/>
      <c r="AL43" s="279"/>
      <c r="AM43" s="271"/>
      <c r="AN43" s="271"/>
      <c r="AO43" s="271"/>
      <c r="AP43" s="271"/>
      <c r="AQ43" s="271"/>
      <c r="AR43" s="271"/>
      <c r="AS43" s="271"/>
      <c r="AT43" s="271"/>
      <c r="AU43" s="279"/>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c r="CA43" s="271"/>
      <c r="CB43" s="271"/>
      <c r="CC43" s="271"/>
      <c r="CD43" s="271"/>
      <c r="CE43" s="271"/>
      <c r="CF43" s="271"/>
      <c r="CG43" s="271"/>
      <c r="CH43" s="271"/>
      <c r="CI43" s="271"/>
      <c r="CJ43" s="271"/>
      <c r="CK43" s="271"/>
      <c r="CL43" s="271"/>
      <c r="CM43" s="271"/>
      <c r="CN43" s="271"/>
      <c r="CO43" s="271"/>
      <c r="CP43" s="271"/>
      <c r="CQ43" s="271"/>
    </row>
    <row r="44" spans="1:95">
      <c r="A44" s="272"/>
      <c r="C44" s="266"/>
      <c r="D44" s="266"/>
      <c r="E44" s="559"/>
      <c r="F44" s="249"/>
      <c r="G44" s="249"/>
      <c r="H44" s="249"/>
      <c r="I44" s="266"/>
      <c r="J44" s="249"/>
      <c r="K44" s="360"/>
      <c r="L44" s="266"/>
      <c r="M44" s="266"/>
      <c r="N44" s="249"/>
      <c r="O44" s="249"/>
      <c r="P44" s="266"/>
      <c r="Q44" s="249"/>
      <c r="R44" s="249"/>
      <c r="S44" s="249"/>
      <c r="T44" s="271"/>
      <c r="U44" s="271"/>
      <c r="V44" s="278"/>
      <c r="W44" s="271"/>
      <c r="X44" s="271"/>
      <c r="Y44" s="271"/>
      <c r="Z44" s="271"/>
      <c r="AA44" s="272"/>
      <c r="AB44" s="271"/>
      <c r="AC44" s="271"/>
      <c r="AD44" s="271"/>
      <c r="AE44" s="271"/>
      <c r="AF44" s="271"/>
      <c r="AG44" s="276"/>
      <c r="AH44" s="271"/>
      <c r="AI44" s="271"/>
      <c r="AJ44" s="271"/>
      <c r="AK44" s="271"/>
      <c r="AL44" s="272"/>
      <c r="AM44" s="271"/>
      <c r="AN44" s="271"/>
      <c r="AO44" s="271"/>
      <c r="AP44" s="271"/>
      <c r="AQ44" s="271"/>
      <c r="AR44" s="276"/>
      <c r="AS44" s="271"/>
      <c r="AT44" s="271"/>
      <c r="AU44" s="272"/>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c r="CH44" s="271"/>
      <c r="CI44" s="271"/>
      <c r="CJ44" s="271"/>
      <c r="CK44" s="271"/>
      <c r="CL44" s="271"/>
      <c r="CM44" s="271"/>
      <c r="CN44" s="271"/>
      <c r="CO44" s="271"/>
      <c r="CP44" s="271"/>
      <c r="CQ44" s="271"/>
    </row>
    <row r="45" spans="1:95">
      <c r="A45" s="272"/>
      <c r="C45" s="266"/>
      <c r="D45" s="266"/>
      <c r="E45" s="559"/>
      <c r="F45" s="249"/>
      <c r="G45" s="249"/>
      <c r="H45" s="249"/>
      <c r="I45" s="266"/>
      <c r="J45" s="249"/>
      <c r="K45" s="360"/>
      <c r="L45" s="266"/>
      <c r="M45" s="266"/>
      <c r="N45" s="249"/>
      <c r="O45" s="249"/>
      <c r="P45" s="266"/>
      <c r="Q45" s="249"/>
      <c r="R45" s="249"/>
      <c r="S45" s="249"/>
      <c r="T45" s="271"/>
      <c r="U45" s="271"/>
      <c r="V45" s="278"/>
      <c r="W45" s="271"/>
      <c r="X45" s="271"/>
      <c r="Y45" s="271"/>
      <c r="Z45" s="271"/>
      <c r="AA45" s="272"/>
      <c r="AB45" s="271"/>
      <c r="AC45" s="271"/>
      <c r="AD45" s="271"/>
      <c r="AE45" s="271"/>
      <c r="AF45" s="271"/>
      <c r="AG45" s="276"/>
      <c r="AH45" s="271"/>
      <c r="AI45" s="271"/>
      <c r="AJ45" s="271"/>
      <c r="AK45" s="271"/>
      <c r="AL45" s="272"/>
      <c r="AM45" s="271"/>
      <c r="AN45" s="271"/>
      <c r="AO45" s="271"/>
      <c r="AP45" s="271"/>
      <c r="AQ45" s="271"/>
      <c r="AR45" s="276"/>
      <c r="AS45" s="271"/>
      <c r="AT45" s="271"/>
      <c r="AU45" s="272"/>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1"/>
      <c r="BR45" s="271"/>
      <c r="BS45" s="271"/>
      <c r="BT45" s="271"/>
      <c r="BU45" s="271"/>
      <c r="BV45" s="271"/>
      <c r="BW45" s="271"/>
      <c r="BX45" s="271"/>
      <c r="BY45" s="271"/>
      <c r="BZ45" s="271"/>
      <c r="CA45" s="271"/>
      <c r="CB45" s="271"/>
      <c r="CC45" s="271"/>
      <c r="CD45" s="271"/>
      <c r="CE45" s="271"/>
      <c r="CF45" s="271"/>
      <c r="CG45" s="271"/>
      <c r="CH45" s="271"/>
      <c r="CI45" s="271"/>
      <c r="CJ45" s="271"/>
      <c r="CK45" s="271"/>
      <c r="CL45" s="271"/>
      <c r="CM45" s="271"/>
      <c r="CN45" s="271"/>
      <c r="CO45" s="271"/>
      <c r="CP45" s="271"/>
      <c r="CQ45" s="271"/>
    </row>
    <row r="46" spans="1:95">
      <c r="A46" s="272"/>
      <c r="B46" s="272"/>
      <c r="C46" s="266"/>
      <c r="D46" s="266"/>
      <c r="E46" s="559"/>
      <c r="F46" s="249"/>
      <c r="G46" s="249"/>
      <c r="H46" s="249"/>
      <c r="I46" s="266"/>
      <c r="J46" s="249"/>
      <c r="K46" s="360"/>
      <c r="L46" s="266"/>
      <c r="M46" s="266"/>
      <c r="N46" s="249"/>
      <c r="O46" s="249"/>
      <c r="P46" s="266"/>
      <c r="Q46" s="249"/>
      <c r="R46" s="249"/>
      <c r="S46" s="249"/>
      <c r="T46" s="280"/>
      <c r="U46" s="271"/>
      <c r="V46" s="281"/>
      <c r="W46" s="276"/>
      <c r="X46" s="271"/>
      <c r="Y46" s="271"/>
      <c r="Z46" s="271"/>
      <c r="AA46" s="272"/>
      <c r="AB46" s="271"/>
      <c r="AC46" s="276"/>
      <c r="AD46" s="271"/>
      <c r="AE46" s="280"/>
      <c r="AF46" s="271"/>
      <c r="AG46" s="280"/>
      <c r="AH46" s="276"/>
      <c r="AI46" s="271"/>
      <c r="AJ46" s="271"/>
      <c r="AK46" s="271"/>
      <c r="AL46" s="272"/>
      <c r="AM46" s="271"/>
      <c r="AN46" s="276"/>
      <c r="AO46" s="271"/>
      <c r="AP46" s="280"/>
      <c r="AQ46" s="271"/>
      <c r="AR46" s="280"/>
      <c r="AS46" s="276"/>
      <c r="AT46" s="271"/>
      <c r="AU46" s="272"/>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71"/>
      <c r="BZ46" s="271"/>
      <c r="CA46" s="271"/>
      <c r="CB46" s="271"/>
      <c r="CC46" s="271"/>
      <c r="CD46" s="271"/>
      <c r="CE46" s="271"/>
      <c r="CF46" s="271"/>
      <c r="CG46" s="271"/>
      <c r="CH46" s="271"/>
      <c r="CI46" s="271"/>
      <c r="CJ46" s="271"/>
      <c r="CK46" s="271"/>
      <c r="CL46" s="271"/>
      <c r="CM46" s="271"/>
      <c r="CN46" s="271"/>
      <c r="CO46" s="271"/>
      <c r="CP46" s="271"/>
      <c r="CQ46" s="271"/>
    </row>
    <row r="47" spans="1:95">
      <c r="A47" s="272"/>
      <c r="B47" s="272"/>
      <c r="C47" s="266"/>
      <c r="D47" s="266"/>
      <c r="E47" s="559"/>
      <c r="F47" s="249"/>
      <c r="G47" s="249"/>
      <c r="H47" s="249"/>
      <c r="I47" s="266"/>
      <c r="J47" s="249"/>
      <c r="K47" s="360"/>
      <c r="L47" s="266"/>
      <c r="M47" s="266"/>
      <c r="N47" s="249"/>
      <c r="O47" s="249"/>
      <c r="P47" s="266"/>
      <c r="Q47" s="249"/>
      <c r="R47" s="249"/>
      <c r="S47" s="249"/>
      <c r="T47" s="276"/>
      <c r="U47" s="276"/>
      <c r="V47" s="281"/>
      <c r="W47" s="276"/>
      <c r="X47" s="271"/>
      <c r="Y47" s="271"/>
      <c r="Z47" s="271"/>
      <c r="AA47" s="272"/>
      <c r="AB47" s="271"/>
      <c r="AC47" s="276"/>
      <c r="AD47" s="271"/>
      <c r="AE47" s="276"/>
      <c r="AF47" s="276"/>
      <c r="AG47" s="280"/>
      <c r="AH47" s="276"/>
      <c r="AI47" s="271"/>
      <c r="AJ47" s="271"/>
      <c r="AK47" s="271"/>
      <c r="AL47" s="272"/>
      <c r="AM47" s="271"/>
      <c r="AN47" s="276"/>
      <c r="AO47" s="271"/>
      <c r="AP47" s="276"/>
      <c r="AQ47" s="276"/>
      <c r="AR47" s="280"/>
      <c r="AS47" s="276"/>
      <c r="AT47" s="271"/>
      <c r="AU47" s="272"/>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71"/>
      <c r="BY47" s="271"/>
      <c r="BZ47" s="271"/>
      <c r="CA47" s="271"/>
      <c r="CB47" s="271"/>
      <c r="CC47" s="271"/>
      <c r="CD47" s="271"/>
      <c r="CE47" s="271"/>
      <c r="CF47" s="271"/>
      <c r="CG47" s="271"/>
      <c r="CH47" s="271"/>
      <c r="CI47" s="271"/>
      <c r="CJ47" s="271"/>
      <c r="CK47" s="271"/>
      <c r="CL47" s="271"/>
      <c r="CM47" s="271"/>
      <c r="CN47" s="271"/>
      <c r="CO47" s="271"/>
      <c r="CP47" s="271"/>
      <c r="CQ47" s="271"/>
    </row>
    <row r="48" spans="1:95">
      <c r="A48" s="272"/>
      <c r="B48" s="272"/>
      <c r="C48" s="266"/>
      <c r="D48" s="266"/>
      <c r="E48" s="559"/>
      <c r="F48" s="249"/>
      <c r="G48" s="249"/>
      <c r="H48" s="249"/>
      <c r="I48" s="266"/>
      <c r="J48" s="249"/>
      <c r="K48" s="360"/>
      <c r="L48" s="266"/>
      <c r="M48" s="266"/>
      <c r="N48" s="249"/>
      <c r="O48" s="249"/>
      <c r="P48" s="266"/>
      <c r="Q48" s="249"/>
      <c r="R48" s="249"/>
      <c r="S48" s="249"/>
      <c r="T48" s="271"/>
      <c r="U48" s="276"/>
      <c r="V48" s="273"/>
      <c r="W48" s="276"/>
      <c r="X48" s="271"/>
      <c r="Y48" s="271"/>
      <c r="Z48" s="271"/>
      <c r="AA48" s="272"/>
      <c r="AB48" s="271"/>
      <c r="AC48" s="276"/>
      <c r="AD48" s="271"/>
      <c r="AE48" s="271"/>
      <c r="AF48" s="276"/>
      <c r="AG48" s="271"/>
      <c r="AH48" s="276"/>
      <c r="AI48" s="271"/>
      <c r="AJ48" s="271"/>
      <c r="AK48" s="271"/>
      <c r="AL48" s="272"/>
      <c r="AM48" s="271"/>
      <c r="AN48" s="276"/>
      <c r="AO48" s="271"/>
      <c r="AP48" s="271"/>
      <c r="AQ48" s="276"/>
      <c r="AR48" s="271"/>
      <c r="AS48" s="276"/>
      <c r="AT48" s="271"/>
      <c r="AU48" s="272"/>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71"/>
      <c r="CP48" s="271"/>
      <c r="CQ48" s="271"/>
    </row>
    <row r="49" spans="1:95">
      <c r="A49" s="272"/>
      <c r="B49" s="272"/>
      <c r="C49" s="266"/>
      <c r="D49" s="266"/>
      <c r="E49" s="559"/>
      <c r="F49" s="249"/>
      <c r="G49" s="249"/>
      <c r="H49" s="249"/>
      <c r="I49" s="266"/>
      <c r="J49" s="249"/>
      <c r="K49" s="360"/>
      <c r="L49" s="266"/>
      <c r="M49" s="266"/>
      <c r="N49" s="249"/>
      <c r="O49" s="249"/>
      <c r="P49" s="266"/>
      <c r="Q49" s="249"/>
      <c r="R49" s="249"/>
      <c r="S49" s="249"/>
      <c r="T49" s="271"/>
      <c r="U49" s="276"/>
      <c r="V49" s="273"/>
      <c r="W49" s="276"/>
      <c r="X49" s="271"/>
      <c r="Y49" s="271"/>
      <c r="Z49" s="271"/>
      <c r="AA49" s="272"/>
      <c r="AB49" s="271"/>
      <c r="AC49" s="276"/>
      <c r="AD49" s="271"/>
      <c r="AE49" s="271"/>
      <c r="AF49" s="276"/>
      <c r="AG49" s="271"/>
      <c r="AH49" s="276"/>
      <c r="AI49" s="271"/>
      <c r="AJ49" s="271"/>
      <c r="AK49" s="271"/>
      <c r="AL49" s="272"/>
      <c r="AM49" s="271"/>
      <c r="AN49" s="276"/>
      <c r="AO49" s="271"/>
      <c r="AP49" s="271"/>
      <c r="AQ49" s="276"/>
      <c r="AR49" s="271"/>
      <c r="AS49" s="276"/>
      <c r="AT49" s="271"/>
      <c r="AU49" s="272"/>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1"/>
      <c r="BR49" s="271"/>
      <c r="BS49" s="271"/>
      <c r="BT49" s="271"/>
      <c r="BU49" s="271"/>
      <c r="BV49" s="271"/>
      <c r="BW49" s="271"/>
      <c r="BX49" s="271"/>
      <c r="BY49" s="271"/>
      <c r="BZ49" s="271"/>
      <c r="CA49" s="271"/>
      <c r="CB49" s="271"/>
      <c r="CC49" s="271"/>
      <c r="CD49" s="271"/>
      <c r="CE49" s="271"/>
      <c r="CF49" s="271"/>
      <c r="CG49" s="271"/>
      <c r="CH49" s="271"/>
      <c r="CI49" s="271"/>
      <c r="CJ49" s="271"/>
      <c r="CK49" s="271"/>
      <c r="CL49" s="271"/>
      <c r="CM49" s="271"/>
      <c r="CN49" s="271"/>
      <c r="CO49" s="271"/>
      <c r="CP49" s="271"/>
      <c r="CQ49" s="271"/>
    </row>
    <row r="50" spans="1:95">
      <c r="A50" s="282"/>
      <c r="B50" s="282"/>
      <c r="C50" s="266"/>
      <c r="D50" s="266"/>
      <c r="E50" s="559"/>
      <c r="F50" s="249"/>
      <c r="G50" s="249"/>
      <c r="H50" s="249"/>
      <c r="I50" s="266"/>
      <c r="J50" s="249"/>
      <c r="K50" s="360"/>
      <c r="L50" s="266"/>
      <c r="M50" s="266"/>
      <c r="N50" s="249"/>
      <c r="O50" s="249"/>
      <c r="P50" s="266"/>
      <c r="Q50" s="249"/>
      <c r="R50" s="249"/>
      <c r="S50" s="249"/>
      <c r="T50" s="276"/>
      <c r="U50" s="271"/>
      <c r="V50" s="273"/>
      <c r="W50" s="271"/>
      <c r="X50" s="271"/>
      <c r="Y50" s="271"/>
      <c r="Z50" s="271"/>
      <c r="AA50" s="282"/>
      <c r="AB50" s="271"/>
      <c r="AC50" s="271"/>
      <c r="AD50" s="271"/>
      <c r="AE50" s="276"/>
      <c r="AF50" s="271"/>
      <c r="AG50" s="271"/>
      <c r="AH50" s="271"/>
      <c r="AI50" s="271"/>
      <c r="AJ50" s="271"/>
      <c r="AK50" s="271"/>
      <c r="AL50" s="282"/>
      <c r="AM50" s="271"/>
      <c r="AN50" s="271"/>
      <c r="AO50" s="271"/>
      <c r="AP50" s="276"/>
      <c r="AQ50" s="271"/>
      <c r="AR50" s="271"/>
      <c r="AS50" s="271"/>
      <c r="AT50" s="271"/>
      <c r="AU50" s="282"/>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1"/>
      <c r="BU50" s="271"/>
      <c r="BV50" s="271"/>
      <c r="BW50" s="271"/>
      <c r="BX50" s="271"/>
      <c r="BY50" s="271"/>
      <c r="BZ50" s="271"/>
      <c r="CA50" s="271"/>
      <c r="CB50" s="271"/>
      <c r="CC50" s="271"/>
      <c r="CD50" s="271"/>
      <c r="CE50" s="271"/>
      <c r="CF50" s="271"/>
      <c r="CG50" s="271"/>
      <c r="CH50" s="271"/>
      <c r="CI50" s="271"/>
      <c r="CJ50" s="271"/>
      <c r="CK50" s="271"/>
      <c r="CL50" s="271"/>
      <c r="CM50" s="271"/>
      <c r="CN50" s="271"/>
      <c r="CO50" s="271"/>
      <c r="CP50" s="271"/>
      <c r="CQ50" s="271"/>
    </row>
    <row r="51" spans="1:95">
      <c r="A51" s="282"/>
      <c r="B51" s="282"/>
      <c r="C51" s="266"/>
      <c r="D51" s="266"/>
      <c r="E51" s="559"/>
      <c r="F51" s="249"/>
      <c r="G51" s="249"/>
      <c r="H51" s="249"/>
      <c r="I51" s="266"/>
      <c r="J51" s="249"/>
      <c r="K51" s="360"/>
      <c r="L51" s="266"/>
      <c r="M51" s="266"/>
      <c r="N51" s="249"/>
      <c r="O51" s="249"/>
      <c r="P51" s="266"/>
      <c r="Q51" s="249"/>
      <c r="R51" s="249"/>
      <c r="S51" s="249"/>
      <c r="T51" s="276"/>
      <c r="U51" s="271"/>
      <c r="V51" s="273"/>
      <c r="W51" s="271"/>
      <c r="X51" s="271"/>
      <c r="Y51" s="271"/>
      <c r="Z51" s="271"/>
      <c r="AA51" s="282"/>
      <c r="AB51" s="271"/>
      <c r="AC51" s="271"/>
      <c r="AD51" s="271"/>
      <c r="AE51" s="276"/>
      <c r="AF51" s="271"/>
      <c r="AG51" s="271"/>
      <c r="AH51" s="271"/>
      <c r="AI51" s="271"/>
      <c r="AJ51" s="271"/>
      <c r="AK51" s="271"/>
      <c r="AL51" s="282"/>
      <c r="AM51" s="271"/>
      <c r="AN51" s="271"/>
      <c r="AO51" s="271"/>
      <c r="AP51" s="276"/>
      <c r="AQ51" s="271"/>
      <c r="AR51" s="271"/>
      <c r="AS51" s="271"/>
      <c r="AT51" s="271"/>
      <c r="AU51" s="282"/>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c r="CL51" s="271"/>
      <c r="CM51" s="271"/>
      <c r="CN51" s="271"/>
      <c r="CO51" s="271"/>
      <c r="CP51" s="271"/>
      <c r="CQ51" s="271"/>
    </row>
    <row r="52" spans="1:95">
      <c r="A52" s="282"/>
      <c r="B52" s="282"/>
      <c r="C52" s="266"/>
      <c r="D52" s="266"/>
      <c r="E52" s="559"/>
      <c r="F52" s="249"/>
      <c r="G52" s="249"/>
      <c r="H52" s="249"/>
      <c r="I52" s="266"/>
      <c r="J52" s="249"/>
      <c r="K52" s="360"/>
      <c r="L52" s="266"/>
      <c r="M52" s="266"/>
      <c r="N52" s="249"/>
      <c r="O52" s="249"/>
      <c r="P52" s="266"/>
      <c r="Q52" s="249"/>
      <c r="R52" s="249"/>
      <c r="S52" s="249"/>
      <c r="T52" s="276"/>
      <c r="U52" s="271"/>
      <c r="V52" s="273"/>
      <c r="W52" s="271"/>
      <c r="X52" s="271"/>
      <c r="Y52" s="271"/>
      <c r="Z52" s="271"/>
      <c r="AA52" s="282"/>
      <c r="AB52" s="271"/>
      <c r="AC52" s="271"/>
      <c r="AD52" s="271"/>
      <c r="AE52" s="276"/>
      <c r="AF52" s="271"/>
      <c r="AG52" s="271"/>
      <c r="AH52" s="271"/>
      <c r="AI52" s="271"/>
      <c r="AJ52" s="271"/>
      <c r="AK52" s="271"/>
      <c r="AL52" s="282"/>
      <c r="AM52" s="271"/>
      <c r="AN52" s="271"/>
      <c r="AO52" s="271"/>
      <c r="AP52" s="276"/>
      <c r="AQ52" s="271"/>
      <c r="AR52" s="271"/>
      <c r="AS52" s="271"/>
      <c r="AT52" s="271"/>
      <c r="AU52" s="282"/>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1"/>
      <c r="BR52" s="271"/>
      <c r="BS52" s="271"/>
      <c r="BT52" s="271"/>
      <c r="BU52" s="271"/>
      <c r="BV52" s="271"/>
      <c r="BW52" s="271"/>
      <c r="BX52" s="271"/>
      <c r="BY52" s="271"/>
      <c r="BZ52" s="271"/>
      <c r="CA52" s="271"/>
      <c r="CB52" s="271"/>
      <c r="CC52" s="271"/>
      <c r="CD52" s="271"/>
      <c r="CE52" s="271"/>
      <c r="CF52" s="271"/>
      <c r="CG52" s="271"/>
      <c r="CH52" s="271"/>
      <c r="CI52" s="271"/>
      <c r="CJ52" s="271"/>
      <c r="CK52" s="271"/>
      <c r="CL52" s="271"/>
      <c r="CM52" s="271"/>
      <c r="CN52" s="271"/>
      <c r="CO52" s="271"/>
      <c r="CP52" s="271"/>
      <c r="CQ52" s="271"/>
    </row>
    <row r="53" spans="1:95">
      <c r="A53" s="271"/>
      <c r="B53" s="271"/>
      <c r="C53" s="266"/>
      <c r="D53" s="266"/>
      <c r="E53" s="559"/>
      <c r="F53" s="249"/>
      <c r="G53" s="249"/>
      <c r="H53" s="249"/>
      <c r="I53" s="266"/>
      <c r="J53" s="249"/>
      <c r="K53" s="360"/>
      <c r="L53" s="266"/>
      <c r="M53" s="266"/>
      <c r="N53" s="249"/>
      <c r="O53" s="249"/>
      <c r="P53" s="266"/>
      <c r="Q53" s="249"/>
      <c r="R53" s="249"/>
      <c r="S53" s="249"/>
      <c r="T53" s="271"/>
      <c r="U53" s="271"/>
      <c r="V53" s="273"/>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row>
    <row r="54" spans="1:95">
      <c r="A54" s="271"/>
      <c r="B54" s="271"/>
      <c r="C54" s="266"/>
      <c r="D54" s="266"/>
      <c r="E54" s="559"/>
      <c r="F54" s="249"/>
      <c r="G54" s="249"/>
      <c r="H54" s="249"/>
      <c r="I54" s="266"/>
      <c r="J54" s="249"/>
      <c r="K54" s="266"/>
      <c r="L54" s="266"/>
      <c r="M54" s="266"/>
      <c r="N54" s="249"/>
      <c r="O54" s="249"/>
      <c r="P54" s="266"/>
      <c r="Q54" s="249"/>
      <c r="R54" s="249"/>
      <c r="S54" s="249"/>
      <c r="T54" s="271"/>
      <c r="U54" s="271"/>
      <c r="V54" s="273"/>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271"/>
      <c r="BZ54" s="271"/>
      <c r="CA54" s="271"/>
      <c r="CB54" s="271"/>
      <c r="CC54" s="271"/>
      <c r="CD54" s="271"/>
      <c r="CE54" s="271"/>
      <c r="CF54" s="271"/>
      <c r="CG54" s="271"/>
      <c r="CH54" s="271"/>
      <c r="CI54" s="271"/>
      <c r="CJ54" s="271"/>
      <c r="CK54" s="271"/>
      <c r="CL54" s="271"/>
      <c r="CM54" s="271"/>
      <c r="CN54" s="271"/>
      <c r="CO54" s="271"/>
      <c r="CP54" s="271"/>
      <c r="CQ54" s="271"/>
    </row>
    <row r="55" spans="1:95">
      <c r="A55" s="271"/>
      <c r="B55" s="271"/>
      <c r="C55" s="371"/>
      <c r="D55" s="371"/>
      <c r="E55" s="558"/>
      <c r="F55" s="271"/>
      <c r="G55" s="271"/>
      <c r="H55" s="271"/>
      <c r="I55" s="371"/>
      <c r="J55" s="271"/>
      <c r="K55" s="371"/>
      <c r="L55" s="371"/>
      <c r="M55" s="371"/>
      <c r="N55" s="271"/>
      <c r="O55" s="271"/>
      <c r="P55" s="371"/>
      <c r="Q55" s="271"/>
      <c r="R55" s="271"/>
      <c r="S55" s="271"/>
      <c r="T55" s="271"/>
      <c r="U55" s="271"/>
      <c r="V55" s="273"/>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1"/>
      <c r="BQ55" s="271"/>
      <c r="BR55" s="271"/>
      <c r="BS55" s="271"/>
      <c r="BT55" s="271"/>
      <c r="BU55" s="271"/>
      <c r="BV55" s="271"/>
      <c r="BW55" s="271"/>
      <c r="BX55" s="271"/>
      <c r="BY55" s="271"/>
      <c r="BZ55" s="271"/>
      <c r="CA55" s="271"/>
      <c r="CB55" s="271"/>
      <c r="CC55" s="271"/>
      <c r="CD55" s="271"/>
      <c r="CE55" s="271"/>
      <c r="CF55" s="271"/>
      <c r="CG55" s="271"/>
      <c r="CH55" s="271"/>
      <c r="CI55" s="271"/>
      <c r="CJ55" s="271"/>
      <c r="CK55" s="271"/>
      <c r="CL55" s="271"/>
      <c r="CM55" s="271"/>
      <c r="CN55" s="271"/>
      <c r="CO55" s="271"/>
      <c r="CP55" s="271"/>
      <c r="CQ55" s="271"/>
    </row>
    <row r="56" spans="1:95">
      <c r="A56" s="271"/>
      <c r="B56" s="271"/>
      <c r="C56" s="371"/>
      <c r="D56" s="371"/>
      <c r="E56" s="558"/>
      <c r="F56" s="271"/>
      <c r="G56" s="271"/>
      <c r="H56" s="271"/>
      <c r="I56" s="371"/>
      <c r="J56" s="271"/>
      <c r="K56" s="371"/>
      <c r="L56" s="371"/>
      <c r="M56" s="371"/>
      <c r="N56" s="271"/>
      <c r="O56" s="271"/>
      <c r="P56" s="371"/>
      <c r="Q56" s="271"/>
      <c r="R56" s="271"/>
      <c r="S56" s="271"/>
      <c r="T56" s="271"/>
      <c r="U56" s="271"/>
      <c r="V56" s="273"/>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c r="CA56" s="271"/>
      <c r="CB56" s="271"/>
      <c r="CC56" s="271"/>
      <c r="CD56" s="271"/>
      <c r="CE56" s="271"/>
      <c r="CF56" s="271"/>
      <c r="CG56" s="271"/>
      <c r="CH56" s="271"/>
      <c r="CI56" s="271"/>
      <c r="CJ56" s="271"/>
      <c r="CK56" s="271"/>
      <c r="CL56" s="271"/>
      <c r="CM56" s="271"/>
      <c r="CN56" s="271"/>
      <c r="CO56" s="271"/>
      <c r="CP56" s="271"/>
      <c r="CQ56" s="271"/>
    </row>
    <row r="57" spans="1:95">
      <c r="A57" s="283"/>
      <c r="B57" s="268"/>
      <c r="K57" s="371"/>
      <c r="L57" s="371"/>
      <c r="M57" s="371"/>
      <c r="N57" s="271"/>
      <c r="O57" s="271"/>
      <c r="P57" s="371"/>
      <c r="Q57" s="271"/>
      <c r="R57" s="271"/>
      <c r="S57" s="271"/>
      <c r="T57" s="271"/>
      <c r="U57" s="271"/>
      <c r="V57" s="273"/>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1"/>
      <c r="BM57" s="271"/>
      <c r="BN57" s="271"/>
      <c r="BO57" s="271"/>
      <c r="BP57" s="271"/>
      <c r="BQ57" s="271"/>
      <c r="BR57" s="271"/>
      <c r="BS57" s="271"/>
      <c r="BT57" s="271"/>
      <c r="BU57" s="271"/>
      <c r="BV57" s="271"/>
      <c r="BW57" s="271"/>
      <c r="BX57" s="271"/>
      <c r="BY57" s="271"/>
      <c r="BZ57" s="271"/>
      <c r="CA57" s="271"/>
      <c r="CB57" s="271"/>
      <c r="CC57" s="271"/>
      <c r="CD57" s="271"/>
      <c r="CE57" s="271"/>
      <c r="CF57" s="271"/>
      <c r="CG57" s="271"/>
      <c r="CH57" s="271"/>
      <c r="CI57" s="271"/>
      <c r="CJ57" s="271"/>
      <c r="CK57" s="271"/>
      <c r="CL57" s="271"/>
      <c r="CM57" s="271"/>
      <c r="CN57" s="271"/>
      <c r="CO57" s="271"/>
      <c r="CP57" s="271"/>
      <c r="CQ57" s="271"/>
    </row>
    <row r="58" spans="1:95">
      <c r="A58" s="283"/>
      <c r="B58" s="268"/>
      <c r="K58" s="371"/>
      <c r="L58" s="371"/>
      <c r="M58" s="371"/>
      <c r="N58" s="271"/>
      <c r="O58" s="271"/>
      <c r="P58" s="371"/>
      <c r="Q58" s="271"/>
      <c r="R58" s="271"/>
      <c r="S58" s="271"/>
      <c r="T58" s="271"/>
      <c r="U58" s="271"/>
      <c r="V58" s="273"/>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c r="BL58" s="271"/>
      <c r="BM58" s="271"/>
      <c r="BN58" s="271"/>
      <c r="BO58" s="271"/>
      <c r="BP58" s="271"/>
      <c r="BQ58" s="271"/>
      <c r="BR58" s="271"/>
      <c r="BS58" s="271"/>
      <c r="BT58" s="271"/>
      <c r="BU58" s="271"/>
      <c r="BV58" s="271"/>
      <c r="BW58" s="271"/>
      <c r="BX58" s="271"/>
      <c r="BY58" s="271"/>
      <c r="BZ58" s="271"/>
      <c r="CA58" s="271"/>
      <c r="CB58" s="271"/>
      <c r="CC58" s="271"/>
      <c r="CD58" s="271"/>
      <c r="CE58" s="271"/>
      <c r="CF58" s="271"/>
      <c r="CG58" s="271"/>
      <c r="CH58" s="271"/>
      <c r="CI58" s="271"/>
      <c r="CJ58" s="271"/>
      <c r="CK58" s="271"/>
      <c r="CL58" s="271"/>
      <c r="CM58" s="271"/>
      <c r="CN58" s="271"/>
      <c r="CO58" s="271"/>
      <c r="CP58" s="271"/>
      <c r="CQ58" s="271"/>
    </row>
    <row r="59" spans="1:95">
      <c r="A59" s="271"/>
      <c r="B59" s="271"/>
      <c r="C59" s="371"/>
      <c r="D59" s="371"/>
      <c r="E59" s="558"/>
      <c r="F59" s="271"/>
      <c r="G59" s="271"/>
      <c r="H59" s="271"/>
      <c r="I59" s="371"/>
      <c r="J59" s="271"/>
      <c r="K59" s="371"/>
      <c r="L59" s="371"/>
      <c r="M59" s="371"/>
      <c r="N59" s="271"/>
      <c r="O59" s="271"/>
      <c r="P59" s="371"/>
      <c r="Q59" s="271"/>
      <c r="R59" s="271"/>
      <c r="S59" s="271"/>
      <c r="T59" s="271"/>
      <c r="U59" s="271"/>
      <c r="V59" s="273"/>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271"/>
      <c r="BA59" s="271"/>
      <c r="BB59" s="271"/>
      <c r="BC59" s="271"/>
      <c r="BD59" s="271"/>
      <c r="BE59" s="271"/>
      <c r="BF59" s="271"/>
      <c r="BG59" s="271"/>
      <c r="BH59" s="271"/>
      <c r="BI59" s="271"/>
      <c r="BJ59" s="271"/>
      <c r="BK59" s="271"/>
      <c r="BL59" s="271"/>
      <c r="BM59" s="271"/>
      <c r="BN59" s="271"/>
      <c r="BO59" s="271"/>
      <c r="BP59" s="271"/>
      <c r="BQ59" s="271"/>
      <c r="BR59" s="271"/>
      <c r="BS59" s="271"/>
      <c r="BT59" s="271"/>
      <c r="BU59" s="271"/>
      <c r="BV59" s="271"/>
      <c r="BW59" s="271"/>
      <c r="BX59" s="271"/>
      <c r="BY59" s="271"/>
      <c r="BZ59" s="271"/>
      <c r="CA59" s="271"/>
      <c r="CB59" s="271"/>
      <c r="CC59" s="271"/>
      <c r="CD59" s="271"/>
      <c r="CE59" s="271"/>
      <c r="CF59" s="271"/>
      <c r="CG59" s="271"/>
      <c r="CH59" s="271"/>
      <c r="CI59" s="271"/>
      <c r="CJ59" s="271"/>
      <c r="CK59" s="271"/>
      <c r="CL59" s="271"/>
      <c r="CM59" s="271"/>
      <c r="CN59" s="271"/>
      <c r="CO59" s="271"/>
      <c r="CP59" s="271"/>
      <c r="CQ59" s="271"/>
    </row>
    <row r="60" spans="1:95">
      <c r="A60" s="283"/>
      <c r="B60" s="268"/>
      <c r="K60" s="376"/>
      <c r="L60" s="376"/>
      <c r="M60" s="376"/>
      <c r="N60" s="284"/>
      <c r="O60" s="284"/>
      <c r="P60" s="376"/>
      <c r="Q60" s="284"/>
      <c r="R60" s="284"/>
      <c r="S60" s="284"/>
      <c r="T60" s="284"/>
      <c r="U60" s="284"/>
      <c r="V60" s="285"/>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6"/>
    </row>
    <row r="61" spans="1:95">
      <c r="A61" s="283"/>
      <c r="B61" s="268"/>
    </row>
  </sheetData>
  <mergeCells count="13">
    <mergeCell ref="A1:S1"/>
    <mergeCell ref="A30:B30"/>
    <mergeCell ref="A35:B35"/>
    <mergeCell ref="A7:A8"/>
    <mergeCell ref="A10:A11"/>
    <mergeCell ref="A13:A16"/>
    <mergeCell ref="A21:B21"/>
    <mergeCell ref="A23:A25"/>
    <mergeCell ref="F2:G2"/>
    <mergeCell ref="Q4:Q6"/>
    <mergeCell ref="R4:R6"/>
    <mergeCell ref="Q2:S3"/>
    <mergeCell ref="B4:B6"/>
  </mergeCells>
  <pageMargins left="0.15748031496062992" right="0.15748031496062992" top="0.98425196850393704" bottom="0.98425196850393704" header="0.51181102362204722" footer="0.51181102362204722"/>
  <pageSetup scale="44" orientation="landscape" r:id="rId1"/>
  <headerFooter alignWithMargins="0"/>
</worksheet>
</file>

<file path=xl/worksheets/sheet17.xml><?xml version="1.0" encoding="utf-8"?>
<worksheet xmlns="http://schemas.openxmlformats.org/spreadsheetml/2006/main" xmlns:r="http://schemas.openxmlformats.org/officeDocument/2006/relationships">
  <sheetPr>
    <tabColor theme="9" tint="-0.249977111117893"/>
    <pageSetUpPr fitToPage="1"/>
  </sheetPr>
  <dimension ref="A1:AU75"/>
  <sheetViews>
    <sheetView topLeftCell="A16" workbookViewId="0">
      <selection activeCell="I45" sqref="I45"/>
    </sheetView>
  </sheetViews>
  <sheetFormatPr defaultRowHeight="15"/>
  <cols>
    <col min="1" max="1" width="7" style="199" customWidth="1"/>
    <col min="2" max="2" width="34.77734375" style="13" customWidth="1"/>
    <col min="3" max="3" width="7.88671875" style="13" customWidth="1"/>
    <col min="4" max="5" width="12.77734375" style="199" customWidth="1"/>
    <col min="6" max="6" width="12.77734375" style="13" customWidth="1"/>
    <col min="7" max="7" width="11.5546875" style="13" customWidth="1"/>
    <col min="8" max="9" width="15.33203125" style="13" customWidth="1"/>
    <col min="10" max="10" width="16.33203125" style="13" customWidth="1"/>
    <col min="11" max="11" width="16.6640625" style="13" customWidth="1"/>
    <col min="12" max="15" width="15.33203125" style="13" customWidth="1"/>
    <col min="16" max="16" width="16.44140625" style="13" customWidth="1"/>
    <col min="17" max="17" width="8.88671875" style="13"/>
    <col min="18" max="18" width="8.5546875" style="13" customWidth="1"/>
    <col min="19" max="19" width="8.88671875" style="13"/>
    <col min="20" max="20" width="6.5546875" style="13" customWidth="1"/>
    <col min="21" max="16384" width="8.88671875" style="13"/>
  </cols>
  <sheetData>
    <row r="1" spans="1:43" ht="15.75">
      <c r="B1" s="26" t="s">
        <v>880</v>
      </c>
      <c r="E1" s="197" t="s">
        <v>0</v>
      </c>
      <c r="F1" s="1" t="s">
        <v>24</v>
      </c>
      <c r="P1" s="198"/>
    </row>
    <row r="2" spans="1:43">
      <c r="B2" s="14" t="s">
        <v>25</v>
      </c>
      <c r="C2" s="14"/>
    </row>
    <row r="3" spans="1:43">
      <c r="A3" s="200"/>
      <c r="B3" s="15"/>
      <c r="C3" s="16"/>
      <c r="D3" s="377" t="s">
        <v>807</v>
      </c>
      <c r="E3" s="377" t="s">
        <v>874</v>
      </c>
      <c r="F3" s="377" t="s">
        <v>983</v>
      </c>
      <c r="G3" s="377" t="s">
        <v>988</v>
      </c>
      <c r="O3" s="16"/>
      <c r="P3" s="16"/>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row>
    <row r="4" spans="1:43">
      <c r="A4" s="17" t="s">
        <v>26</v>
      </c>
      <c r="B4" s="17" t="s">
        <v>27</v>
      </c>
      <c r="C4" s="17" t="s">
        <v>28</v>
      </c>
      <c r="D4" s="378" t="s">
        <v>29</v>
      </c>
      <c r="E4" s="378" t="s">
        <v>30</v>
      </c>
      <c r="F4" s="379" t="s">
        <v>31</v>
      </c>
      <c r="G4" s="379"/>
      <c r="H4" s="18"/>
      <c r="I4" s="18"/>
      <c r="J4" s="18"/>
      <c r="K4" s="18"/>
      <c r="L4" s="18"/>
      <c r="M4" s="18"/>
      <c r="N4" s="18"/>
      <c r="O4" s="18"/>
      <c r="P4" s="18"/>
      <c r="Q4" s="18"/>
      <c r="R4" s="18"/>
      <c r="S4" s="18"/>
      <c r="T4" s="15"/>
      <c r="U4" s="15"/>
      <c r="V4" s="15"/>
      <c r="W4" s="15"/>
      <c r="X4" s="15"/>
      <c r="Y4" s="15"/>
      <c r="Z4" s="15"/>
      <c r="AA4" s="15"/>
      <c r="AB4" s="15"/>
      <c r="AC4" s="15"/>
      <c r="AD4" s="15"/>
      <c r="AE4" s="15"/>
      <c r="AF4" s="15"/>
      <c r="AG4" s="15"/>
      <c r="AH4" s="15"/>
      <c r="AI4" s="15"/>
      <c r="AJ4" s="15"/>
      <c r="AK4" s="15"/>
      <c r="AL4" s="15"/>
      <c r="AM4" s="15"/>
      <c r="AN4" s="15"/>
      <c r="AO4" s="15"/>
      <c r="AP4" s="15"/>
      <c r="AQ4" s="15"/>
    </row>
    <row r="5" spans="1:43" ht="15.75">
      <c r="A5" s="327">
        <v>1</v>
      </c>
      <c r="B5" s="328" t="s">
        <v>32</v>
      </c>
      <c r="C5" s="329"/>
      <c r="D5" s="383"/>
      <c r="E5" s="383"/>
      <c r="F5" s="383"/>
      <c r="G5" s="17"/>
      <c r="H5" s="16"/>
      <c r="I5" s="16"/>
      <c r="J5" s="16"/>
      <c r="K5" s="16"/>
      <c r="L5" s="16"/>
      <c r="M5" s="16"/>
      <c r="N5" s="16"/>
      <c r="O5" s="16"/>
      <c r="P5" s="16"/>
      <c r="Q5" s="16"/>
      <c r="R5" s="16"/>
      <c r="S5" s="16"/>
      <c r="T5" s="15"/>
      <c r="U5" s="15"/>
      <c r="V5" s="15"/>
      <c r="W5" s="15"/>
      <c r="X5" s="15"/>
      <c r="Y5" s="15"/>
      <c r="Z5" s="15"/>
      <c r="AA5" s="15"/>
      <c r="AB5" s="15"/>
      <c r="AC5" s="15"/>
      <c r="AD5" s="15"/>
      <c r="AE5" s="15"/>
      <c r="AF5" s="15"/>
      <c r="AG5" s="15"/>
      <c r="AH5" s="15"/>
      <c r="AI5" s="15"/>
      <c r="AJ5" s="15"/>
      <c r="AK5" s="15"/>
      <c r="AL5" s="15"/>
      <c r="AM5" s="15"/>
      <c r="AN5" s="15"/>
      <c r="AO5" s="15"/>
      <c r="AP5" s="15"/>
      <c r="AQ5" s="15"/>
    </row>
    <row r="6" spans="1:43">
      <c r="A6" s="330"/>
      <c r="B6" s="331"/>
      <c r="C6" s="332"/>
      <c r="D6" s="384"/>
      <c r="E6" s="385"/>
      <c r="F6" s="384"/>
      <c r="G6" s="527"/>
      <c r="H6" s="18"/>
      <c r="I6" s="18"/>
      <c r="J6" s="18"/>
      <c r="K6" s="18"/>
      <c r="L6" s="18"/>
      <c r="M6" s="18"/>
      <c r="N6" s="18"/>
      <c r="O6" s="18"/>
      <c r="P6" s="18"/>
      <c r="Q6" s="18"/>
      <c r="R6" s="18"/>
      <c r="S6" s="18"/>
    </row>
    <row r="7" spans="1:43">
      <c r="A7" s="330" t="s">
        <v>33</v>
      </c>
      <c r="B7" s="329" t="s">
        <v>809</v>
      </c>
      <c r="C7" s="332" t="s">
        <v>34</v>
      </c>
      <c r="D7" s="384"/>
      <c r="E7" s="384"/>
      <c r="F7" s="384"/>
      <c r="G7" s="527"/>
      <c r="H7" s="16"/>
      <c r="I7" s="16"/>
      <c r="J7" s="16"/>
      <c r="K7" s="16"/>
      <c r="L7" s="16"/>
      <c r="M7" s="16"/>
      <c r="N7" s="16"/>
      <c r="O7" s="16"/>
      <c r="P7" s="16"/>
      <c r="Q7" s="16"/>
      <c r="R7" s="16"/>
      <c r="S7" s="16"/>
    </row>
    <row r="8" spans="1:43">
      <c r="A8" s="330"/>
      <c r="B8" s="329" t="s">
        <v>35</v>
      </c>
      <c r="C8" s="332" t="s">
        <v>36</v>
      </c>
      <c r="D8" s="384"/>
      <c r="E8" s="384"/>
      <c r="F8" s="384"/>
      <c r="G8" s="17"/>
      <c r="H8" s="15"/>
      <c r="I8" s="15"/>
      <c r="J8" s="15"/>
      <c r="K8" s="15"/>
      <c r="L8" s="15"/>
      <c r="M8" s="15"/>
      <c r="N8" s="15"/>
      <c r="O8" s="15"/>
      <c r="P8" s="15"/>
      <c r="Q8" s="15"/>
      <c r="R8" s="15"/>
      <c r="S8" s="15"/>
    </row>
    <row r="9" spans="1:43">
      <c r="A9" s="330"/>
      <c r="B9" s="329" t="s">
        <v>37</v>
      </c>
      <c r="C9" s="332" t="s">
        <v>36</v>
      </c>
      <c r="D9" s="384"/>
      <c r="E9" s="393"/>
      <c r="F9" s="384"/>
      <c r="G9" s="527"/>
      <c r="H9" s="18"/>
      <c r="I9" s="18"/>
      <c r="J9" s="18"/>
      <c r="K9" s="18"/>
      <c r="L9" s="18"/>
      <c r="M9" s="18"/>
      <c r="N9" s="18"/>
      <c r="O9" s="18"/>
      <c r="P9" s="18"/>
      <c r="Q9" s="18"/>
      <c r="R9" s="18"/>
      <c r="S9" s="18"/>
    </row>
    <row r="10" spans="1:43">
      <c r="A10" s="330"/>
      <c r="B10" s="329" t="s">
        <v>38</v>
      </c>
      <c r="C10" s="332" t="s">
        <v>39</v>
      </c>
      <c r="D10" s="384"/>
      <c r="E10" s="384"/>
      <c r="F10" s="384"/>
      <c r="G10" s="527"/>
      <c r="H10" s="16"/>
      <c r="I10" s="16"/>
      <c r="J10" s="16"/>
      <c r="K10" s="16"/>
      <c r="L10" s="16"/>
      <c r="M10" s="16"/>
      <c r="N10" s="16"/>
      <c r="O10" s="16"/>
      <c r="P10" s="16"/>
      <c r="Q10" s="16"/>
      <c r="R10" s="16"/>
      <c r="S10" s="16"/>
    </row>
    <row r="11" spans="1:43">
      <c r="A11" s="330"/>
      <c r="B11" s="329"/>
      <c r="C11" s="332"/>
      <c r="D11" s="384"/>
      <c r="E11" s="384"/>
      <c r="F11" s="384"/>
      <c r="G11" s="17"/>
      <c r="H11" s="15"/>
      <c r="I11" s="15"/>
      <c r="J11" s="15"/>
      <c r="K11" s="15"/>
      <c r="L11" s="15"/>
      <c r="M11" s="15"/>
      <c r="N11" s="15"/>
      <c r="O11" s="15"/>
      <c r="P11" s="15"/>
      <c r="Q11" s="15"/>
      <c r="R11" s="15"/>
      <c r="S11" s="15"/>
    </row>
    <row r="12" spans="1:43">
      <c r="A12" s="330" t="s">
        <v>40</v>
      </c>
      <c r="B12" s="332" t="s">
        <v>810</v>
      </c>
      <c r="C12" s="333"/>
      <c r="D12" s="384"/>
      <c r="E12" s="384"/>
      <c r="F12" s="384"/>
      <c r="G12" s="527"/>
      <c r="H12" s="18"/>
      <c r="I12" s="18"/>
      <c r="J12" s="18"/>
      <c r="K12" s="18"/>
      <c r="L12" s="18"/>
      <c r="M12" s="18"/>
      <c r="N12" s="18"/>
      <c r="O12" s="18"/>
      <c r="P12" s="18"/>
      <c r="Q12" s="18"/>
      <c r="R12" s="18"/>
      <c r="S12" s="18"/>
    </row>
    <row r="13" spans="1:43">
      <c r="A13" s="330" t="s">
        <v>876</v>
      </c>
      <c r="B13" s="334" t="s">
        <v>811</v>
      </c>
      <c r="C13" s="332" t="s">
        <v>812</v>
      </c>
      <c r="D13" s="384"/>
      <c r="E13" s="384">
        <v>45</v>
      </c>
      <c r="F13" s="384">
        <v>141</v>
      </c>
      <c r="G13" s="529">
        <v>110</v>
      </c>
      <c r="H13" s="16"/>
      <c r="I13" s="16"/>
      <c r="J13" s="16"/>
      <c r="K13" s="16"/>
      <c r="L13" s="16"/>
      <c r="M13" s="16"/>
      <c r="N13" s="16"/>
      <c r="O13" s="16"/>
      <c r="P13" s="16"/>
      <c r="Q13" s="16"/>
      <c r="R13" s="16"/>
      <c r="S13" s="16"/>
    </row>
    <row r="14" spans="1:43">
      <c r="A14" s="330"/>
      <c r="B14" s="329" t="s">
        <v>35</v>
      </c>
      <c r="C14" s="332" t="s">
        <v>36</v>
      </c>
      <c r="D14" s="384"/>
      <c r="E14" s="384"/>
      <c r="F14" s="384"/>
      <c r="G14" s="530"/>
      <c r="H14" s="15"/>
      <c r="I14" s="15"/>
      <c r="J14" s="15"/>
      <c r="K14" s="15"/>
      <c r="L14" s="15"/>
      <c r="M14" s="15"/>
      <c r="N14" s="15"/>
      <c r="O14" s="15"/>
      <c r="P14" s="15"/>
      <c r="Q14" s="15"/>
      <c r="R14" s="15"/>
      <c r="S14" s="15"/>
    </row>
    <row r="15" spans="1:43">
      <c r="A15" s="330"/>
      <c r="B15" s="329" t="s">
        <v>37</v>
      </c>
      <c r="C15" s="332" t="s">
        <v>36</v>
      </c>
      <c r="D15" s="390"/>
      <c r="E15" s="528">
        <v>50400000</v>
      </c>
      <c r="F15" s="384">
        <v>351300000</v>
      </c>
      <c r="G15" s="529">
        <v>277800000</v>
      </c>
    </row>
    <row r="16" spans="1:43">
      <c r="A16" s="330"/>
      <c r="B16" s="329" t="s">
        <v>38</v>
      </c>
      <c r="C16" s="332" t="s">
        <v>39</v>
      </c>
      <c r="D16" s="384"/>
      <c r="E16" s="384"/>
      <c r="F16" s="384"/>
      <c r="G16" s="529"/>
    </row>
    <row r="17" spans="1:12">
      <c r="A17" s="335"/>
      <c r="B17" s="333"/>
      <c r="C17" s="332"/>
      <c r="D17" s="384"/>
      <c r="E17" s="384"/>
      <c r="F17" s="384"/>
      <c r="G17" s="530"/>
    </row>
    <row r="18" spans="1:12">
      <c r="A18" s="330" t="s">
        <v>41</v>
      </c>
      <c r="B18" s="334" t="s">
        <v>813</v>
      </c>
      <c r="C18" s="332" t="s">
        <v>812</v>
      </c>
      <c r="D18" s="384"/>
      <c r="E18" s="393">
        <v>56</v>
      </c>
      <c r="F18" s="384">
        <v>130</v>
      </c>
      <c r="G18" s="529">
        <v>115</v>
      </c>
    </row>
    <row r="19" spans="1:12">
      <c r="A19" s="335"/>
      <c r="B19" s="329" t="s">
        <v>35</v>
      </c>
      <c r="C19" s="332" t="s">
        <v>36</v>
      </c>
      <c r="D19" s="384"/>
      <c r="E19" s="384"/>
      <c r="F19" s="384"/>
      <c r="G19" s="529"/>
    </row>
    <row r="20" spans="1:12">
      <c r="A20" s="335"/>
      <c r="B20" s="329" t="s">
        <v>37</v>
      </c>
      <c r="C20" s="332" t="s">
        <v>36</v>
      </c>
      <c r="D20" s="393"/>
      <c r="E20" s="528">
        <v>106682959</v>
      </c>
      <c r="F20" s="384">
        <v>213511004.80000001</v>
      </c>
      <c r="G20" s="530">
        <v>188911004.80000001</v>
      </c>
    </row>
    <row r="21" spans="1:12">
      <c r="A21" s="335"/>
      <c r="B21" s="329" t="s">
        <v>38</v>
      </c>
      <c r="C21" s="332" t="s">
        <v>39</v>
      </c>
      <c r="D21" s="384"/>
      <c r="E21" s="384"/>
      <c r="F21" s="384"/>
      <c r="G21" s="529"/>
    </row>
    <row r="22" spans="1:12">
      <c r="A22" s="335"/>
      <c r="B22" s="333"/>
      <c r="C22" s="332"/>
      <c r="D22" s="384"/>
      <c r="E22" s="384"/>
      <c r="F22" s="384"/>
      <c r="G22" s="529"/>
    </row>
    <row r="23" spans="1:12">
      <c r="A23" s="330" t="s">
        <v>42</v>
      </c>
      <c r="B23" s="334" t="s">
        <v>43</v>
      </c>
      <c r="C23" s="332" t="s">
        <v>812</v>
      </c>
      <c r="D23" s="384"/>
      <c r="E23" s="384">
        <v>100</v>
      </c>
      <c r="F23" s="384">
        <v>150</v>
      </c>
      <c r="G23" s="530">
        <v>125</v>
      </c>
      <c r="L23" s="15"/>
    </row>
    <row r="24" spans="1:12">
      <c r="A24" s="330"/>
      <c r="B24" s="329" t="s">
        <v>35</v>
      </c>
      <c r="C24" s="332" t="s">
        <v>36</v>
      </c>
      <c r="D24" s="384"/>
      <c r="E24" s="384"/>
      <c r="F24" s="384"/>
      <c r="G24" s="529"/>
      <c r="L24" s="15"/>
    </row>
    <row r="25" spans="1:12">
      <c r="A25" s="330"/>
      <c r="B25" s="329" t="s">
        <v>37</v>
      </c>
      <c r="C25" s="332" t="s">
        <v>36</v>
      </c>
      <c r="D25" s="393"/>
      <c r="E25" s="528">
        <v>70100000</v>
      </c>
      <c r="F25" s="384">
        <v>129200000</v>
      </c>
      <c r="G25" s="529">
        <v>106853086</v>
      </c>
      <c r="L25" s="15"/>
    </row>
    <row r="26" spans="1:12">
      <c r="A26" s="330"/>
      <c r="B26" s="329" t="s">
        <v>38</v>
      </c>
      <c r="C26" s="332" t="s">
        <v>39</v>
      </c>
      <c r="D26" s="384"/>
      <c r="E26" s="384"/>
      <c r="F26" s="384"/>
      <c r="G26" s="530"/>
      <c r="L26" s="15"/>
    </row>
    <row r="27" spans="1:12">
      <c r="A27" s="330"/>
      <c r="B27" s="333"/>
      <c r="C27" s="332"/>
      <c r="D27" s="384"/>
      <c r="E27" s="384"/>
      <c r="F27" s="384"/>
      <c r="G27" s="529"/>
    </row>
    <row r="28" spans="1:12">
      <c r="A28" s="330" t="s">
        <v>44</v>
      </c>
      <c r="B28" s="332" t="s">
        <v>814</v>
      </c>
      <c r="C28" s="332"/>
      <c r="D28" s="384"/>
      <c r="E28" s="384"/>
      <c r="F28" s="384"/>
      <c r="G28" s="529"/>
      <c r="J28" s="15"/>
      <c r="K28" s="19"/>
    </row>
    <row r="29" spans="1:12">
      <c r="A29" s="330" t="s">
        <v>876</v>
      </c>
      <c r="B29" s="334" t="s">
        <v>45</v>
      </c>
      <c r="C29" s="332" t="s">
        <v>34</v>
      </c>
      <c r="D29" s="384"/>
      <c r="E29" s="384">
        <v>2</v>
      </c>
      <c r="F29" s="384">
        <v>4</v>
      </c>
      <c r="G29" s="530">
        <v>2</v>
      </c>
      <c r="J29" s="15"/>
      <c r="K29" s="19"/>
    </row>
    <row r="30" spans="1:12">
      <c r="A30" s="330"/>
      <c r="B30" s="329" t="s">
        <v>35</v>
      </c>
      <c r="C30" s="332" t="s">
        <v>36</v>
      </c>
      <c r="D30" s="386"/>
      <c r="E30" s="386"/>
      <c r="F30" s="384"/>
      <c r="G30" s="529"/>
      <c r="L30" s="19"/>
    </row>
    <row r="31" spans="1:12">
      <c r="A31" s="330"/>
      <c r="B31" s="329" t="s">
        <v>37</v>
      </c>
      <c r="C31" s="332" t="s">
        <v>36</v>
      </c>
      <c r="D31" s="387"/>
      <c r="E31" s="387">
        <v>23335435</v>
      </c>
      <c r="F31" s="384">
        <v>46670870.090000004</v>
      </c>
      <c r="G31" s="529">
        <v>23335435.050000001</v>
      </c>
      <c r="L31" s="19"/>
    </row>
    <row r="32" spans="1:12">
      <c r="A32" s="330"/>
      <c r="B32" s="329" t="s">
        <v>38</v>
      </c>
      <c r="C32" s="332" t="s">
        <v>39</v>
      </c>
      <c r="D32" s="384"/>
      <c r="E32" s="384"/>
      <c r="F32" s="388"/>
      <c r="G32" s="530"/>
      <c r="L32" s="19"/>
    </row>
    <row r="33" spans="1:47">
      <c r="A33" s="335"/>
      <c r="B33" s="333"/>
      <c r="C33" s="332"/>
      <c r="D33" s="389"/>
      <c r="E33" s="389"/>
      <c r="F33" s="384"/>
      <c r="G33" s="529"/>
      <c r="I33" s="15"/>
      <c r="J33" s="19"/>
      <c r="R33" s="20"/>
    </row>
    <row r="34" spans="1:47">
      <c r="A34" s="330" t="s">
        <v>41</v>
      </c>
      <c r="B34" s="334" t="s">
        <v>46</v>
      </c>
      <c r="C34" s="332" t="s">
        <v>34</v>
      </c>
      <c r="D34" s="384"/>
      <c r="E34" s="384">
        <v>0</v>
      </c>
      <c r="F34" s="384">
        <v>0</v>
      </c>
      <c r="G34" s="529">
        <v>0</v>
      </c>
      <c r="J34" s="19"/>
      <c r="L34" s="14"/>
    </row>
    <row r="35" spans="1:47">
      <c r="A35" s="335"/>
      <c r="B35" s="329" t="s">
        <v>35</v>
      </c>
      <c r="C35" s="332" t="s">
        <v>36</v>
      </c>
      <c r="D35" s="384"/>
      <c r="E35" s="384"/>
      <c r="F35" s="389"/>
      <c r="G35" s="530"/>
      <c r="J35" s="19"/>
      <c r="R35" s="20"/>
    </row>
    <row r="36" spans="1:47">
      <c r="A36" s="335"/>
      <c r="B36" s="329" t="s">
        <v>37</v>
      </c>
      <c r="C36" s="332" t="s">
        <v>36</v>
      </c>
      <c r="D36" s="384"/>
      <c r="E36" s="384"/>
      <c r="F36" s="384"/>
      <c r="G36" s="527"/>
      <c r="L36" s="15"/>
      <c r="O36" s="19"/>
    </row>
    <row r="37" spans="1:47">
      <c r="A37" s="335"/>
      <c r="B37" s="329" t="s">
        <v>38</v>
      </c>
      <c r="C37" s="332" t="s">
        <v>39</v>
      </c>
      <c r="D37" s="384"/>
      <c r="E37" s="384"/>
      <c r="F37" s="384"/>
      <c r="G37" s="527"/>
    </row>
    <row r="38" spans="1:47">
      <c r="A38" s="330"/>
      <c r="B38" s="332"/>
      <c r="C38" s="332"/>
      <c r="D38" s="384"/>
      <c r="E38" s="384"/>
      <c r="F38" s="384"/>
      <c r="G38" s="17"/>
      <c r="K38" s="21"/>
    </row>
    <row r="39" spans="1:47">
      <c r="A39" s="330" t="s">
        <v>42</v>
      </c>
      <c r="B39" s="334" t="s">
        <v>47</v>
      </c>
      <c r="C39" s="332" t="s">
        <v>34</v>
      </c>
      <c r="D39" s="384"/>
      <c r="E39" s="384">
        <v>25</v>
      </c>
      <c r="F39" s="384">
        <v>135</v>
      </c>
      <c r="G39" s="529">
        <v>106</v>
      </c>
      <c r="K39" s="21"/>
    </row>
    <row r="40" spans="1:47">
      <c r="A40" s="330"/>
      <c r="B40" s="329" t="s">
        <v>35</v>
      </c>
      <c r="C40" s="332" t="s">
        <v>36</v>
      </c>
      <c r="D40" s="384"/>
      <c r="E40" s="384"/>
      <c r="F40" s="384"/>
      <c r="G40" s="527"/>
    </row>
    <row r="41" spans="1:47">
      <c r="A41" s="330"/>
      <c r="B41" s="329" t="s">
        <v>37</v>
      </c>
      <c r="C41" s="332" t="s">
        <v>36</v>
      </c>
      <c r="D41" s="387"/>
      <c r="E41" s="387">
        <v>24805969.440000001</v>
      </c>
      <c r="F41" s="384">
        <v>102100000</v>
      </c>
      <c r="G41" s="530">
        <v>98500000</v>
      </c>
    </row>
    <row r="42" spans="1:47">
      <c r="A42" s="330"/>
      <c r="B42" s="329" t="s">
        <v>38</v>
      </c>
      <c r="C42" s="332" t="s">
        <v>39</v>
      </c>
      <c r="D42" s="384"/>
      <c r="E42" s="384"/>
      <c r="F42" s="388"/>
      <c r="G42" s="527"/>
      <c r="K42" s="15"/>
    </row>
    <row r="43" spans="1:47">
      <c r="A43" s="330"/>
      <c r="B43" s="332"/>
      <c r="C43" s="332"/>
      <c r="D43" s="388"/>
      <c r="E43" s="388"/>
      <c r="F43" s="388"/>
      <c r="G43" s="527"/>
    </row>
    <row r="44" spans="1:47">
      <c r="A44" s="330" t="s">
        <v>48</v>
      </c>
      <c r="B44" s="332" t="s">
        <v>49</v>
      </c>
      <c r="C44" s="332"/>
      <c r="D44" s="388"/>
      <c r="E44" s="388"/>
      <c r="F44" s="388"/>
      <c r="G44" s="17"/>
      <c r="L44" s="19"/>
    </row>
    <row r="45" spans="1:47">
      <c r="A45" s="330" t="s">
        <v>876</v>
      </c>
      <c r="B45" s="334" t="s">
        <v>45</v>
      </c>
      <c r="C45" s="332" t="s">
        <v>34</v>
      </c>
      <c r="D45" s="384"/>
      <c r="E45" s="384"/>
      <c r="F45" s="384">
        <v>9</v>
      </c>
      <c r="G45" s="529">
        <v>4</v>
      </c>
    </row>
    <row r="46" spans="1:47">
      <c r="A46" s="330"/>
      <c r="B46" s="329" t="s">
        <v>35</v>
      </c>
      <c r="C46" s="332" t="s">
        <v>36</v>
      </c>
      <c r="D46" s="388"/>
      <c r="E46" s="387"/>
      <c r="F46" s="388"/>
      <c r="G46" s="529"/>
      <c r="P46" s="23"/>
      <c r="AA46" s="23"/>
      <c r="AL46" s="23"/>
      <c r="AU46" s="23"/>
    </row>
    <row r="47" spans="1:47">
      <c r="A47" s="330"/>
      <c r="B47" s="329" t="s">
        <v>37</v>
      </c>
      <c r="C47" s="332" t="s">
        <v>36</v>
      </c>
      <c r="D47" s="388"/>
      <c r="E47" s="387"/>
      <c r="F47" s="388">
        <v>1044500</v>
      </c>
      <c r="G47" s="530">
        <v>46422222.219999999</v>
      </c>
      <c r="P47" s="23"/>
      <c r="AA47" s="23"/>
      <c r="AL47" s="23"/>
      <c r="AU47" s="23"/>
    </row>
    <row r="48" spans="1:47">
      <c r="A48" s="330"/>
      <c r="B48" s="329" t="s">
        <v>38</v>
      </c>
      <c r="C48" s="332" t="s">
        <v>39</v>
      </c>
      <c r="D48" s="388"/>
      <c r="E48" s="388"/>
      <c r="F48" s="388"/>
      <c r="G48" s="527"/>
      <c r="L48" s="14"/>
      <c r="O48" s="21"/>
      <c r="P48" s="24"/>
      <c r="R48" s="19"/>
      <c r="W48" s="14"/>
      <c r="Z48" s="21"/>
      <c r="AA48" s="24"/>
      <c r="AC48" s="19"/>
      <c r="AH48" s="14"/>
      <c r="AK48" s="21"/>
      <c r="AL48" s="24"/>
      <c r="AN48" s="19"/>
      <c r="AS48" s="14"/>
      <c r="AU48" s="24"/>
    </row>
    <row r="49" spans="1:47">
      <c r="A49" s="335"/>
      <c r="B49" s="333"/>
      <c r="C49" s="332"/>
      <c r="D49" s="388"/>
      <c r="E49" s="388"/>
      <c r="F49" s="388"/>
      <c r="G49" s="527"/>
      <c r="I49" s="19"/>
      <c r="K49" s="19"/>
      <c r="L49" s="14"/>
      <c r="P49" s="23"/>
      <c r="T49" s="19"/>
      <c r="V49" s="19"/>
      <c r="W49" s="14"/>
      <c r="AA49" s="23"/>
      <c r="AE49" s="19"/>
      <c r="AG49" s="19"/>
      <c r="AH49" s="14"/>
      <c r="AL49" s="23"/>
      <c r="AP49" s="19"/>
      <c r="AR49" s="19"/>
      <c r="AS49" s="14"/>
      <c r="AU49" s="23"/>
    </row>
    <row r="50" spans="1:47">
      <c r="A50" s="330" t="s">
        <v>41</v>
      </c>
      <c r="B50" s="334" t="s">
        <v>46</v>
      </c>
      <c r="C50" s="332" t="s">
        <v>34</v>
      </c>
      <c r="D50" s="384"/>
      <c r="E50" s="384"/>
      <c r="F50" s="389"/>
      <c r="G50" s="17"/>
      <c r="J50" s="19"/>
      <c r="L50" s="14"/>
      <c r="O50" s="14"/>
      <c r="P50" s="23"/>
      <c r="R50" s="14"/>
      <c r="U50" s="19"/>
      <c r="W50" s="14"/>
      <c r="Z50" s="14"/>
      <c r="AA50" s="23"/>
      <c r="AC50" s="14"/>
      <c r="AF50" s="19"/>
      <c r="AH50" s="14"/>
      <c r="AK50" s="14"/>
      <c r="AL50" s="23"/>
      <c r="AN50" s="14"/>
      <c r="AQ50" s="19"/>
      <c r="AS50" s="14"/>
      <c r="AU50" s="23"/>
    </row>
    <row r="51" spans="1:47">
      <c r="A51" s="335"/>
      <c r="B51" s="329" t="s">
        <v>35</v>
      </c>
      <c r="C51" s="332" t="s">
        <v>36</v>
      </c>
      <c r="D51" s="388"/>
      <c r="E51" s="388"/>
      <c r="F51" s="388"/>
      <c r="G51" s="527"/>
      <c r="L51" s="19"/>
      <c r="O51" s="19"/>
      <c r="P51" s="23"/>
      <c r="Q51" s="21"/>
      <c r="W51" s="19"/>
      <c r="Z51" s="19"/>
      <c r="AA51" s="23"/>
      <c r="AB51" s="21"/>
      <c r="AH51" s="19"/>
      <c r="AK51" s="19"/>
      <c r="AL51" s="23"/>
      <c r="AM51" s="21"/>
      <c r="AS51" s="19"/>
      <c r="AU51" s="23"/>
    </row>
    <row r="52" spans="1:47">
      <c r="A52" s="335"/>
      <c r="B52" s="329" t="s">
        <v>37</v>
      </c>
      <c r="C52" s="332" t="s">
        <v>36</v>
      </c>
      <c r="D52" s="388"/>
      <c r="E52" s="388"/>
      <c r="F52" s="388"/>
      <c r="G52" s="527"/>
      <c r="P52" s="16"/>
      <c r="AA52" s="16"/>
      <c r="AL52" s="16"/>
      <c r="AU52" s="16"/>
    </row>
    <row r="53" spans="1:47">
      <c r="A53" s="335"/>
      <c r="B53" s="329" t="s">
        <v>38</v>
      </c>
      <c r="C53" s="332" t="s">
        <v>39</v>
      </c>
      <c r="D53" s="388"/>
      <c r="E53" s="388"/>
      <c r="F53" s="388"/>
      <c r="G53" s="17"/>
      <c r="K53" s="19"/>
      <c r="P53" s="23"/>
      <c r="V53" s="19"/>
      <c r="AA53" s="23"/>
      <c r="AG53" s="19"/>
      <c r="AL53" s="23"/>
      <c r="AR53" s="19"/>
      <c r="AU53" s="23"/>
    </row>
    <row r="54" spans="1:47">
      <c r="A54" s="330"/>
      <c r="B54" s="332"/>
      <c r="C54" s="332"/>
      <c r="D54" s="388"/>
      <c r="E54" s="388"/>
      <c r="F54" s="388"/>
      <c r="G54" s="527"/>
      <c r="K54" s="19"/>
      <c r="P54" s="23"/>
      <c r="V54" s="19"/>
      <c r="AA54" s="23"/>
      <c r="AG54" s="19"/>
      <c r="AL54" s="23"/>
      <c r="AR54" s="19"/>
      <c r="AU54" s="23"/>
    </row>
    <row r="55" spans="1:47">
      <c r="A55" s="330" t="s">
        <v>42</v>
      </c>
      <c r="B55" s="334" t="s">
        <v>47</v>
      </c>
      <c r="C55" s="332" t="s">
        <v>34</v>
      </c>
      <c r="D55" s="384"/>
      <c r="E55" s="384"/>
      <c r="F55" s="384"/>
      <c r="G55" s="527"/>
      <c r="I55" s="15"/>
      <c r="K55" s="15"/>
      <c r="L55" s="19"/>
      <c r="P55" s="23"/>
      <c r="R55" s="19"/>
      <c r="T55" s="15"/>
      <c r="V55" s="15"/>
      <c r="W55" s="19"/>
      <c r="AA55" s="23"/>
      <c r="AC55" s="19"/>
      <c r="AE55" s="15"/>
      <c r="AG55" s="15"/>
      <c r="AH55" s="19"/>
      <c r="AL55" s="23"/>
      <c r="AN55" s="19"/>
      <c r="AP55" s="15"/>
      <c r="AR55" s="15"/>
      <c r="AS55" s="19"/>
      <c r="AU55" s="23"/>
    </row>
    <row r="56" spans="1:47">
      <c r="A56" s="330"/>
      <c r="B56" s="329" t="s">
        <v>35</v>
      </c>
      <c r="C56" s="332" t="s">
        <v>36</v>
      </c>
      <c r="D56" s="387"/>
      <c r="E56" s="387"/>
      <c r="F56" s="388"/>
      <c r="G56" s="17"/>
      <c r="I56" s="19"/>
      <c r="J56" s="19"/>
      <c r="K56" s="15"/>
      <c r="L56" s="19"/>
      <c r="P56" s="23"/>
      <c r="R56" s="19"/>
      <c r="T56" s="19"/>
      <c r="U56" s="19"/>
      <c r="V56" s="15"/>
      <c r="W56" s="19"/>
      <c r="AA56" s="23"/>
      <c r="AC56" s="19"/>
      <c r="AE56" s="19"/>
      <c r="AF56" s="19"/>
      <c r="AG56" s="15"/>
      <c r="AH56" s="19"/>
      <c r="AL56" s="23"/>
      <c r="AN56" s="19"/>
      <c r="AP56" s="19"/>
      <c r="AQ56" s="19"/>
      <c r="AR56" s="15"/>
      <c r="AS56" s="19"/>
      <c r="AU56" s="23"/>
    </row>
    <row r="57" spans="1:47">
      <c r="A57" s="330"/>
      <c r="B57" s="329" t="s">
        <v>37</v>
      </c>
      <c r="C57" s="332" t="s">
        <v>36</v>
      </c>
      <c r="D57" s="387"/>
      <c r="E57" s="387"/>
      <c r="F57" s="388"/>
      <c r="G57" s="527"/>
      <c r="J57" s="19"/>
      <c r="L57" s="19"/>
      <c r="P57" s="23"/>
      <c r="R57" s="19"/>
      <c r="U57" s="19"/>
      <c r="W57" s="19"/>
      <c r="AA57" s="23"/>
      <c r="AC57" s="19"/>
      <c r="AF57" s="19"/>
      <c r="AH57" s="19"/>
      <c r="AL57" s="23"/>
      <c r="AN57" s="19"/>
      <c r="AQ57" s="19"/>
      <c r="AS57" s="19"/>
      <c r="AU57" s="23"/>
    </row>
    <row r="58" spans="1:47">
      <c r="A58" s="330"/>
      <c r="B58" s="329" t="s">
        <v>38</v>
      </c>
      <c r="C58" s="332" t="s">
        <v>39</v>
      </c>
      <c r="D58" s="388"/>
      <c r="E58" s="388"/>
      <c r="F58" s="388"/>
      <c r="G58" s="527"/>
      <c r="J58" s="19"/>
      <c r="L58" s="19"/>
      <c r="P58" s="23"/>
      <c r="R58" s="19"/>
      <c r="U58" s="19"/>
      <c r="W58" s="19"/>
      <c r="AA58" s="23"/>
      <c r="AC58" s="19"/>
      <c r="AF58" s="19"/>
      <c r="AH58" s="19"/>
      <c r="AL58" s="23"/>
      <c r="AN58" s="19"/>
      <c r="AQ58" s="19"/>
      <c r="AS58" s="19"/>
      <c r="AU58" s="23"/>
    </row>
    <row r="59" spans="1:47">
      <c r="A59" s="330"/>
      <c r="B59" s="332" t="s">
        <v>50</v>
      </c>
      <c r="C59" s="332"/>
      <c r="D59" s="388"/>
      <c r="E59" s="388"/>
      <c r="F59" s="388"/>
      <c r="G59" s="17"/>
      <c r="I59" s="19"/>
      <c r="P59" s="25"/>
      <c r="T59" s="19"/>
      <c r="AA59" s="25"/>
      <c r="AE59" s="19"/>
      <c r="AL59" s="25"/>
      <c r="AP59" s="19"/>
      <c r="AU59" s="25"/>
    </row>
    <row r="60" spans="1:47">
      <c r="A60" s="330"/>
      <c r="B60" s="332" t="s">
        <v>37</v>
      </c>
      <c r="C60" s="332" t="s">
        <v>36</v>
      </c>
      <c r="D60" s="388"/>
      <c r="E60" s="388"/>
      <c r="F60" s="388"/>
      <c r="G60" s="527"/>
      <c r="I60" s="19"/>
      <c r="P60" s="25"/>
      <c r="T60" s="19"/>
      <c r="AA60" s="25"/>
      <c r="AE60" s="19"/>
      <c r="AL60" s="25"/>
      <c r="AP60" s="19"/>
      <c r="AU60" s="25"/>
    </row>
    <row r="61" spans="1:47">
      <c r="A61" s="330"/>
      <c r="B61" s="329" t="s">
        <v>38</v>
      </c>
      <c r="C61" s="332" t="s">
        <v>39</v>
      </c>
      <c r="D61" s="388"/>
      <c r="E61" s="388"/>
      <c r="F61" s="388"/>
      <c r="G61" s="527"/>
      <c r="I61" s="19"/>
      <c r="P61" s="25"/>
      <c r="T61" s="19"/>
      <c r="AA61" s="25"/>
      <c r="AE61" s="19"/>
      <c r="AL61" s="25"/>
      <c r="AP61" s="19"/>
      <c r="AU61" s="25"/>
    </row>
    <row r="62" spans="1:47">
      <c r="A62" s="330"/>
      <c r="B62" s="329"/>
      <c r="C62" s="332"/>
      <c r="D62" s="388"/>
      <c r="E62" s="388"/>
      <c r="F62" s="388"/>
      <c r="G62" s="17"/>
    </row>
    <row r="63" spans="1:47">
      <c r="A63" s="330"/>
      <c r="B63" s="329" t="s">
        <v>51</v>
      </c>
      <c r="C63" s="332"/>
      <c r="D63" s="388"/>
      <c r="E63" s="388"/>
      <c r="F63" s="388"/>
      <c r="G63" s="527"/>
    </row>
    <row r="64" spans="1:47">
      <c r="A64" s="335"/>
      <c r="B64" s="332"/>
      <c r="C64" s="332"/>
      <c r="D64" s="388"/>
      <c r="E64" s="388"/>
      <c r="F64" s="388"/>
      <c r="G64" s="527"/>
    </row>
    <row r="65" spans="1:7">
      <c r="A65" s="327">
        <v>2</v>
      </c>
      <c r="B65" s="332" t="s">
        <v>52</v>
      </c>
      <c r="C65" s="333"/>
      <c r="D65" s="391"/>
      <c r="E65" s="391"/>
      <c r="F65" s="392"/>
      <c r="G65" s="17"/>
    </row>
    <row r="66" spans="1:7">
      <c r="A66" s="335"/>
      <c r="B66" s="333"/>
      <c r="C66" s="332"/>
      <c r="D66" s="382"/>
      <c r="E66" s="382"/>
      <c r="F66" s="382"/>
      <c r="G66" s="527"/>
    </row>
    <row r="67" spans="1:7">
      <c r="A67" s="330" t="s">
        <v>33</v>
      </c>
      <c r="B67" s="332" t="s">
        <v>53</v>
      </c>
      <c r="C67" s="332" t="s">
        <v>34</v>
      </c>
      <c r="D67" s="391"/>
      <c r="E67" s="391"/>
      <c r="F67" s="391"/>
      <c r="G67" s="527"/>
    </row>
    <row r="68" spans="1:7">
      <c r="A68" s="330"/>
      <c r="B68" s="332"/>
      <c r="C68" s="332"/>
      <c r="D68" s="382"/>
      <c r="E68" s="382"/>
      <c r="F68" s="382"/>
      <c r="G68" s="17"/>
    </row>
    <row r="69" spans="1:7">
      <c r="A69" s="330" t="s">
        <v>40</v>
      </c>
      <c r="B69" s="332" t="s">
        <v>54</v>
      </c>
      <c r="C69" s="332" t="s">
        <v>34</v>
      </c>
      <c r="D69" s="391"/>
      <c r="E69" s="391"/>
      <c r="F69" s="391"/>
      <c r="G69" s="527"/>
    </row>
    <row r="70" spans="1:7">
      <c r="A70" s="330"/>
      <c r="B70" s="332"/>
      <c r="C70" s="336"/>
      <c r="D70" s="382"/>
      <c r="E70" s="382"/>
      <c r="F70" s="382"/>
      <c r="G70" s="527"/>
    </row>
    <row r="71" spans="1:7">
      <c r="A71" s="330" t="s">
        <v>44</v>
      </c>
      <c r="B71" s="331" t="s">
        <v>55</v>
      </c>
      <c r="C71" s="332" t="s">
        <v>34</v>
      </c>
      <c r="D71" s="382"/>
      <c r="E71" s="382"/>
      <c r="F71" s="382"/>
      <c r="G71" s="17"/>
    </row>
    <row r="72" spans="1:7">
      <c r="A72" s="335"/>
      <c r="B72" s="333"/>
      <c r="C72" s="337"/>
      <c r="D72" s="382"/>
      <c r="E72" s="382"/>
      <c r="F72" s="382"/>
      <c r="G72" s="527"/>
    </row>
    <row r="73" spans="1:7">
      <c r="A73" s="335"/>
      <c r="B73" s="329" t="s">
        <v>56</v>
      </c>
      <c r="C73" s="332" t="s">
        <v>39</v>
      </c>
      <c r="D73" s="382"/>
      <c r="E73" s="382"/>
      <c r="F73" s="382"/>
      <c r="G73" s="527"/>
    </row>
    <row r="74" spans="1:7">
      <c r="A74" s="335"/>
      <c r="B74" s="332"/>
      <c r="C74" s="332"/>
      <c r="D74" s="382"/>
      <c r="E74" s="382"/>
      <c r="F74" s="382"/>
      <c r="G74" s="17"/>
    </row>
    <row r="75" spans="1:7">
      <c r="A75" s="335"/>
      <c r="B75" s="338" t="s">
        <v>57</v>
      </c>
      <c r="C75" s="332" t="s">
        <v>39</v>
      </c>
      <c r="D75" s="382"/>
      <c r="E75" s="382"/>
      <c r="F75" s="382"/>
      <c r="G75" s="527"/>
    </row>
  </sheetData>
  <phoneticPr fontId="59" type="noConversion"/>
  <pageMargins left="1.4" right="0.61" top="0.38" bottom="0.52" header="0.32" footer="0.5"/>
  <pageSetup scale="65" orientation="portrait" r:id="rId1"/>
  <headerFooter alignWithMargins="0"/>
</worksheet>
</file>

<file path=xl/worksheets/sheet18.xml><?xml version="1.0" encoding="utf-8"?>
<worksheet xmlns="http://schemas.openxmlformats.org/spreadsheetml/2006/main" xmlns:r="http://schemas.openxmlformats.org/officeDocument/2006/relationships">
  <sheetPr>
    <tabColor theme="9" tint="-0.249977111117893"/>
  </sheetPr>
  <dimension ref="A1:H15"/>
  <sheetViews>
    <sheetView zoomScale="75" workbookViewId="0">
      <selection activeCell="M16" sqref="M16"/>
    </sheetView>
  </sheetViews>
  <sheetFormatPr defaultRowHeight="15"/>
  <cols>
    <col min="1" max="1" width="5.109375" style="27" customWidth="1"/>
    <col min="2" max="2" width="40.77734375" style="27" customWidth="1"/>
    <col min="3" max="3" width="14.21875" style="27" customWidth="1"/>
    <col min="4" max="4" width="18.33203125" style="27" customWidth="1"/>
    <col min="5" max="5" width="16.33203125" style="27" customWidth="1"/>
    <col min="6" max="6" width="12.77734375" style="27" customWidth="1"/>
    <col min="7" max="7" width="12" style="27" customWidth="1"/>
    <col min="8" max="8" width="13.44140625" style="27" customWidth="1"/>
    <col min="9" max="16384" width="8.88671875" style="27"/>
  </cols>
  <sheetData>
    <row r="1" spans="1:8" ht="29.25" customHeight="1">
      <c r="A1" s="47"/>
      <c r="B1" s="26" t="s">
        <v>880</v>
      </c>
      <c r="C1" s="47"/>
      <c r="D1" s="47"/>
      <c r="F1" s="53"/>
      <c r="G1" s="623" t="s">
        <v>138</v>
      </c>
      <c r="H1" s="624"/>
    </row>
    <row r="2" spans="1:8" ht="15.75">
      <c r="A2" s="47"/>
      <c r="B2" s="47"/>
      <c r="C2" s="54" t="s">
        <v>139</v>
      </c>
      <c r="D2" s="54"/>
      <c r="E2" s="47"/>
      <c r="F2" s="47"/>
      <c r="G2" s="47"/>
      <c r="H2" s="47"/>
    </row>
    <row r="3" spans="1:8" ht="15.75">
      <c r="A3" s="54" t="s">
        <v>140</v>
      </c>
      <c r="B3" s="54" t="s">
        <v>141</v>
      </c>
      <c r="C3" s="54"/>
      <c r="D3" s="54"/>
      <c r="E3" s="54"/>
      <c r="F3" s="54"/>
      <c r="G3" s="54"/>
      <c r="H3" s="54"/>
    </row>
    <row r="4" spans="1:8" s="56" customFormat="1" ht="48" customHeight="1">
      <c r="A4" s="55"/>
      <c r="B4" s="55"/>
      <c r="C4" s="625" t="s">
        <v>980</v>
      </c>
      <c r="D4" s="625"/>
      <c r="E4" s="625" t="s">
        <v>981</v>
      </c>
      <c r="F4" s="625"/>
      <c r="G4" s="626" t="s">
        <v>982</v>
      </c>
      <c r="H4" s="626"/>
    </row>
    <row r="5" spans="1:8" s="58" customFormat="1" ht="15.75">
      <c r="A5" s="57"/>
      <c r="B5" s="57"/>
      <c r="C5" s="627" t="s">
        <v>139</v>
      </c>
      <c r="D5" s="627"/>
      <c r="E5" s="627" t="s">
        <v>139</v>
      </c>
      <c r="F5" s="627"/>
      <c r="G5" s="627" t="s">
        <v>139</v>
      </c>
      <c r="H5" s="627"/>
    </row>
    <row r="6" spans="1:8" s="58" customFormat="1" ht="19.5" customHeight="1">
      <c r="A6" s="57"/>
      <c r="B6" s="57"/>
      <c r="C6" s="410" t="s">
        <v>142</v>
      </c>
      <c r="D6" s="410" t="s">
        <v>143</v>
      </c>
      <c r="E6" s="410" t="s">
        <v>142</v>
      </c>
      <c r="F6" s="410" t="s">
        <v>143</v>
      </c>
      <c r="G6" s="410" t="s">
        <v>142</v>
      </c>
      <c r="H6" s="410" t="s">
        <v>143</v>
      </c>
    </row>
    <row r="7" spans="1:8" ht="18" customHeight="1">
      <c r="A7" s="59">
        <v>1</v>
      </c>
      <c r="B7" s="47" t="s">
        <v>144</v>
      </c>
      <c r="C7" s="47"/>
      <c r="D7" s="47"/>
      <c r="E7" s="47"/>
      <c r="F7" s="47"/>
      <c r="G7" s="47"/>
      <c r="H7" s="47"/>
    </row>
    <row r="8" spans="1:8" ht="81" customHeight="1">
      <c r="A8" s="59"/>
      <c r="B8" s="57" t="s">
        <v>145</v>
      </c>
      <c r="C8" s="196">
        <v>62647</v>
      </c>
      <c r="D8" s="196">
        <v>62647</v>
      </c>
      <c r="E8" s="196">
        <v>69235</v>
      </c>
      <c r="F8" s="196">
        <v>69235</v>
      </c>
      <c r="G8" s="522">
        <v>22007</v>
      </c>
      <c r="H8" s="522">
        <v>22007</v>
      </c>
    </row>
    <row r="9" spans="1:8" ht="18" customHeight="1">
      <c r="A9" s="59">
        <v>2</v>
      </c>
      <c r="B9" s="47" t="s">
        <v>146</v>
      </c>
      <c r="C9" s="59"/>
      <c r="D9" s="59"/>
      <c r="E9" s="59"/>
      <c r="F9" s="59"/>
      <c r="G9" s="523"/>
      <c r="H9" s="523"/>
    </row>
    <row r="10" spans="1:8" ht="141" customHeight="1">
      <c r="A10" s="59"/>
      <c r="B10" s="82" t="s">
        <v>147</v>
      </c>
      <c r="C10" s="196">
        <v>85552</v>
      </c>
      <c r="D10" s="196">
        <v>85552</v>
      </c>
      <c r="E10" s="196">
        <v>197191</v>
      </c>
      <c r="F10" s="196">
        <v>197191</v>
      </c>
      <c r="G10" s="522">
        <v>1070</v>
      </c>
      <c r="H10" s="522">
        <v>1070</v>
      </c>
    </row>
    <row r="11" spans="1:8">
      <c r="A11" s="59">
        <v>3</v>
      </c>
      <c r="B11" s="47" t="s">
        <v>148</v>
      </c>
      <c r="C11" s="196"/>
      <c r="D11" s="196"/>
      <c r="E11" s="196"/>
      <c r="F11" s="196"/>
      <c r="G11" s="522"/>
      <c r="H11" s="522"/>
    </row>
    <row r="12" spans="1:8" ht="141.75" customHeight="1">
      <c r="A12" s="59"/>
      <c r="B12" s="82" t="s">
        <v>149</v>
      </c>
      <c r="C12" s="196">
        <v>14766</v>
      </c>
      <c r="D12" s="196">
        <v>14766</v>
      </c>
      <c r="E12" s="196">
        <v>15412</v>
      </c>
      <c r="F12" s="196">
        <v>15412</v>
      </c>
      <c r="G12" s="522">
        <v>666</v>
      </c>
      <c r="H12" s="522">
        <v>650</v>
      </c>
    </row>
    <row r="13" spans="1:8">
      <c r="A13" s="59"/>
      <c r="B13" s="47"/>
      <c r="C13" s="47"/>
      <c r="D13" s="47"/>
      <c r="E13" s="47"/>
      <c r="F13" s="47"/>
      <c r="G13" s="524"/>
      <c r="H13" s="524"/>
    </row>
    <row r="14" spans="1:8" ht="18.75" customHeight="1">
      <c r="A14" s="59">
        <v>4</v>
      </c>
      <c r="B14" s="47" t="s">
        <v>55</v>
      </c>
      <c r="C14" s="47"/>
      <c r="D14" s="47"/>
      <c r="E14" s="47"/>
      <c r="F14" s="47"/>
      <c r="G14" s="523">
        <v>292</v>
      </c>
      <c r="H14" s="523">
        <v>254</v>
      </c>
    </row>
    <row r="15" spans="1:8">
      <c r="A15" s="59"/>
      <c r="B15" s="47"/>
      <c r="C15" s="47"/>
      <c r="D15" s="47"/>
      <c r="E15" s="47"/>
      <c r="F15" s="47"/>
      <c r="G15" s="47"/>
      <c r="H15" s="47"/>
    </row>
  </sheetData>
  <mergeCells count="7">
    <mergeCell ref="G1:H1"/>
    <mergeCell ref="C4:D4"/>
    <mergeCell ref="E4:F4"/>
    <mergeCell ref="G4:H4"/>
    <mergeCell ref="C5:D5"/>
    <mergeCell ref="E5:F5"/>
    <mergeCell ref="G5:H5"/>
  </mergeCells>
  <pageMargins left="0.43307086614173201" right="0.19" top="0.6" bottom="0.35" header="0.511811023622047" footer="0.37"/>
  <pageSetup scale="80" orientation="landscape" r:id="rId1"/>
  <headerFooter alignWithMargins="0"/>
</worksheet>
</file>

<file path=xl/worksheets/sheet19.xml><?xml version="1.0" encoding="utf-8"?>
<worksheet xmlns="http://schemas.openxmlformats.org/spreadsheetml/2006/main" xmlns:r="http://schemas.openxmlformats.org/officeDocument/2006/relationships">
  <sheetPr>
    <tabColor theme="9" tint="-0.249977111117893"/>
    <pageSetUpPr fitToPage="1"/>
  </sheetPr>
  <dimension ref="A1:G540"/>
  <sheetViews>
    <sheetView topLeftCell="A10" workbookViewId="0">
      <selection activeCell="C57" sqref="C57"/>
    </sheetView>
  </sheetViews>
  <sheetFormatPr defaultRowHeight="15"/>
  <cols>
    <col min="1" max="1" width="35.88671875" style="119" customWidth="1"/>
    <col min="2" max="2" width="12.44140625" style="119" customWidth="1"/>
    <col min="3" max="3" width="13.33203125" style="140" customWidth="1"/>
    <col min="4" max="4" width="11" style="140" customWidth="1"/>
    <col min="5" max="5" width="13" style="140" customWidth="1"/>
    <col min="6" max="16384" width="8.88671875" style="119"/>
  </cols>
  <sheetData>
    <row r="1" spans="1:7" ht="20.25" customHeight="1">
      <c r="A1" s="117" t="s">
        <v>888</v>
      </c>
      <c r="B1" s="118"/>
      <c r="C1" s="381"/>
      <c r="D1" s="628" t="s">
        <v>537</v>
      </c>
      <c r="E1" s="629"/>
    </row>
    <row r="2" spans="1:7" s="122" customFormat="1" ht="39.75" customHeight="1">
      <c r="A2" s="120"/>
      <c r="B2" s="214" t="s">
        <v>538</v>
      </c>
      <c r="C2" s="121" t="s">
        <v>539</v>
      </c>
      <c r="D2" s="121" t="s">
        <v>540</v>
      </c>
      <c r="E2" s="121" t="s">
        <v>541</v>
      </c>
    </row>
    <row r="3" spans="1:7" s="126" customFormat="1" ht="17.25" customHeight="1">
      <c r="A3" s="123" t="s">
        <v>542</v>
      </c>
      <c r="B3" s="124"/>
      <c r="C3" s="125"/>
      <c r="D3" s="125"/>
      <c r="E3" s="125"/>
    </row>
    <row r="4" spans="1:7" s="126" customFormat="1" ht="17.25" customHeight="1">
      <c r="A4" s="127" t="s">
        <v>502</v>
      </c>
      <c r="B4" s="518">
        <v>16</v>
      </c>
      <c r="C4" s="518">
        <v>17</v>
      </c>
      <c r="D4" s="518"/>
      <c r="E4" s="125"/>
      <c r="F4" s="125"/>
      <c r="G4" s="202"/>
    </row>
    <row r="5" spans="1:7" s="126" customFormat="1" ht="17.25" customHeight="1">
      <c r="A5" s="127" t="s">
        <v>503</v>
      </c>
      <c r="B5" s="518">
        <v>484</v>
      </c>
      <c r="C5" s="518">
        <v>529</v>
      </c>
      <c r="D5" s="518"/>
      <c r="E5" s="125"/>
      <c r="F5" s="125"/>
      <c r="G5" s="138"/>
    </row>
    <row r="6" spans="1:7" s="126" customFormat="1" ht="17.25" customHeight="1">
      <c r="A6" s="127" t="s">
        <v>43</v>
      </c>
      <c r="B6" s="519">
        <v>2340213</v>
      </c>
      <c r="C6" s="519">
        <v>2368462</v>
      </c>
      <c r="D6" s="519"/>
      <c r="E6" s="125"/>
      <c r="F6" s="124"/>
      <c r="G6" s="138"/>
    </row>
    <row r="7" spans="1:7" s="126" customFormat="1" ht="17.25" customHeight="1">
      <c r="A7" s="123" t="s">
        <v>174</v>
      </c>
      <c r="B7" s="520">
        <f>SUM(B4:B6)</f>
        <v>2340713</v>
      </c>
      <c r="C7" s="520">
        <v>2324777</v>
      </c>
      <c r="D7" s="520"/>
      <c r="E7" s="124"/>
      <c r="F7" s="163"/>
      <c r="G7" s="138"/>
    </row>
    <row r="8" spans="1:7" s="126" customFormat="1" ht="17.25" customHeight="1">
      <c r="A8" s="123" t="s">
        <v>543</v>
      </c>
      <c r="B8" s="518"/>
      <c r="C8" s="518"/>
      <c r="D8" s="518"/>
      <c r="E8" s="124"/>
      <c r="F8" s="124"/>
      <c r="G8" s="138"/>
    </row>
    <row r="9" spans="1:7" s="126" customFormat="1" ht="17.25" customHeight="1">
      <c r="A9" s="123" t="s">
        <v>544</v>
      </c>
      <c r="B9" s="518"/>
      <c r="C9" s="518"/>
      <c r="D9" s="518"/>
      <c r="E9" s="124"/>
      <c r="F9" s="124"/>
      <c r="G9" s="138"/>
    </row>
    <row r="10" spans="1:7" s="126" customFormat="1" ht="17.25" customHeight="1">
      <c r="A10" s="123" t="s">
        <v>545</v>
      </c>
      <c r="B10" s="518"/>
      <c r="C10" s="518"/>
      <c r="D10" s="518"/>
      <c r="E10" s="124"/>
      <c r="F10" s="124"/>
      <c r="G10" s="138"/>
    </row>
    <row r="11" spans="1:7" s="126" customFormat="1" ht="17.25" customHeight="1">
      <c r="A11" s="128" t="s">
        <v>546</v>
      </c>
      <c r="B11" s="519">
        <v>3665</v>
      </c>
      <c r="C11" s="525">
        <v>3814</v>
      </c>
      <c r="D11" s="525"/>
      <c r="E11" s="129"/>
      <c r="F11" s="125"/>
      <c r="G11" s="138"/>
    </row>
    <row r="12" spans="1:7" s="126" customFormat="1" ht="17.25" customHeight="1">
      <c r="A12" s="128" t="s">
        <v>547</v>
      </c>
      <c r="B12" s="519">
        <v>40368</v>
      </c>
      <c r="C12" s="525">
        <v>42421</v>
      </c>
      <c r="D12" s="525"/>
      <c r="E12" s="129"/>
      <c r="F12" s="125"/>
      <c r="G12" s="138"/>
    </row>
    <row r="13" spans="1:7" s="126" customFormat="1" ht="17.25" customHeight="1">
      <c r="A13" s="128" t="s">
        <v>548</v>
      </c>
      <c r="B13" s="519">
        <v>37302</v>
      </c>
      <c r="C13" s="525">
        <v>38523</v>
      </c>
      <c r="D13" s="525"/>
      <c r="E13" s="129"/>
      <c r="F13" s="125"/>
      <c r="G13" s="138"/>
    </row>
    <row r="14" spans="1:7" s="126" customFormat="1" ht="17.25" customHeight="1">
      <c r="A14" s="128" t="s">
        <v>549</v>
      </c>
      <c r="B14" s="518"/>
      <c r="C14" s="518"/>
      <c r="D14" s="518"/>
      <c r="E14" s="130"/>
      <c r="F14" s="130"/>
      <c r="G14" s="138"/>
    </row>
    <row r="15" spans="1:7" s="126" customFormat="1" ht="17.25" customHeight="1">
      <c r="A15" s="128" t="s">
        <v>550</v>
      </c>
      <c r="B15" s="407">
        <v>339</v>
      </c>
      <c r="C15" s="534">
        <v>339</v>
      </c>
      <c r="D15" s="518"/>
      <c r="E15" s="131"/>
      <c r="F15" s="131"/>
      <c r="G15" s="138"/>
    </row>
    <row r="16" spans="1:7" s="126" customFormat="1" ht="17.25" customHeight="1">
      <c r="A16" s="128" t="s">
        <v>551</v>
      </c>
      <c r="B16" s="407">
        <v>162</v>
      </c>
      <c r="C16" s="534">
        <v>162</v>
      </c>
      <c r="D16" s="518"/>
      <c r="E16" s="131"/>
      <c r="F16" s="131"/>
      <c r="G16" s="138"/>
    </row>
    <row r="17" spans="1:7" s="126" customFormat="1" ht="17.25" customHeight="1">
      <c r="A17" s="128" t="s">
        <v>552</v>
      </c>
      <c r="B17" s="407">
        <v>1023</v>
      </c>
      <c r="C17" s="534">
        <v>1023</v>
      </c>
      <c r="D17" s="518"/>
      <c r="E17" s="125"/>
      <c r="F17" s="125"/>
      <c r="G17" s="138"/>
    </row>
    <row r="18" spans="1:7" s="126" customFormat="1" ht="17.25" customHeight="1">
      <c r="A18" s="128" t="s">
        <v>553</v>
      </c>
      <c r="B18" s="407">
        <v>813</v>
      </c>
      <c r="C18" s="534">
        <v>813</v>
      </c>
      <c r="D18" s="518"/>
      <c r="E18" s="125"/>
      <c r="F18" s="125"/>
      <c r="G18" s="138"/>
    </row>
    <row r="19" spans="1:7" s="126" customFormat="1" ht="17.25" customHeight="1">
      <c r="A19" s="123" t="s">
        <v>554</v>
      </c>
      <c r="B19" s="521"/>
      <c r="C19" s="535"/>
      <c r="D19" s="521"/>
      <c r="E19" s="133"/>
      <c r="F19" s="132"/>
      <c r="G19" s="138"/>
    </row>
    <row r="20" spans="1:7" s="126" customFormat="1" ht="20.25" customHeight="1">
      <c r="A20" s="134" t="s">
        <v>555</v>
      </c>
      <c r="B20" s="518">
        <v>110</v>
      </c>
      <c r="C20" s="534">
        <v>110</v>
      </c>
      <c r="D20" s="518"/>
      <c r="E20" s="125"/>
      <c r="G20" s="138"/>
    </row>
    <row r="21" spans="1:7" s="126" customFormat="1" ht="17.25" customHeight="1">
      <c r="A21" s="128" t="s">
        <v>556</v>
      </c>
      <c r="B21" s="518">
        <v>83</v>
      </c>
      <c r="C21" s="534">
        <v>90</v>
      </c>
      <c r="D21" s="518"/>
      <c r="E21" s="131"/>
      <c r="G21" s="138"/>
    </row>
    <row r="22" spans="1:7" s="126" customFormat="1" ht="17.25" customHeight="1">
      <c r="A22" s="128" t="s">
        <v>557</v>
      </c>
      <c r="B22" s="518">
        <v>794</v>
      </c>
      <c r="C22" s="534">
        <v>794</v>
      </c>
      <c r="D22" s="518"/>
      <c r="E22" s="125"/>
      <c r="G22" s="138"/>
    </row>
    <row r="23" spans="1:7" s="126" customFormat="1" ht="17.25" customHeight="1">
      <c r="A23" s="128" t="s">
        <v>558</v>
      </c>
      <c r="B23" s="518">
        <v>616</v>
      </c>
      <c r="C23" s="534">
        <v>610</v>
      </c>
      <c r="D23" s="518"/>
      <c r="E23" s="125"/>
      <c r="G23" s="138"/>
    </row>
    <row r="24" spans="1:7" s="126" customFormat="1" ht="17.25" customHeight="1">
      <c r="A24" s="128" t="s">
        <v>873</v>
      </c>
      <c r="B24" s="518">
        <v>481</v>
      </c>
      <c r="C24" s="534">
        <v>504</v>
      </c>
      <c r="D24" s="518"/>
      <c r="E24" s="125"/>
      <c r="G24" s="138"/>
    </row>
    <row r="25" spans="1:7" s="126" customFormat="1" ht="27" customHeight="1">
      <c r="A25" s="128" t="s">
        <v>559</v>
      </c>
      <c r="B25" s="518"/>
      <c r="C25" s="534"/>
      <c r="D25" s="518"/>
      <c r="E25" s="125"/>
      <c r="G25" s="138"/>
    </row>
    <row r="26" spans="1:7" s="126" customFormat="1" ht="20.25" customHeight="1">
      <c r="A26" s="128" t="s">
        <v>560</v>
      </c>
      <c r="B26" s="518">
        <v>54451</v>
      </c>
      <c r="C26" s="536">
        <v>55587</v>
      </c>
      <c r="D26" s="519"/>
      <c r="E26" s="125"/>
      <c r="G26" s="138"/>
    </row>
    <row r="27" spans="1:7" s="126" customFormat="1" ht="17.25" customHeight="1">
      <c r="A27" s="128" t="s">
        <v>561</v>
      </c>
      <c r="B27" s="518" t="s">
        <v>985</v>
      </c>
      <c r="C27" s="534"/>
      <c r="D27" s="518"/>
      <c r="E27" s="125"/>
      <c r="F27" s="125"/>
      <c r="G27" s="138"/>
    </row>
    <row r="28" spans="1:7" s="126" customFormat="1" ht="17.25" customHeight="1">
      <c r="A28" s="128" t="s">
        <v>562</v>
      </c>
      <c r="B28" s="518"/>
      <c r="C28" s="536">
        <v>2378</v>
      </c>
      <c r="D28" s="519"/>
      <c r="E28" s="125"/>
      <c r="G28" s="138"/>
    </row>
    <row r="29" spans="1:7" s="126" customFormat="1" ht="17.25" customHeight="1">
      <c r="A29" s="126" t="s">
        <v>563</v>
      </c>
      <c r="B29" s="518">
        <v>69</v>
      </c>
      <c r="C29" s="534">
        <v>69</v>
      </c>
      <c r="D29" s="518"/>
      <c r="E29" s="135"/>
      <c r="G29" s="138"/>
    </row>
    <row r="30" spans="1:7" s="126" customFormat="1" ht="17.25" customHeight="1">
      <c r="A30" s="126" t="s">
        <v>564</v>
      </c>
      <c r="B30" s="518">
        <v>239</v>
      </c>
      <c r="C30" s="534">
        <v>239</v>
      </c>
      <c r="D30" s="518"/>
      <c r="E30" s="135"/>
      <c r="G30" s="138"/>
    </row>
    <row r="31" spans="1:7" s="126" customFormat="1" ht="17.25" customHeight="1">
      <c r="A31" s="126" t="s">
        <v>565</v>
      </c>
      <c r="B31" s="518">
        <v>0</v>
      </c>
      <c r="C31" s="534">
        <v>0</v>
      </c>
      <c r="D31" s="518"/>
      <c r="E31" s="135"/>
      <c r="F31" s="135"/>
      <c r="G31" s="138"/>
    </row>
    <row r="32" spans="1:7" s="126" customFormat="1" ht="17.25" customHeight="1">
      <c r="A32" s="136" t="s">
        <v>566</v>
      </c>
      <c r="B32" s="518"/>
      <c r="C32" s="534"/>
      <c r="D32" s="518"/>
      <c r="E32" s="125"/>
      <c r="F32" s="125"/>
      <c r="G32" s="138"/>
    </row>
    <row r="33" spans="1:7" s="126" customFormat="1" ht="17.25" customHeight="1">
      <c r="A33" s="128" t="s">
        <v>567</v>
      </c>
      <c r="B33" s="518">
        <v>5782</v>
      </c>
      <c r="C33" s="534">
        <v>2891</v>
      </c>
      <c r="D33" s="518"/>
      <c r="E33" s="125"/>
      <c r="F33" s="203"/>
      <c r="G33" s="138"/>
    </row>
    <row r="34" spans="1:7" s="126" customFormat="1" ht="17.25" customHeight="1">
      <c r="A34" s="128" t="s">
        <v>568</v>
      </c>
      <c r="B34" s="518">
        <v>5782</v>
      </c>
      <c r="C34" s="534">
        <v>2891</v>
      </c>
      <c r="D34" s="518"/>
      <c r="E34" s="125"/>
      <c r="F34" s="203"/>
      <c r="G34" s="138"/>
    </row>
    <row r="35" spans="1:7" s="126" customFormat="1" ht="17.25" customHeight="1">
      <c r="A35" s="128" t="s">
        <v>569</v>
      </c>
      <c r="B35" s="518">
        <v>851</v>
      </c>
      <c r="C35" s="562">
        <v>425.5</v>
      </c>
      <c r="D35" s="518"/>
      <c r="E35" s="125"/>
      <c r="F35" s="203"/>
      <c r="G35" s="138"/>
    </row>
    <row r="36" spans="1:7" s="126" customFormat="1" ht="17.25" customHeight="1">
      <c r="A36" s="128" t="s">
        <v>570</v>
      </c>
      <c r="B36" s="518">
        <v>390</v>
      </c>
      <c r="C36" s="562">
        <v>195</v>
      </c>
      <c r="D36" s="518"/>
      <c r="E36" s="125"/>
      <c r="F36" s="203"/>
      <c r="G36" s="138"/>
    </row>
    <row r="37" spans="1:7" s="126" customFormat="1" ht="17.25" customHeight="1">
      <c r="A37" s="128" t="s">
        <v>571</v>
      </c>
      <c r="B37" s="518">
        <v>1</v>
      </c>
      <c r="C37" s="562">
        <v>0.5</v>
      </c>
      <c r="D37" s="518"/>
      <c r="E37" s="125"/>
      <c r="F37" s="203"/>
      <c r="G37" s="138"/>
    </row>
    <row r="38" spans="1:7" s="126" customFormat="1" ht="17.25" customHeight="1">
      <c r="A38" s="128" t="s">
        <v>572</v>
      </c>
      <c r="B38" s="518">
        <v>0</v>
      </c>
      <c r="C38" s="562">
        <v>0</v>
      </c>
      <c r="D38" s="518"/>
      <c r="E38" s="135"/>
      <c r="F38" s="203"/>
      <c r="G38" s="138"/>
    </row>
    <row r="39" spans="1:7" s="126" customFormat="1" ht="17.25" customHeight="1">
      <c r="A39" s="128" t="s">
        <v>573</v>
      </c>
      <c r="B39" s="518">
        <v>22345</v>
      </c>
      <c r="C39" s="562">
        <v>11172.5</v>
      </c>
      <c r="D39" s="518"/>
      <c r="E39" s="125"/>
      <c r="F39" s="203"/>
      <c r="G39" s="138"/>
    </row>
    <row r="40" spans="1:7" s="126" customFormat="1" ht="17.25" customHeight="1">
      <c r="A40" s="137" t="s">
        <v>574</v>
      </c>
      <c r="B40" s="518"/>
      <c r="C40" s="534"/>
      <c r="D40" s="518"/>
      <c r="E40" s="135"/>
      <c r="F40" s="135"/>
      <c r="G40" s="138"/>
    </row>
    <row r="41" spans="1:7" s="126" customFormat="1" ht="17.25" customHeight="1">
      <c r="A41" s="126" t="s">
        <v>575</v>
      </c>
      <c r="B41" s="518">
        <v>398</v>
      </c>
      <c r="C41" s="534">
        <v>398</v>
      </c>
      <c r="D41" s="518"/>
      <c r="E41" s="135"/>
      <c r="F41" s="135"/>
      <c r="G41" s="138"/>
    </row>
    <row r="42" spans="1:7" s="126" customFormat="1" ht="17.25" customHeight="1">
      <c r="A42" s="126" t="s">
        <v>576</v>
      </c>
      <c r="B42" s="518">
        <v>498000</v>
      </c>
      <c r="C42" s="518">
        <v>498000</v>
      </c>
      <c r="D42" s="518"/>
      <c r="E42" s="135"/>
      <c r="F42" s="135"/>
      <c r="G42" s="138"/>
    </row>
    <row r="43" spans="1:7" s="126" customFormat="1" ht="17.25" customHeight="1">
      <c r="A43" s="126" t="s">
        <v>577</v>
      </c>
      <c r="B43" s="518">
        <v>0</v>
      </c>
      <c r="C43" s="518">
        <v>0</v>
      </c>
      <c r="D43" s="518"/>
      <c r="E43" s="135"/>
      <c r="F43" s="135"/>
      <c r="G43" s="138"/>
    </row>
    <row r="44" spans="1:7" s="126" customFormat="1" ht="17.25" customHeight="1">
      <c r="A44" s="126" t="s">
        <v>576</v>
      </c>
      <c r="B44" s="518" t="s">
        <v>985</v>
      </c>
      <c r="C44" s="518" t="s">
        <v>985</v>
      </c>
      <c r="D44" s="518"/>
      <c r="E44" s="129"/>
      <c r="F44" s="135"/>
      <c r="G44" s="138"/>
    </row>
    <row r="45" spans="1:7" s="126" customFormat="1" ht="17.25" customHeight="1">
      <c r="A45" s="126" t="s">
        <v>578</v>
      </c>
      <c r="B45" s="518" t="s">
        <v>985</v>
      </c>
      <c r="C45" s="518" t="s">
        <v>985</v>
      </c>
      <c r="D45" s="518"/>
      <c r="E45" s="129"/>
      <c r="F45" s="129"/>
      <c r="G45" s="138"/>
    </row>
    <row r="46" spans="1:7" s="126" customFormat="1" ht="17.25" customHeight="1">
      <c r="A46" s="126" t="s">
        <v>576</v>
      </c>
      <c r="B46" s="518" t="s">
        <v>985</v>
      </c>
      <c r="C46" s="518" t="s">
        <v>985</v>
      </c>
      <c r="D46" s="518"/>
      <c r="E46" s="129"/>
      <c r="F46" s="129"/>
      <c r="G46" s="138"/>
    </row>
    <row r="47" spans="1:7" s="126" customFormat="1" ht="17.25" customHeight="1">
      <c r="A47" s="126" t="s">
        <v>579</v>
      </c>
      <c r="B47" s="519">
        <v>498000</v>
      </c>
      <c r="C47" s="519">
        <v>498000</v>
      </c>
      <c r="D47" s="518"/>
      <c r="E47" s="135"/>
      <c r="F47" s="138"/>
      <c r="G47" s="138"/>
    </row>
    <row r="48" spans="1:7" s="126" customFormat="1" ht="17.25" customHeight="1">
      <c r="A48" s="137" t="s">
        <v>580</v>
      </c>
      <c r="B48" s="518"/>
      <c r="C48" s="534"/>
      <c r="D48" s="518"/>
      <c r="E48" s="129"/>
      <c r="F48" s="129"/>
      <c r="G48" s="138"/>
    </row>
    <row r="49" spans="1:7" s="126" customFormat="1" ht="17.25" customHeight="1">
      <c r="A49" s="128" t="s">
        <v>581</v>
      </c>
      <c r="B49" s="519">
        <v>2345</v>
      </c>
      <c r="C49" s="562">
        <v>1172.5</v>
      </c>
      <c r="D49" s="518"/>
      <c r="E49" s="125"/>
      <c r="F49" s="125"/>
      <c r="G49" s="138"/>
    </row>
    <row r="50" spans="1:7" s="126" customFormat="1" ht="17.25" customHeight="1">
      <c r="A50" s="128" t="s">
        <v>582</v>
      </c>
      <c r="B50" s="519">
        <v>2100</v>
      </c>
      <c r="C50" s="562">
        <v>1050</v>
      </c>
      <c r="D50" s="518"/>
      <c r="E50" s="125"/>
      <c r="F50" s="125"/>
      <c r="G50" s="138"/>
    </row>
    <row r="51" spans="1:7" s="126" customFormat="1" ht="17.25" customHeight="1">
      <c r="A51" s="128" t="s">
        <v>583</v>
      </c>
      <c r="B51" s="519">
        <v>729</v>
      </c>
      <c r="C51" s="534">
        <v>385</v>
      </c>
      <c r="D51" s="518"/>
      <c r="E51" s="125"/>
      <c r="F51" s="125"/>
      <c r="G51" s="138"/>
    </row>
    <row r="52" spans="1:7" s="126" customFormat="1" ht="17.25" customHeight="1">
      <c r="A52" s="128" t="s">
        <v>584</v>
      </c>
      <c r="B52" s="519">
        <v>563</v>
      </c>
      <c r="C52" s="534">
        <v>278</v>
      </c>
      <c r="D52" s="518"/>
      <c r="E52" s="125"/>
      <c r="F52" s="125"/>
      <c r="G52" s="138"/>
    </row>
    <row r="53" spans="1:7" s="126" customFormat="1" ht="17.25" customHeight="1">
      <c r="A53" s="137" t="s">
        <v>585</v>
      </c>
      <c r="B53" s="518"/>
      <c r="C53" s="534"/>
      <c r="D53" s="518"/>
      <c r="E53" s="129"/>
      <c r="F53" s="129"/>
      <c r="G53" s="138"/>
    </row>
    <row r="54" spans="1:7" s="126" customFormat="1" ht="17.25" customHeight="1">
      <c r="A54" s="126" t="s">
        <v>586</v>
      </c>
      <c r="B54" s="518"/>
      <c r="C54" s="534"/>
      <c r="D54" s="518"/>
      <c r="E54" s="129"/>
      <c r="F54" s="129"/>
      <c r="G54" s="138"/>
    </row>
    <row r="55" spans="1:7" s="126" customFormat="1" ht="17.25" customHeight="1">
      <c r="A55" s="126" t="s">
        <v>587</v>
      </c>
      <c r="B55" s="519">
        <v>946</v>
      </c>
      <c r="C55" s="534">
        <v>1172.76</v>
      </c>
      <c r="D55" s="518"/>
      <c r="E55" s="129"/>
      <c r="F55" s="125"/>
      <c r="G55" s="138"/>
    </row>
    <row r="56" spans="1:7" s="126" customFormat="1" ht="25.5" customHeight="1">
      <c r="A56" s="126" t="s">
        <v>588</v>
      </c>
      <c r="B56" s="518" t="s">
        <v>987</v>
      </c>
      <c r="C56" s="518" t="s">
        <v>987</v>
      </c>
      <c r="D56" s="518"/>
      <c r="E56" s="129"/>
      <c r="F56" s="125"/>
      <c r="G56" s="138"/>
    </row>
    <row r="57" spans="1:7" s="126" customFormat="1" ht="28.5" customHeight="1">
      <c r="A57" s="126" t="s">
        <v>589</v>
      </c>
      <c r="B57" s="518">
        <v>1286</v>
      </c>
      <c r="C57" s="534"/>
      <c r="D57" s="518"/>
      <c r="E57" s="129"/>
      <c r="F57" s="129"/>
    </row>
    <row r="58" spans="1:7" s="126" customFormat="1" ht="27.75" customHeight="1">
      <c r="A58" s="126" t="s">
        <v>590</v>
      </c>
      <c r="B58" s="518">
        <v>77</v>
      </c>
      <c r="C58" s="534"/>
      <c r="D58" s="518"/>
      <c r="E58" s="129"/>
      <c r="F58" s="129"/>
    </row>
    <row r="59" spans="1:7" ht="24.95" customHeight="1">
      <c r="C59" s="139"/>
      <c r="D59" s="139"/>
      <c r="E59" s="139"/>
    </row>
    <row r="60" spans="1:7" ht="24.95" customHeight="1">
      <c r="C60" s="139"/>
      <c r="D60" s="139"/>
      <c r="E60" s="139"/>
    </row>
    <row r="61" spans="1:7" ht="24.95" customHeight="1">
      <c r="C61" s="139"/>
      <c r="D61" s="139"/>
      <c r="E61" s="139"/>
    </row>
    <row r="62" spans="1:7" ht="24.95" customHeight="1">
      <c r="C62" s="139"/>
      <c r="D62" s="139"/>
      <c r="E62" s="139"/>
    </row>
    <row r="63" spans="1:7" ht="24.95" customHeight="1">
      <c r="C63" s="139"/>
      <c r="D63" s="139"/>
      <c r="E63" s="139"/>
    </row>
    <row r="64" spans="1:7" ht="24.95" customHeight="1">
      <c r="C64" s="139"/>
      <c r="D64" s="139"/>
      <c r="E64" s="139"/>
    </row>
    <row r="65" spans="3:5" ht="24.95" customHeight="1">
      <c r="C65" s="139"/>
      <c r="D65" s="139"/>
      <c r="E65" s="139"/>
    </row>
    <row r="66" spans="3:5" ht="24.95" customHeight="1">
      <c r="C66" s="139"/>
      <c r="D66" s="139"/>
      <c r="E66" s="139"/>
    </row>
    <row r="67" spans="3:5" ht="24.95" customHeight="1">
      <c r="C67" s="139"/>
      <c r="D67" s="139"/>
      <c r="E67" s="139"/>
    </row>
    <row r="68" spans="3:5" ht="24.95" customHeight="1">
      <c r="C68" s="139"/>
      <c r="D68" s="139"/>
      <c r="E68" s="139"/>
    </row>
    <row r="69" spans="3:5" ht="24.95" customHeight="1">
      <c r="C69" s="139"/>
      <c r="D69" s="139"/>
      <c r="E69" s="139"/>
    </row>
    <row r="70" spans="3:5" ht="24.95" customHeight="1">
      <c r="C70" s="139"/>
      <c r="D70" s="139"/>
      <c r="E70" s="139"/>
    </row>
    <row r="71" spans="3:5" ht="24.95" customHeight="1">
      <c r="C71" s="139"/>
      <c r="D71" s="139"/>
      <c r="E71" s="139"/>
    </row>
    <row r="72" spans="3:5" ht="24.95" customHeight="1">
      <c r="C72" s="139"/>
      <c r="D72" s="139"/>
      <c r="E72" s="139"/>
    </row>
    <row r="73" spans="3:5" ht="24.95" customHeight="1">
      <c r="C73" s="139"/>
      <c r="D73" s="139"/>
      <c r="E73" s="139"/>
    </row>
    <row r="74" spans="3:5" ht="24.95" customHeight="1">
      <c r="C74" s="139"/>
      <c r="D74" s="139"/>
      <c r="E74" s="139"/>
    </row>
    <row r="75" spans="3:5" ht="24.95" customHeight="1">
      <c r="C75" s="139"/>
      <c r="D75" s="139"/>
      <c r="E75" s="139"/>
    </row>
    <row r="76" spans="3:5" ht="24.95" customHeight="1">
      <c r="C76" s="139"/>
      <c r="D76" s="139"/>
      <c r="E76" s="139"/>
    </row>
    <row r="77" spans="3:5" ht="24.95" customHeight="1">
      <c r="C77" s="139"/>
      <c r="D77" s="139"/>
      <c r="E77" s="139"/>
    </row>
    <row r="78" spans="3:5" ht="24.95" customHeight="1">
      <c r="C78" s="139"/>
      <c r="D78" s="139"/>
      <c r="E78" s="139"/>
    </row>
    <row r="79" spans="3:5" ht="24.95" customHeight="1">
      <c r="C79" s="139"/>
      <c r="D79" s="139"/>
      <c r="E79" s="139"/>
    </row>
    <row r="80" spans="3:5" ht="24.95" customHeight="1">
      <c r="C80" s="139"/>
      <c r="D80" s="139"/>
      <c r="E80" s="139"/>
    </row>
    <row r="81" spans="3:5" ht="24.95" customHeight="1">
      <c r="C81" s="139"/>
      <c r="D81" s="139"/>
      <c r="E81" s="139"/>
    </row>
    <row r="82" spans="3:5" ht="24.95" customHeight="1">
      <c r="C82" s="139"/>
      <c r="D82" s="139"/>
      <c r="E82" s="139"/>
    </row>
    <row r="83" spans="3:5" ht="24.95" customHeight="1">
      <c r="C83" s="139"/>
      <c r="D83" s="139"/>
      <c r="E83" s="139"/>
    </row>
    <row r="84" spans="3:5" ht="24.95" customHeight="1">
      <c r="C84" s="139"/>
      <c r="D84" s="139"/>
      <c r="E84" s="139"/>
    </row>
    <row r="85" spans="3:5" ht="24.95" customHeight="1">
      <c r="C85" s="139"/>
      <c r="D85" s="139"/>
      <c r="E85" s="139"/>
    </row>
    <row r="86" spans="3:5" ht="24.95" customHeight="1">
      <c r="C86" s="139"/>
      <c r="D86" s="139"/>
      <c r="E86" s="139"/>
    </row>
    <row r="87" spans="3:5" ht="24.95" customHeight="1">
      <c r="C87" s="139"/>
      <c r="D87" s="139"/>
      <c r="E87" s="139"/>
    </row>
    <row r="88" spans="3:5" ht="24.95" customHeight="1">
      <c r="C88" s="139"/>
      <c r="D88" s="139"/>
      <c r="E88" s="139"/>
    </row>
    <row r="89" spans="3:5" ht="24.95" customHeight="1">
      <c r="C89" s="139"/>
      <c r="D89" s="139"/>
      <c r="E89" s="139"/>
    </row>
    <row r="90" spans="3:5" ht="24.95" customHeight="1">
      <c r="C90" s="139"/>
      <c r="D90" s="139"/>
      <c r="E90" s="139"/>
    </row>
    <row r="91" spans="3:5" ht="24.95" customHeight="1">
      <c r="C91" s="139"/>
      <c r="D91" s="139"/>
      <c r="E91" s="139"/>
    </row>
    <row r="92" spans="3:5" ht="24.95" customHeight="1">
      <c r="C92" s="139"/>
      <c r="D92" s="139"/>
      <c r="E92" s="139"/>
    </row>
    <row r="93" spans="3:5" ht="24.95" customHeight="1">
      <c r="C93" s="139"/>
      <c r="D93" s="139"/>
      <c r="E93" s="139"/>
    </row>
    <row r="94" spans="3:5" ht="24.95" customHeight="1">
      <c r="C94" s="139"/>
      <c r="D94" s="139"/>
      <c r="E94" s="139"/>
    </row>
    <row r="95" spans="3:5" ht="24.95" customHeight="1">
      <c r="C95" s="139"/>
      <c r="D95" s="139"/>
      <c r="E95" s="139"/>
    </row>
    <row r="96" spans="3:5" ht="24.95" customHeight="1">
      <c r="C96" s="139"/>
      <c r="D96" s="139"/>
      <c r="E96" s="139"/>
    </row>
    <row r="97" spans="3:5" ht="24.95" customHeight="1">
      <c r="C97" s="139"/>
      <c r="D97" s="139"/>
      <c r="E97" s="139"/>
    </row>
    <row r="98" spans="3:5" ht="24.95" customHeight="1">
      <c r="C98" s="139"/>
      <c r="D98" s="139"/>
      <c r="E98" s="139"/>
    </row>
    <row r="99" spans="3:5" ht="24.95" customHeight="1">
      <c r="C99" s="139"/>
      <c r="D99" s="139"/>
      <c r="E99" s="139"/>
    </row>
    <row r="100" spans="3:5" ht="24.95" customHeight="1">
      <c r="C100" s="139"/>
      <c r="D100" s="139"/>
      <c r="E100" s="139"/>
    </row>
    <row r="101" spans="3:5" ht="24.95" customHeight="1">
      <c r="C101" s="139"/>
      <c r="D101" s="139"/>
      <c r="E101" s="139"/>
    </row>
    <row r="102" spans="3:5" ht="24.95" customHeight="1">
      <c r="C102" s="139"/>
      <c r="D102" s="139"/>
      <c r="E102" s="139"/>
    </row>
    <row r="103" spans="3:5" ht="24.95" customHeight="1">
      <c r="C103" s="139"/>
      <c r="D103" s="139"/>
      <c r="E103" s="139"/>
    </row>
    <row r="104" spans="3:5" ht="24.95" customHeight="1">
      <c r="C104" s="139"/>
      <c r="D104" s="139"/>
      <c r="E104" s="139"/>
    </row>
    <row r="105" spans="3:5" ht="24.95" customHeight="1">
      <c r="C105" s="139"/>
      <c r="D105" s="139"/>
      <c r="E105" s="139"/>
    </row>
    <row r="106" spans="3:5" ht="24.95" customHeight="1">
      <c r="C106" s="139"/>
      <c r="D106" s="139"/>
      <c r="E106" s="139"/>
    </row>
    <row r="107" spans="3:5" ht="24.95" customHeight="1">
      <c r="C107" s="139"/>
      <c r="D107" s="139"/>
      <c r="E107" s="139"/>
    </row>
    <row r="108" spans="3:5" ht="24.95" customHeight="1">
      <c r="C108" s="139"/>
      <c r="D108" s="139"/>
      <c r="E108" s="139"/>
    </row>
    <row r="109" spans="3:5" ht="24.95" customHeight="1">
      <c r="C109" s="139"/>
      <c r="D109" s="139"/>
      <c r="E109" s="139"/>
    </row>
    <row r="110" spans="3:5" ht="24.95" customHeight="1">
      <c r="C110" s="139"/>
      <c r="D110" s="139"/>
      <c r="E110" s="139"/>
    </row>
    <row r="111" spans="3:5" ht="24.95" customHeight="1">
      <c r="C111" s="139"/>
      <c r="D111" s="139"/>
      <c r="E111" s="139"/>
    </row>
    <row r="112" spans="3:5" ht="24.95" customHeight="1">
      <c r="C112" s="139"/>
      <c r="D112" s="139"/>
      <c r="E112" s="139"/>
    </row>
    <row r="113" spans="3:5" ht="24.95" customHeight="1">
      <c r="C113" s="139"/>
      <c r="D113" s="139"/>
      <c r="E113" s="139"/>
    </row>
    <row r="114" spans="3:5" ht="24.95" customHeight="1">
      <c r="C114" s="139"/>
      <c r="D114" s="139"/>
      <c r="E114" s="139"/>
    </row>
    <row r="115" spans="3:5" ht="24.95" customHeight="1">
      <c r="C115" s="139"/>
      <c r="D115" s="139"/>
      <c r="E115" s="139"/>
    </row>
    <row r="116" spans="3:5" ht="24.95" customHeight="1">
      <c r="C116" s="139"/>
      <c r="D116" s="139"/>
      <c r="E116" s="139"/>
    </row>
    <row r="117" spans="3:5" ht="24.95" customHeight="1">
      <c r="C117" s="139"/>
      <c r="D117" s="139"/>
      <c r="E117" s="139"/>
    </row>
    <row r="118" spans="3:5" ht="24.95" customHeight="1">
      <c r="C118" s="139"/>
      <c r="D118" s="139"/>
      <c r="E118" s="139"/>
    </row>
    <row r="119" spans="3:5" ht="24.95" customHeight="1">
      <c r="C119" s="139"/>
      <c r="D119" s="139"/>
      <c r="E119" s="139"/>
    </row>
    <row r="120" spans="3:5" ht="24.95" customHeight="1">
      <c r="C120" s="139"/>
      <c r="D120" s="139"/>
      <c r="E120" s="139"/>
    </row>
    <row r="121" spans="3:5" ht="24.95" customHeight="1">
      <c r="C121" s="139"/>
      <c r="D121" s="139"/>
      <c r="E121" s="139"/>
    </row>
    <row r="122" spans="3:5" ht="24.95" customHeight="1">
      <c r="C122" s="139"/>
      <c r="D122" s="139"/>
      <c r="E122" s="139"/>
    </row>
    <row r="123" spans="3:5" ht="24.95" customHeight="1">
      <c r="C123" s="139"/>
      <c r="D123" s="139"/>
      <c r="E123" s="139"/>
    </row>
    <row r="124" spans="3:5" ht="24.95" customHeight="1">
      <c r="C124" s="139"/>
      <c r="D124" s="139"/>
      <c r="E124" s="139"/>
    </row>
    <row r="125" spans="3:5" ht="24.95" customHeight="1">
      <c r="C125" s="139"/>
      <c r="D125" s="139"/>
      <c r="E125" s="139"/>
    </row>
    <row r="126" spans="3:5" ht="24.95" customHeight="1">
      <c r="C126" s="139"/>
      <c r="D126" s="139"/>
      <c r="E126" s="139"/>
    </row>
    <row r="127" spans="3:5" ht="24.95" customHeight="1">
      <c r="C127" s="139"/>
      <c r="D127" s="139"/>
      <c r="E127" s="139"/>
    </row>
    <row r="128" spans="3:5" ht="24.95" customHeight="1">
      <c r="C128" s="139"/>
      <c r="D128" s="139"/>
      <c r="E128" s="139"/>
    </row>
    <row r="129" spans="3:5" ht="24.95" customHeight="1">
      <c r="C129" s="139"/>
      <c r="D129" s="139"/>
      <c r="E129" s="139"/>
    </row>
    <row r="130" spans="3:5" ht="24.95" customHeight="1">
      <c r="C130" s="139"/>
      <c r="D130" s="139"/>
      <c r="E130" s="139"/>
    </row>
    <row r="131" spans="3:5" ht="24.95" customHeight="1">
      <c r="C131" s="139"/>
      <c r="D131" s="139"/>
      <c r="E131" s="139"/>
    </row>
    <row r="132" spans="3:5" ht="24.95" customHeight="1">
      <c r="C132" s="139"/>
      <c r="D132" s="139"/>
      <c r="E132" s="139"/>
    </row>
    <row r="133" spans="3:5" ht="24.95" customHeight="1">
      <c r="C133" s="139"/>
      <c r="D133" s="139"/>
      <c r="E133" s="139"/>
    </row>
    <row r="134" spans="3:5" ht="24.95" customHeight="1">
      <c r="C134" s="139"/>
      <c r="D134" s="139"/>
      <c r="E134" s="139"/>
    </row>
    <row r="135" spans="3:5" ht="24.95" customHeight="1">
      <c r="C135" s="139"/>
      <c r="D135" s="139"/>
      <c r="E135" s="139"/>
    </row>
    <row r="136" spans="3:5" ht="24.95" customHeight="1">
      <c r="C136" s="139"/>
      <c r="D136" s="139"/>
      <c r="E136" s="139"/>
    </row>
    <row r="137" spans="3:5" ht="24.95" customHeight="1">
      <c r="C137" s="139"/>
      <c r="D137" s="139"/>
      <c r="E137" s="139"/>
    </row>
    <row r="138" spans="3:5" ht="24.95" customHeight="1">
      <c r="C138" s="139"/>
      <c r="D138" s="139"/>
      <c r="E138" s="139"/>
    </row>
    <row r="139" spans="3:5" ht="24.95" customHeight="1">
      <c r="C139" s="139"/>
      <c r="D139" s="139"/>
      <c r="E139" s="139"/>
    </row>
    <row r="140" spans="3:5" ht="24.95" customHeight="1">
      <c r="C140" s="139"/>
      <c r="D140" s="139"/>
      <c r="E140" s="139"/>
    </row>
    <row r="141" spans="3:5" ht="24.95" customHeight="1">
      <c r="C141" s="139"/>
      <c r="D141" s="139"/>
      <c r="E141" s="139"/>
    </row>
    <row r="142" spans="3:5" ht="24.95" customHeight="1">
      <c r="C142" s="139"/>
      <c r="D142" s="139"/>
      <c r="E142" s="139"/>
    </row>
    <row r="143" spans="3:5" ht="24.95" customHeight="1">
      <c r="C143" s="139"/>
      <c r="D143" s="139"/>
      <c r="E143" s="139"/>
    </row>
    <row r="144" spans="3:5" ht="24.95" customHeight="1">
      <c r="C144" s="139"/>
      <c r="D144" s="139"/>
      <c r="E144" s="139"/>
    </row>
    <row r="145" spans="3:5" ht="24.95" customHeight="1">
      <c r="C145" s="139"/>
      <c r="D145" s="139"/>
      <c r="E145" s="139"/>
    </row>
    <row r="146" spans="3:5" ht="24.95" customHeight="1">
      <c r="C146" s="139"/>
      <c r="D146" s="139"/>
      <c r="E146" s="139"/>
    </row>
    <row r="147" spans="3:5" ht="24.95" customHeight="1">
      <c r="C147" s="139"/>
      <c r="D147" s="139"/>
      <c r="E147" s="139"/>
    </row>
    <row r="148" spans="3:5" ht="24.95" customHeight="1">
      <c r="C148" s="139"/>
      <c r="D148" s="139"/>
      <c r="E148" s="139"/>
    </row>
    <row r="149" spans="3:5" ht="24.95" customHeight="1">
      <c r="C149" s="139"/>
      <c r="D149" s="139"/>
      <c r="E149" s="139"/>
    </row>
    <row r="150" spans="3:5" ht="24.95" customHeight="1">
      <c r="C150" s="139"/>
      <c r="D150" s="139"/>
      <c r="E150" s="139"/>
    </row>
    <row r="151" spans="3:5" ht="24.95" customHeight="1">
      <c r="C151" s="139"/>
      <c r="D151" s="139"/>
      <c r="E151" s="139"/>
    </row>
    <row r="152" spans="3:5" ht="24.95" customHeight="1">
      <c r="C152" s="139"/>
      <c r="D152" s="139"/>
      <c r="E152" s="139"/>
    </row>
    <row r="153" spans="3:5" ht="24.95" customHeight="1">
      <c r="C153" s="139"/>
      <c r="D153" s="139"/>
      <c r="E153" s="139"/>
    </row>
    <row r="154" spans="3:5" ht="24.95" customHeight="1">
      <c r="C154" s="139"/>
      <c r="D154" s="139"/>
      <c r="E154" s="139"/>
    </row>
    <row r="155" spans="3:5" ht="24.95" customHeight="1">
      <c r="C155" s="139"/>
      <c r="D155" s="139"/>
      <c r="E155" s="139"/>
    </row>
    <row r="156" spans="3:5" ht="24.95" customHeight="1">
      <c r="C156" s="139"/>
      <c r="D156" s="139"/>
      <c r="E156" s="139"/>
    </row>
    <row r="157" spans="3:5" ht="24.95" customHeight="1">
      <c r="C157" s="139"/>
      <c r="D157" s="139"/>
      <c r="E157" s="139"/>
    </row>
    <row r="158" spans="3:5" ht="24.95" customHeight="1">
      <c r="C158" s="139"/>
      <c r="D158" s="139"/>
      <c r="E158" s="139"/>
    </row>
    <row r="159" spans="3:5" ht="24.95" customHeight="1">
      <c r="C159" s="139"/>
      <c r="D159" s="139"/>
      <c r="E159" s="139"/>
    </row>
    <row r="160" spans="3:5" ht="24.95" customHeight="1">
      <c r="C160" s="139"/>
      <c r="D160" s="139"/>
      <c r="E160" s="139"/>
    </row>
    <row r="161" spans="3:5" ht="24.95" customHeight="1">
      <c r="C161" s="139"/>
      <c r="D161" s="139"/>
      <c r="E161" s="139"/>
    </row>
    <row r="162" spans="3:5" ht="24.95" customHeight="1">
      <c r="C162" s="139"/>
      <c r="D162" s="139"/>
      <c r="E162" s="139"/>
    </row>
    <row r="163" spans="3:5" ht="24.95" customHeight="1">
      <c r="C163" s="139"/>
      <c r="D163" s="139"/>
      <c r="E163" s="139"/>
    </row>
    <row r="164" spans="3:5" ht="24.95" customHeight="1">
      <c r="C164" s="139"/>
      <c r="D164" s="139"/>
      <c r="E164" s="139"/>
    </row>
    <row r="165" spans="3:5" ht="24.95" customHeight="1">
      <c r="C165" s="139"/>
      <c r="D165" s="139"/>
      <c r="E165" s="139"/>
    </row>
    <row r="166" spans="3:5" ht="24.95" customHeight="1">
      <c r="C166" s="139"/>
      <c r="D166" s="139"/>
      <c r="E166" s="139"/>
    </row>
    <row r="167" spans="3:5" ht="24.95" customHeight="1">
      <c r="C167" s="139"/>
      <c r="D167" s="139"/>
      <c r="E167" s="139"/>
    </row>
    <row r="168" spans="3:5" ht="24.95" customHeight="1">
      <c r="C168" s="139"/>
      <c r="D168" s="139"/>
      <c r="E168" s="139"/>
    </row>
    <row r="169" spans="3:5" ht="24.95" customHeight="1">
      <c r="C169" s="139"/>
      <c r="D169" s="139"/>
      <c r="E169" s="139"/>
    </row>
    <row r="170" spans="3:5" ht="24.95" customHeight="1">
      <c r="C170" s="139"/>
      <c r="D170" s="139"/>
      <c r="E170" s="139"/>
    </row>
    <row r="171" spans="3:5" ht="24.95" customHeight="1">
      <c r="C171" s="139"/>
      <c r="D171" s="139"/>
      <c r="E171" s="139"/>
    </row>
    <row r="172" spans="3:5" ht="24.95" customHeight="1">
      <c r="C172" s="139"/>
      <c r="D172" s="139"/>
      <c r="E172" s="139"/>
    </row>
    <row r="173" spans="3:5" ht="24.95" customHeight="1">
      <c r="C173" s="139"/>
      <c r="D173" s="139"/>
      <c r="E173" s="139"/>
    </row>
    <row r="174" spans="3:5" ht="24.95" customHeight="1">
      <c r="C174" s="139"/>
      <c r="D174" s="139"/>
      <c r="E174" s="139"/>
    </row>
    <row r="175" spans="3:5" ht="24.95" customHeight="1">
      <c r="C175" s="139"/>
      <c r="D175" s="139"/>
      <c r="E175" s="139"/>
    </row>
    <row r="176" spans="3:5" ht="24.95" customHeight="1">
      <c r="C176" s="139"/>
      <c r="D176" s="139"/>
      <c r="E176" s="139"/>
    </row>
    <row r="177" spans="3:5" ht="24.95" customHeight="1">
      <c r="C177" s="139"/>
      <c r="D177" s="139"/>
      <c r="E177" s="139"/>
    </row>
    <row r="178" spans="3:5" ht="24.95" customHeight="1">
      <c r="C178" s="139"/>
      <c r="D178" s="139"/>
      <c r="E178" s="139"/>
    </row>
    <row r="179" spans="3:5" ht="24.95" customHeight="1">
      <c r="C179" s="139"/>
      <c r="D179" s="139"/>
      <c r="E179" s="139"/>
    </row>
    <row r="180" spans="3:5" ht="24.95" customHeight="1">
      <c r="C180" s="139"/>
      <c r="D180" s="139"/>
      <c r="E180" s="139"/>
    </row>
    <row r="181" spans="3:5" ht="24.95" customHeight="1">
      <c r="C181" s="139"/>
      <c r="D181" s="139"/>
      <c r="E181" s="139"/>
    </row>
    <row r="182" spans="3:5" ht="24.95" customHeight="1">
      <c r="C182" s="139"/>
      <c r="D182" s="139"/>
      <c r="E182" s="139"/>
    </row>
    <row r="183" spans="3:5" ht="24.95" customHeight="1">
      <c r="C183" s="139"/>
      <c r="D183" s="139"/>
      <c r="E183" s="139"/>
    </row>
    <row r="184" spans="3:5" ht="24.95" customHeight="1">
      <c r="C184" s="139"/>
      <c r="D184" s="139"/>
      <c r="E184" s="139"/>
    </row>
    <row r="185" spans="3:5" ht="24.95" customHeight="1">
      <c r="C185" s="139"/>
      <c r="D185" s="139"/>
      <c r="E185" s="139"/>
    </row>
    <row r="186" spans="3:5" ht="24.95" customHeight="1">
      <c r="C186" s="139"/>
      <c r="D186" s="139"/>
      <c r="E186" s="139"/>
    </row>
    <row r="187" spans="3:5" ht="24.95" customHeight="1">
      <c r="C187" s="139"/>
      <c r="D187" s="139"/>
      <c r="E187" s="139"/>
    </row>
    <row r="188" spans="3:5" ht="24.95" customHeight="1">
      <c r="C188" s="139"/>
      <c r="D188" s="139"/>
      <c r="E188" s="139"/>
    </row>
    <row r="189" spans="3:5" ht="24.95" customHeight="1">
      <c r="C189" s="139"/>
      <c r="D189" s="139"/>
      <c r="E189" s="139"/>
    </row>
    <row r="190" spans="3:5" ht="24.95" customHeight="1">
      <c r="C190" s="139"/>
      <c r="D190" s="139"/>
      <c r="E190" s="139"/>
    </row>
    <row r="191" spans="3:5" ht="24.95" customHeight="1">
      <c r="C191" s="139"/>
      <c r="D191" s="139"/>
      <c r="E191" s="139"/>
    </row>
    <row r="192" spans="3:5" ht="24.95" customHeight="1">
      <c r="C192" s="139"/>
      <c r="D192" s="139"/>
      <c r="E192" s="139"/>
    </row>
    <row r="193" spans="3:5" ht="24.95" customHeight="1">
      <c r="C193" s="139"/>
      <c r="D193" s="139"/>
      <c r="E193" s="139"/>
    </row>
    <row r="194" spans="3:5" ht="24.95" customHeight="1">
      <c r="C194" s="139"/>
      <c r="D194" s="139"/>
      <c r="E194" s="139"/>
    </row>
    <row r="195" spans="3:5" ht="24.95" customHeight="1">
      <c r="C195" s="139"/>
      <c r="D195" s="139"/>
      <c r="E195" s="139"/>
    </row>
    <row r="196" spans="3:5" ht="24.95" customHeight="1"/>
    <row r="197" spans="3:5" ht="24.95" customHeight="1"/>
    <row r="198" spans="3:5" ht="24.95" customHeight="1"/>
    <row r="199" spans="3:5" ht="24.95" customHeight="1"/>
    <row r="200" spans="3:5" ht="24.95" customHeight="1"/>
    <row r="201" spans="3:5" ht="24.95" customHeight="1"/>
    <row r="202" spans="3:5" ht="24.95" customHeight="1"/>
    <row r="203" spans="3:5" ht="24.95" customHeight="1"/>
    <row r="204" spans="3:5" ht="24.95" customHeight="1"/>
    <row r="205" spans="3:5" ht="24.95" customHeight="1"/>
    <row r="206" spans="3:5" ht="24.95" customHeight="1"/>
    <row r="207" spans="3:5" ht="24.95" customHeight="1"/>
    <row r="208" spans="3:5" ht="24.95" customHeight="1"/>
    <row r="209" ht="24.95" customHeight="1"/>
    <row r="210" ht="24.95" customHeight="1"/>
    <row r="211" ht="24.95" customHeight="1"/>
    <row r="212" ht="24.95" customHeight="1"/>
    <row r="213" ht="24.95" customHeight="1"/>
    <row r="214" ht="24.95" customHeight="1"/>
    <row r="215" ht="24.95" customHeight="1"/>
    <row r="216" ht="24.95" customHeight="1"/>
    <row r="217" ht="24.95" customHeight="1"/>
    <row r="218" ht="24.95" customHeight="1"/>
    <row r="219" ht="24.95" customHeight="1"/>
    <row r="220" ht="24.95" customHeight="1"/>
    <row r="221" ht="24.95" customHeight="1"/>
    <row r="222" ht="24.95" customHeight="1"/>
    <row r="223" ht="24.95" customHeight="1"/>
    <row r="224" ht="24.95" customHeight="1"/>
    <row r="225" ht="24.95" customHeight="1"/>
    <row r="226" ht="24.95" customHeight="1"/>
    <row r="227" ht="24.95" customHeight="1"/>
    <row r="228" ht="24.95" customHeight="1"/>
    <row r="229" ht="24.95" customHeight="1"/>
    <row r="230" ht="24.95" customHeight="1"/>
    <row r="231" ht="24.95" customHeight="1"/>
    <row r="232" ht="24.95" customHeight="1"/>
    <row r="233" ht="24.95" customHeight="1"/>
    <row r="234" ht="24.95" customHeight="1"/>
    <row r="235" ht="24.95" customHeight="1"/>
    <row r="236" ht="24.95" customHeight="1"/>
    <row r="237" ht="24.95" customHeight="1"/>
    <row r="238" ht="24.95" customHeight="1"/>
    <row r="239" ht="24.95" customHeight="1"/>
    <row r="240" ht="24.95" customHeight="1"/>
    <row r="241" ht="24.95" customHeight="1"/>
    <row r="242" ht="24.95" customHeight="1"/>
    <row r="243" ht="24.95" customHeight="1"/>
    <row r="244" ht="24.95" customHeight="1"/>
    <row r="245" ht="24.95" customHeight="1"/>
    <row r="246" ht="24.95" customHeight="1"/>
    <row r="247" ht="24.95" customHeight="1"/>
    <row r="248" ht="24.95" customHeight="1"/>
    <row r="249" ht="24.95" customHeight="1"/>
    <row r="250" ht="24.95" customHeight="1"/>
    <row r="251" ht="24.95" customHeight="1"/>
    <row r="252" ht="24.95" customHeight="1"/>
    <row r="253" ht="24.95" customHeight="1"/>
    <row r="254" ht="24.95" customHeight="1"/>
    <row r="255" ht="24.95" customHeight="1"/>
    <row r="256" ht="24.95" customHeight="1"/>
    <row r="257" ht="24.95" customHeight="1"/>
    <row r="258" ht="24.95" customHeight="1"/>
    <row r="259" ht="24.95" customHeight="1"/>
    <row r="260" ht="24.95" customHeight="1"/>
    <row r="261" ht="24.95" customHeight="1"/>
    <row r="262" ht="24.95" customHeight="1"/>
    <row r="263" ht="24.95" customHeight="1"/>
    <row r="264" ht="24.95" customHeight="1"/>
    <row r="265" ht="24.95" customHeight="1"/>
    <row r="266" ht="24.95" customHeight="1"/>
    <row r="267" ht="24.95" customHeight="1"/>
    <row r="268" ht="24.95" customHeight="1"/>
    <row r="269" ht="24.95" customHeight="1"/>
    <row r="270" ht="24.95" customHeight="1"/>
    <row r="271" ht="24.95" customHeight="1"/>
    <row r="272" ht="24.95" customHeight="1"/>
    <row r="273" ht="24.95" customHeight="1"/>
    <row r="274" ht="24.95" customHeight="1"/>
    <row r="275" ht="24.95" customHeight="1"/>
    <row r="276" ht="24.95" customHeight="1"/>
    <row r="277" ht="24.95" customHeight="1"/>
    <row r="278" ht="24.95" customHeight="1"/>
    <row r="279" ht="24.95" customHeight="1"/>
    <row r="280" ht="24.95" customHeight="1"/>
    <row r="281" ht="24.95" customHeight="1"/>
    <row r="282" ht="24.95" customHeight="1"/>
    <row r="283" ht="24.95" customHeight="1"/>
    <row r="284" ht="24.95" customHeight="1"/>
    <row r="285" ht="24.95" customHeight="1"/>
    <row r="286" ht="24.95" customHeight="1"/>
    <row r="287" ht="24.95" customHeight="1"/>
    <row r="288" ht="24.95" customHeight="1"/>
    <row r="289" ht="24.95" customHeight="1"/>
    <row r="290" ht="24.95" customHeight="1"/>
    <row r="291" ht="24.95" customHeight="1"/>
    <row r="292" ht="24.95" customHeight="1"/>
    <row r="293" ht="24.95" customHeight="1"/>
    <row r="294" ht="24.95" customHeight="1"/>
    <row r="295" ht="24.95" customHeight="1"/>
    <row r="296" ht="24.95" customHeight="1"/>
    <row r="297" ht="24.95" customHeight="1"/>
    <row r="298" ht="24.95" customHeight="1"/>
    <row r="299" ht="24.95" customHeight="1"/>
    <row r="300" ht="24.95" customHeight="1"/>
    <row r="301" ht="24.95" customHeight="1"/>
    <row r="302" ht="24.95" customHeight="1"/>
    <row r="303" ht="24.95" customHeight="1"/>
    <row r="304" ht="24.95" customHeight="1"/>
    <row r="305" ht="24.95" customHeight="1"/>
    <row r="306" ht="24.95" customHeight="1"/>
    <row r="307" ht="24.95" customHeight="1"/>
    <row r="308" ht="24.95" customHeight="1"/>
    <row r="309" ht="24.95" customHeight="1"/>
    <row r="310" ht="24.95" customHeight="1"/>
    <row r="311" ht="24.95" customHeight="1"/>
    <row r="312" ht="24.95" customHeight="1"/>
    <row r="313" ht="24.95" customHeight="1"/>
    <row r="314" ht="24.95" customHeight="1"/>
    <row r="315" ht="24.95" customHeight="1"/>
    <row r="316" ht="24.95" customHeight="1"/>
    <row r="317" ht="24.95" customHeight="1"/>
    <row r="318" ht="24.95" customHeight="1"/>
    <row r="319" ht="24.95" customHeight="1"/>
    <row r="320" ht="24.95" customHeight="1"/>
    <row r="321" ht="24.95" customHeight="1"/>
    <row r="322" ht="24.95" customHeight="1"/>
    <row r="323" ht="24.95" customHeight="1"/>
    <row r="324" ht="24.95" customHeight="1"/>
    <row r="325" ht="24.95" customHeight="1"/>
    <row r="326" ht="24.95" customHeight="1"/>
    <row r="327" ht="24.95" customHeight="1"/>
    <row r="328" ht="24.95" customHeight="1"/>
    <row r="329" ht="24.95" customHeight="1"/>
    <row r="330" ht="24.95" customHeight="1"/>
    <row r="331" ht="24.95" customHeight="1"/>
    <row r="332" ht="24.95" customHeight="1"/>
    <row r="333" ht="24.95" customHeight="1"/>
    <row r="334" ht="24.95" customHeight="1"/>
    <row r="335" ht="24.95" customHeight="1"/>
    <row r="336" ht="24.95" customHeight="1"/>
    <row r="337" ht="24.95" customHeight="1"/>
    <row r="338" ht="24.95" customHeight="1"/>
    <row r="339" ht="24.95" customHeight="1"/>
    <row r="340" ht="24.95" customHeight="1"/>
    <row r="341" ht="24.95" customHeight="1"/>
    <row r="342" ht="24.95" customHeight="1"/>
    <row r="343" ht="24.95" customHeight="1"/>
    <row r="344" ht="24.95" customHeight="1"/>
    <row r="345" ht="24.95" customHeight="1"/>
    <row r="346" ht="24.95" customHeight="1"/>
    <row r="347" ht="24.95" customHeight="1"/>
    <row r="348" ht="24.95" customHeight="1"/>
    <row r="349" ht="24.95" customHeight="1"/>
    <row r="350" ht="24.95" customHeight="1"/>
    <row r="351" ht="24.95" customHeight="1"/>
    <row r="352" ht="24.95" customHeight="1"/>
    <row r="353" ht="24.95" customHeight="1"/>
    <row r="354" ht="24.95" customHeight="1"/>
    <row r="355" ht="24.95" customHeight="1"/>
    <row r="356" ht="24.95" customHeight="1"/>
    <row r="357" ht="24.95" customHeight="1"/>
    <row r="358" ht="24.95" customHeight="1"/>
    <row r="359" ht="24.95" customHeight="1"/>
    <row r="360" ht="24.95" customHeight="1"/>
    <row r="361" ht="24.95" customHeight="1"/>
    <row r="362" ht="24.95" customHeight="1"/>
    <row r="363" ht="24.95" customHeight="1"/>
    <row r="364" ht="24.95" customHeight="1"/>
    <row r="365" ht="24.95" customHeight="1"/>
    <row r="366" ht="24.95" customHeight="1"/>
    <row r="367" ht="24.95" customHeight="1"/>
    <row r="368" ht="24.95" customHeight="1"/>
    <row r="369" ht="24.95" customHeight="1"/>
    <row r="370" ht="24.95" customHeight="1"/>
    <row r="371" ht="24.95" customHeight="1"/>
    <row r="372" ht="24.95" customHeight="1"/>
    <row r="373" ht="24.95" customHeight="1"/>
    <row r="374" ht="24.95" customHeight="1"/>
    <row r="375" ht="24.95" customHeight="1"/>
    <row r="376" ht="24.95" customHeight="1"/>
    <row r="377" ht="24.95" customHeight="1"/>
    <row r="378" ht="24.95" customHeight="1"/>
    <row r="379" ht="24.95" customHeight="1"/>
    <row r="380" ht="24.95" customHeight="1"/>
    <row r="381" ht="24.95" customHeight="1"/>
    <row r="382" ht="24.95" customHeight="1"/>
    <row r="383" ht="24.95" customHeight="1"/>
    <row r="384" ht="24.95" customHeight="1"/>
    <row r="385" ht="24.95" customHeight="1"/>
    <row r="386" ht="24.95" customHeight="1"/>
    <row r="387" ht="24.95" customHeight="1"/>
    <row r="388" ht="24.95" customHeight="1"/>
    <row r="389" ht="24.95" customHeight="1"/>
    <row r="390" ht="24.95" customHeight="1"/>
    <row r="391" ht="24.95" customHeight="1"/>
    <row r="392" ht="24.95" customHeight="1"/>
    <row r="393" ht="24.95" customHeight="1"/>
    <row r="394" ht="24.95" customHeight="1"/>
    <row r="395" ht="24.95" customHeight="1"/>
    <row r="396" ht="24.95" customHeight="1"/>
    <row r="397" ht="24.95" customHeight="1"/>
    <row r="398" ht="24.95" customHeight="1"/>
    <row r="399" ht="24.95" customHeight="1"/>
    <row r="400" ht="24.95" customHeight="1"/>
    <row r="401" ht="24.95" customHeight="1"/>
    <row r="402" ht="24.95" customHeight="1"/>
    <row r="403" ht="24.95" customHeight="1"/>
    <row r="404" ht="24.95" customHeight="1"/>
    <row r="405" ht="24.95" customHeight="1"/>
    <row r="406" ht="24.95" customHeight="1"/>
    <row r="407" ht="24.95" customHeight="1"/>
    <row r="408" ht="24.95" customHeight="1"/>
    <row r="409" ht="24.95" customHeight="1"/>
    <row r="410" ht="24.95" customHeight="1"/>
    <row r="411" ht="24.95" customHeight="1"/>
    <row r="412" ht="24.95" customHeight="1"/>
    <row r="413" ht="24.95" customHeight="1"/>
    <row r="414" ht="24.95" customHeight="1"/>
    <row r="415" ht="24.95" customHeight="1"/>
    <row r="416" ht="24.95" customHeight="1"/>
    <row r="417" ht="24.95" customHeight="1"/>
    <row r="418" ht="24.95" customHeight="1"/>
    <row r="419" ht="24.95" customHeight="1"/>
    <row r="420" ht="24.95" customHeight="1"/>
    <row r="421" ht="24.95" customHeight="1"/>
    <row r="422" ht="24.95" customHeight="1"/>
    <row r="423" ht="24.95" customHeight="1"/>
    <row r="424" ht="24.95" customHeight="1"/>
    <row r="425" ht="24.95" customHeight="1"/>
    <row r="426" ht="24.95" customHeight="1"/>
    <row r="427" ht="24.95" customHeight="1"/>
    <row r="428" ht="24.95" customHeight="1"/>
    <row r="429" ht="24.95" customHeight="1"/>
    <row r="430" ht="24.95" customHeight="1"/>
    <row r="431" ht="24.95" customHeight="1"/>
    <row r="432" ht="24.95" customHeight="1"/>
    <row r="433" ht="24.95" customHeight="1"/>
    <row r="434" ht="24.95" customHeight="1"/>
    <row r="435" ht="24.95" customHeight="1"/>
    <row r="436" ht="24.95" customHeight="1"/>
    <row r="437" ht="24.95" customHeight="1"/>
    <row r="438" ht="24.95" customHeight="1"/>
    <row r="439" ht="24.95" customHeight="1"/>
    <row r="440" ht="24.95" customHeight="1"/>
    <row r="441" ht="24.95" customHeight="1"/>
    <row r="442" ht="24.95" customHeight="1"/>
    <row r="443" ht="24.95" customHeight="1"/>
    <row r="444" ht="24.95" customHeight="1"/>
    <row r="445" ht="24.95" customHeight="1"/>
    <row r="446" ht="24.95" customHeight="1"/>
    <row r="447" ht="24.95" customHeight="1"/>
    <row r="448" ht="24.95" customHeight="1"/>
    <row r="449" ht="24.95" customHeight="1"/>
    <row r="450" ht="24.95" customHeight="1"/>
    <row r="451" ht="24.95" customHeight="1"/>
    <row r="452" ht="24.95" customHeight="1"/>
    <row r="453" ht="24.95" customHeight="1"/>
    <row r="454" ht="24.95" customHeight="1"/>
    <row r="455" ht="24.95" customHeight="1"/>
    <row r="456" ht="24.95" customHeight="1"/>
    <row r="457" ht="24.95" customHeight="1"/>
    <row r="458" ht="24.95" customHeight="1"/>
    <row r="459" ht="24.95" customHeight="1"/>
    <row r="460" ht="24.95" customHeight="1"/>
    <row r="461" ht="24.95" customHeight="1"/>
    <row r="462" ht="24.95" customHeight="1"/>
    <row r="463" ht="24.95" customHeight="1"/>
    <row r="464" ht="24.95" customHeight="1"/>
    <row r="465" ht="24.95" customHeight="1"/>
    <row r="466" ht="24.95" customHeight="1"/>
    <row r="467" ht="24.95" customHeight="1"/>
    <row r="468" ht="24.95" customHeight="1"/>
    <row r="469" ht="24.95" customHeight="1"/>
    <row r="470" ht="24.95" customHeight="1"/>
    <row r="471" ht="24.95" customHeight="1"/>
    <row r="472" ht="24.95" customHeight="1"/>
    <row r="473" ht="24.95" customHeight="1"/>
    <row r="474" ht="24.95" customHeight="1"/>
    <row r="475" ht="24.95" customHeight="1"/>
    <row r="476" ht="24.95" customHeight="1"/>
    <row r="477" ht="24.95" customHeight="1"/>
    <row r="478" ht="24.95" customHeight="1"/>
    <row r="479" ht="24.95" customHeight="1"/>
    <row r="480" ht="24.95" customHeight="1"/>
    <row r="481" ht="24.95" customHeight="1"/>
    <row r="482" ht="24.95" customHeight="1"/>
    <row r="483" ht="24.95" customHeight="1"/>
    <row r="484" ht="24.95" customHeight="1"/>
    <row r="485" ht="24.95" customHeight="1"/>
    <row r="486" ht="24.95" customHeight="1"/>
    <row r="487" ht="24.95" customHeight="1"/>
    <row r="488" ht="24.95" customHeight="1"/>
    <row r="489" ht="24.95" customHeight="1"/>
    <row r="490" ht="24.95" customHeight="1"/>
    <row r="491" ht="24.95" customHeight="1"/>
    <row r="492" ht="24.95" customHeight="1"/>
    <row r="493" ht="24.95" customHeight="1"/>
    <row r="494" ht="24.95" customHeight="1"/>
    <row r="495" ht="24.95" customHeight="1"/>
    <row r="496" ht="24.95" customHeight="1"/>
    <row r="497" ht="24.95" customHeight="1"/>
    <row r="498" ht="24.95" customHeight="1"/>
    <row r="499" ht="24.95" customHeight="1"/>
    <row r="500" ht="24.95" customHeight="1"/>
    <row r="501" ht="24.95" customHeight="1"/>
    <row r="502" ht="24.95" customHeight="1"/>
    <row r="503" ht="24.95" customHeight="1"/>
    <row r="504" ht="24.95" customHeight="1"/>
    <row r="505" ht="24.95" customHeight="1"/>
    <row r="506" ht="24.95" customHeight="1"/>
    <row r="507" ht="24.95" customHeight="1"/>
    <row r="508" ht="24.95" customHeight="1"/>
    <row r="509" ht="24.95" customHeight="1"/>
    <row r="510" ht="24.95" customHeight="1"/>
    <row r="511" ht="24.95" customHeight="1"/>
    <row r="512" ht="24.95" customHeight="1"/>
    <row r="513" ht="24.95" customHeight="1"/>
    <row r="514" ht="24.95" customHeight="1"/>
    <row r="515" ht="24.95" customHeight="1"/>
    <row r="516" ht="24.95" customHeight="1"/>
    <row r="517" ht="24.95" customHeight="1"/>
    <row r="518" ht="24.95" customHeight="1"/>
    <row r="519" ht="24.95" customHeight="1"/>
    <row r="520" ht="24.95" customHeight="1"/>
    <row r="521" ht="24.95" customHeight="1"/>
    <row r="522" ht="24.95" customHeight="1"/>
    <row r="523" ht="24.95" customHeight="1"/>
    <row r="524" ht="24.95" customHeight="1"/>
    <row r="525" ht="24.95" customHeight="1"/>
    <row r="526" ht="24.95" customHeight="1"/>
    <row r="527" ht="24.95" customHeight="1"/>
    <row r="528" ht="24.95" customHeight="1"/>
    <row r="529" ht="24.95" customHeight="1"/>
    <row r="530" ht="24.95" customHeight="1"/>
    <row r="531" ht="24.95" customHeight="1"/>
    <row r="532" ht="24.95" customHeight="1"/>
    <row r="533" ht="24.95" customHeight="1"/>
    <row r="534" ht="24.95" customHeight="1"/>
    <row r="535" ht="24.95" customHeight="1"/>
    <row r="536" ht="24.95" customHeight="1"/>
    <row r="537" ht="24.95" customHeight="1"/>
    <row r="538" ht="24.95" customHeight="1"/>
    <row r="539" ht="24.95" customHeight="1"/>
    <row r="540" ht="24.95" customHeight="1"/>
  </sheetData>
  <mergeCells count="1">
    <mergeCell ref="D1:E1"/>
  </mergeCells>
  <printOptions horizontalCentered="1"/>
  <pageMargins left="0.27" right="0.2" top="0.25" bottom="0.3" header="0.17" footer="0.26"/>
  <pageSetup scale="71" orientation="portrait" r:id="rId1"/>
</worksheet>
</file>

<file path=xl/worksheets/sheet20.xml><?xml version="1.0" encoding="utf-8"?>
<worksheet xmlns="http://schemas.openxmlformats.org/spreadsheetml/2006/main" xmlns:r="http://schemas.openxmlformats.org/officeDocument/2006/relationships">
  <sheetPr>
    <tabColor theme="9" tint="-0.249977111117893"/>
  </sheetPr>
  <dimension ref="A1:Q266"/>
  <sheetViews>
    <sheetView topLeftCell="A241" workbookViewId="0">
      <selection activeCell="J14" sqref="J14:J19"/>
    </sheetView>
  </sheetViews>
  <sheetFormatPr defaultRowHeight="15"/>
  <cols>
    <col min="1" max="1" width="8.77734375" style="231" customWidth="1"/>
    <col min="2" max="2" width="10" style="239" customWidth="1"/>
    <col min="3" max="3" width="9.5546875" style="231" customWidth="1"/>
    <col min="4" max="6" width="8.88671875" style="231"/>
    <col min="7" max="7" width="9.6640625" style="231" bestFit="1" customWidth="1"/>
    <col min="8" max="9" width="8.88671875" style="231"/>
    <col min="10" max="10" width="9.44140625" style="231" customWidth="1"/>
    <col min="11" max="13" width="8.88671875" style="231"/>
    <col min="14" max="14" width="8.88671875" style="232"/>
    <col min="15" max="15" width="10.5546875" style="231" customWidth="1"/>
    <col min="16" max="16384" width="8.88671875" style="231"/>
  </cols>
  <sheetData>
    <row r="1" spans="1:17" s="229" customFormat="1" ht="30" customHeight="1">
      <c r="A1" s="226" t="s">
        <v>500</v>
      </c>
      <c r="B1" s="227"/>
      <c r="C1" s="228"/>
      <c r="D1" s="228"/>
      <c r="E1" s="228"/>
      <c r="F1" s="228"/>
      <c r="G1" s="228"/>
      <c r="I1" s="630" t="s">
        <v>501</v>
      </c>
      <c r="J1" s="631"/>
    </row>
    <row r="2" spans="1:17" ht="15.75">
      <c r="A2" s="230" t="s">
        <v>536</v>
      </c>
      <c r="B2" s="166"/>
      <c r="C2" s="168"/>
      <c r="D2" s="168"/>
      <c r="E2" s="168"/>
      <c r="F2" s="230" t="s">
        <v>857</v>
      </c>
      <c r="G2" s="168"/>
      <c r="H2" s="168"/>
      <c r="I2" s="168"/>
      <c r="J2" s="168"/>
    </row>
    <row r="3" spans="1:17">
      <c r="A3" s="168"/>
      <c r="B3" s="166"/>
      <c r="C3" s="168"/>
      <c r="D3" s="168"/>
      <c r="E3" s="168"/>
      <c r="F3" s="168"/>
      <c r="G3" s="168"/>
      <c r="H3" s="168"/>
      <c r="I3" s="168"/>
      <c r="J3" s="168"/>
    </row>
    <row r="4" spans="1:17">
      <c r="A4" s="168"/>
      <c r="B4" s="166"/>
      <c r="C4" s="168"/>
      <c r="D4" s="168"/>
      <c r="E4" s="168"/>
      <c r="F4" s="168"/>
      <c r="G4" s="168"/>
      <c r="H4" s="168"/>
      <c r="I4" s="168"/>
      <c r="J4" s="168"/>
    </row>
    <row r="5" spans="1:17" s="234" customFormat="1" ht="15.75">
      <c r="A5" s="230"/>
      <c r="B5" s="233"/>
      <c r="C5" s="632" t="s">
        <v>502</v>
      </c>
      <c r="D5" s="632"/>
      <c r="E5" s="632" t="s">
        <v>503</v>
      </c>
      <c r="F5" s="632"/>
      <c r="G5" s="632" t="s">
        <v>43</v>
      </c>
      <c r="H5" s="632"/>
      <c r="I5" s="632" t="s">
        <v>91</v>
      </c>
      <c r="J5" s="632"/>
    </row>
    <row r="6" spans="1:17" s="237" customFormat="1" ht="25.5">
      <c r="A6" s="235"/>
      <c r="B6" s="236" t="s">
        <v>483</v>
      </c>
      <c r="C6" s="236" t="s">
        <v>504</v>
      </c>
      <c r="D6" s="236" t="s">
        <v>505</v>
      </c>
      <c r="E6" s="236" t="s">
        <v>504</v>
      </c>
      <c r="F6" s="236" t="s">
        <v>505</v>
      </c>
      <c r="G6" s="236" t="s">
        <v>504</v>
      </c>
      <c r="H6" s="236" t="s">
        <v>505</v>
      </c>
      <c r="I6" s="236" t="s">
        <v>504</v>
      </c>
      <c r="J6" s="236" t="s">
        <v>505</v>
      </c>
    </row>
    <row r="7" spans="1:17" s="237" customFormat="1" ht="12.75">
      <c r="A7" s="238" t="s">
        <v>506</v>
      </c>
      <c r="B7" s="235"/>
      <c r="C7" s="235"/>
      <c r="D7" s="235"/>
      <c r="E7" s="235"/>
      <c r="F7" s="235"/>
      <c r="G7" s="235"/>
      <c r="H7" s="235"/>
      <c r="I7" s="235"/>
      <c r="J7" s="235"/>
    </row>
    <row r="8" spans="1:17">
      <c r="A8" s="168"/>
      <c r="B8" s="166" t="s">
        <v>507</v>
      </c>
      <c r="C8" s="165">
        <f>+C21+C34+C47+C60+C73+C86+C99+C112+C125+C138+C151+C164+C177+C190+C203+C216+C229+C242+C255</f>
        <v>15</v>
      </c>
      <c r="D8" s="165">
        <f t="shared" ref="D8:J8" si="0">+D21+D34+D47+D60+D73+D86+D99+D112+D125+D138+D151+D164+D177+D190+D203+D216+D229+D242+D255</f>
        <v>15</v>
      </c>
      <c r="E8" s="165">
        <f t="shared" si="0"/>
        <v>435</v>
      </c>
      <c r="F8" s="165">
        <f t="shared" si="0"/>
        <v>435</v>
      </c>
      <c r="G8" s="165">
        <f t="shared" si="0"/>
        <v>2290457</v>
      </c>
      <c r="H8" s="246">
        <f t="shared" si="0"/>
        <v>1940834.55</v>
      </c>
      <c r="I8" s="165">
        <f t="shared" si="0"/>
        <v>2290907</v>
      </c>
      <c r="J8" s="246">
        <f t="shared" si="0"/>
        <v>1941284.55</v>
      </c>
      <c r="O8" s="22"/>
      <c r="Q8" s="167"/>
    </row>
    <row r="9" spans="1:17">
      <c r="A9" s="168"/>
      <c r="B9" s="166" t="s">
        <v>508</v>
      </c>
      <c r="C9" s="165">
        <f t="shared" ref="C9:J19" si="1">+C22+C35+C48+C61+C74+C87+C100+C113+C126+C139+C152+C165+C178+C191+C204+C217+C230+C243+C256</f>
        <v>15</v>
      </c>
      <c r="D9" s="165">
        <f t="shared" si="1"/>
        <v>15</v>
      </c>
      <c r="E9" s="165">
        <f t="shared" si="1"/>
        <v>439</v>
      </c>
      <c r="F9" s="165">
        <f t="shared" si="1"/>
        <v>439</v>
      </c>
      <c r="G9" s="165">
        <f t="shared" si="1"/>
        <v>2298578</v>
      </c>
      <c r="H9" s="246">
        <f t="shared" si="1"/>
        <v>1947670.05</v>
      </c>
      <c r="I9" s="165">
        <f t="shared" si="1"/>
        <v>2299032</v>
      </c>
      <c r="J9" s="246">
        <f t="shared" si="1"/>
        <v>1948124.05</v>
      </c>
      <c r="O9" s="22"/>
      <c r="Q9" s="167"/>
    </row>
    <row r="10" spans="1:17">
      <c r="A10" s="168"/>
      <c r="B10" s="166" t="s">
        <v>509</v>
      </c>
      <c r="C10" s="165">
        <f t="shared" si="1"/>
        <v>15</v>
      </c>
      <c r="D10" s="165">
        <f t="shared" si="1"/>
        <v>15</v>
      </c>
      <c r="E10" s="165">
        <f t="shared" si="1"/>
        <v>442</v>
      </c>
      <c r="F10" s="165">
        <f t="shared" si="1"/>
        <v>442</v>
      </c>
      <c r="G10" s="165">
        <f t="shared" si="1"/>
        <v>2306499</v>
      </c>
      <c r="H10" s="246">
        <f t="shared" si="1"/>
        <v>1954583.8999999997</v>
      </c>
      <c r="I10" s="165">
        <f t="shared" si="1"/>
        <v>2306956</v>
      </c>
      <c r="J10" s="246">
        <f t="shared" si="1"/>
        <v>1955040.8999999997</v>
      </c>
      <c r="O10" s="22"/>
      <c r="Q10" s="167"/>
    </row>
    <row r="11" spans="1:17">
      <c r="A11" s="168"/>
      <c r="B11" s="166" t="s">
        <v>510</v>
      </c>
      <c r="C11" s="165">
        <f t="shared" si="1"/>
        <v>15</v>
      </c>
      <c r="D11" s="165">
        <f t="shared" si="1"/>
        <v>15</v>
      </c>
      <c r="E11" s="165">
        <f t="shared" si="1"/>
        <v>449</v>
      </c>
      <c r="F11" s="165">
        <f t="shared" si="1"/>
        <v>449</v>
      </c>
      <c r="G11" s="165">
        <f t="shared" si="1"/>
        <v>2314817</v>
      </c>
      <c r="H11" s="246">
        <f t="shared" si="1"/>
        <v>1961457.1000000003</v>
      </c>
      <c r="I11" s="165">
        <f t="shared" si="1"/>
        <v>2315281</v>
      </c>
      <c r="J11" s="246">
        <f t="shared" si="1"/>
        <v>1961921.1000000003</v>
      </c>
      <c r="O11" s="22"/>
      <c r="Q11" s="167"/>
    </row>
    <row r="12" spans="1:17">
      <c r="A12" s="168"/>
      <c r="B12" s="166" t="s">
        <v>511</v>
      </c>
      <c r="C12" s="165">
        <f t="shared" si="1"/>
        <v>15</v>
      </c>
      <c r="D12" s="165">
        <f t="shared" si="1"/>
        <v>15</v>
      </c>
      <c r="E12" s="165">
        <f t="shared" si="1"/>
        <v>449</v>
      </c>
      <c r="F12" s="165">
        <f t="shared" si="1"/>
        <v>449</v>
      </c>
      <c r="G12" s="165">
        <f t="shared" si="1"/>
        <v>2318739</v>
      </c>
      <c r="H12" s="246">
        <f t="shared" si="1"/>
        <v>1964769.7000000002</v>
      </c>
      <c r="I12" s="165">
        <f t="shared" si="1"/>
        <v>2319203</v>
      </c>
      <c r="J12" s="246">
        <f t="shared" si="1"/>
        <v>1965233.7000000002</v>
      </c>
      <c r="O12" s="22"/>
      <c r="Q12" s="167"/>
    </row>
    <row r="13" spans="1:17">
      <c r="A13" s="168"/>
      <c r="B13" s="166" t="s">
        <v>512</v>
      </c>
      <c r="C13" s="165">
        <f t="shared" si="1"/>
        <v>15</v>
      </c>
      <c r="D13" s="165">
        <f t="shared" si="1"/>
        <v>15</v>
      </c>
      <c r="E13" s="165">
        <f t="shared" si="1"/>
        <v>453</v>
      </c>
      <c r="F13" s="165">
        <f t="shared" si="1"/>
        <v>453</v>
      </c>
      <c r="G13" s="165">
        <f t="shared" si="1"/>
        <v>2324309</v>
      </c>
      <c r="H13" s="246">
        <f t="shared" si="1"/>
        <v>1969595.45</v>
      </c>
      <c r="I13" s="165">
        <f t="shared" si="1"/>
        <v>2324777</v>
      </c>
      <c r="J13" s="246">
        <f t="shared" si="1"/>
        <v>1970063.45</v>
      </c>
      <c r="O13" s="22"/>
      <c r="Q13" s="167"/>
    </row>
    <row r="14" spans="1:17">
      <c r="A14" s="168"/>
      <c r="B14" s="166" t="s">
        <v>513</v>
      </c>
      <c r="C14" s="165">
        <f t="shared" si="1"/>
        <v>15</v>
      </c>
      <c r="D14" s="165">
        <f t="shared" si="1"/>
        <v>15</v>
      </c>
      <c r="E14" s="165">
        <f t="shared" si="1"/>
        <v>455</v>
      </c>
      <c r="F14" s="165">
        <f t="shared" si="1"/>
        <v>455</v>
      </c>
      <c r="G14" s="165">
        <v>2326616</v>
      </c>
      <c r="H14" s="165">
        <f t="shared" si="1"/>
        <v>1971674.1</v>
      </c>
      <c r="I14" s="165">
        <f t="shared" si="1"/>
        <v>2327086</v>
      </c>
      <c r="J14" s="246">
        <f t="shared" si="1"/>
        <v>1972144.1</v>
      </c>
      <c r="O14" s="22"/>
      <c r="Q14" s="167"/>
    </row>
    <row r="15" spans="1:17">
      <c r="A15" s="168"/>
      <c r="B15" s="166" t="s">
        <v>514</v>
      </c>
      <c r="C15" s="165">
        <f t="shared" ref="C15:F15" si="2">+C28+C41+C54+C67+C80+C93+C106+C119+C132+C145+C158+C171+C184+C197+C210+C223+C236+C249+C262</f>
        <v>15</v>
      </c>
      <c r="D15" s="165">
        <f t="shared" si="2"/>
        <v>15</v>
      </c>
      <c r="E15" s="165">
        <f t="shared" si="2"/>
        <v>465</v>
      </c>
      <c r="F15" s="165">
        <f t="shared" si="2"/>
        <v>465</v>
      </c>
      <c r="G15" s="165">
        <f t="shared" si="1"/>
        <v>2323493</v>
      </c>
      <c r="H15" s="165">
        <f t="shared" si="1"/>
        <v>1969004.1</v>
      </c>
      <c r="I15" s="165">
        <f t="shared" si="1"/>
        <v>2323973</v>
      </c>
      <c r="J15" s="246">
        <f t="shared" si="1"/>
        <v>1969484.1</v>
      </c>
      <c r="O15" s="22"/>
      <c r="Q15" s="167"/>
    </row>
    <row r="16" spans="1:17">
      <c r="A16" s="168"/>
      <c r="B16" s="166" t="s">
        <v>515</v>
      </c>
      <c r="C16" s="165">
        <f t="shared" ref="C16:F16" si="3">+C29+C42+C55+C68+C81+C94+C107+C120+C133+C146+C159+C172+C185+C198+C211+C224+C237+C250+C263</f>
        <v>16</v>
      </c>
      <c r="D16" s="165">
        <f t="shared" si="3"/>
        <v>16</v>
      </c>
      <c r="E16" s="165">
        <f t="shared" si="3"/>
        <v>474</v>
      </c>
      <c r="F16" s="165">
        <f t="shared" si="3"/>
        <v>474</v>
      </c>
      <c r="G16" s="165">
        <f t="shared" si="1"/>
        <v>2329211</v>
      </c>
      <c r="H16" s="165">
        <f t="shared" si="1"/>
        <v>1973738.4000000001</v>
      </c>
      <c r="I16" s="165">
        <f t="shared" si="1"/>
        <v>2329701</v>
      </c>
      <c r="J16" s="246">
        <f t="shared" si="1"/>
        <v>1974228.4000000001</v>
      </c>
      <c r="O16" s="22"/>
      <c r="Q16" s="167"/>
    </row>
    <row r="17" spans="1:17">
      <c r="A17" s="168"/>
      <c r="B17" s="166" t="s">
        <v>516</v>
      </c>
      <c r="C17" s="165">
        <f t="shared" ref="C17:F17" si="4">+C30+C43+C56+C69+C82+C95+C108+C121+C134+C147+C160+C173+C186+C199+C212+C225+C238+C251+C264</f>
        <v>16</v>
      </c>
      <c r="D17" s="165">
        <f t="shared" si="4"/>
        <v>16</v>
      </c>
      <c r="E17" s="165">
        <f t="shared" si="4"/>
        <v>477</v>
      </c>
      <c r="F17" s="165">
        <f t="shared" si="4"/>
        <v>477</v>
      </c>
      <c r="G17" s="165">
        <f t="shared" si="1"/>
        <v>2334583</v>
      </c>
      <c r="H17" s="165">
        <f t="shared" si="1"/>
        <v>1978221.4500000002</v>
      </c>
      <c r="I17" s="165">
        <f t="shared" si="1"/>
        <v>2335076</v>
      </c>
      <c r="J17" s="246">
        <f t="shared" si="1"/>
        <v>1978714.4500000002</v>
      </c>
      <c r="O17" s="22"/>
      <c r="Q17" s="167"/>
    </row>
    <row r="18" spans="1:17">
      <c r="A18" s="168"/>
      <c r="B18" s="166" t="s">
        <v>517</v>
      </c>
      <c r="C18" s="165">
        <f t="shared" ref="C18:F18" si="5">+C31+C44+C57+C70+C83+C96+C109+C122+C135+C148+C161+C174+C187+C200+C213+C226+C239+C252+C265</f>
        <v>15</v>
      </c>
      <c r="D18" s="165">
        <f t="shared" si="5"/>
        <v>15</v>
      </c>
      <c r="E18" s="165">
        <f t="shared" si="5"/>
        <v>478</v>
      </c>
      <c r="F18" s="165">
        <f t="shared" si="5"/>
        <v>478</v>
      </c>
      <c r="G18" s="165">
        <f t="shared" si="1"/>
        <v>2339207</v>
      </c>
      <c r="H18" s="165">
        <f t="shared" si="1"/>
        <v>1981908.1500000004</v>
      </c>
      <c r="I18" s="165">
        <f t="shared" si="1"/>
        <v>2339700</v>
      </c>
      <c r="J18" s="246">
        <f t="shared" si="1"/>
        <v>1982401.1500000004</v>
      </c>
      <c r="K18" s="356"/>
      <c r="O18" s="22"/>
      <c r="Q18" s="167"/>
    </row>
    <row r="19" spans="1:17">
      <c r="A19" s="168"/>
      <c r="B19" s="166" t="s">
        <v>518</v>
      </c>
      <c r="C19" s="165">
        <f t="shared" ref="C19:F19" si="6">+C32+C45+C58+C71+C84+C97+C110+C123+C136+C149+C162+C175+C188+C201+C214+C227+C240+C253+C266</f>
        <v>16</v>
      </c>
      <c r="D19" s="165">
        <f t="shared" si="6"/>
        <v>16</v>
      </c>
      <c r="E19" s="165">
        <f t="shared" si="6"/>
        <v>479</v>
      </c>
      <c r="F19" s="165">
        <f t="shared" si="6"/>
        <v>479</v>
      </c>
      <c r="G19" s="165">
        <f t="shared" si="1"/>
        <v>2340212</v>
      </c>
      <c r="H19" s="165">
        <f t="shared" si="1"/>
        <v>1982797.8</v>
      </c>
      <c r="I19" s="165">
        <f t="shared" si="1"/>
        <v>2340707</v>
      </c>
      <c r="J19" s="246">
        <f t="shared" si="1"/>
        <v>1983292.8</v>
      </c>
      <c r="O19" s="22"/>
      <c r="Q19" s="167"/>
    </row>
    <row r="20" spans="1:17">
      <c r="A20" s="238" t="s">
        <v>519</v>
      </c>
      <c r="B20" s="166"/>
      <c r="C20" s="166"/>
      <c r="D20" s="166"/>
      <c r="E20" s="166"/>
      <c r="F20" s="166"/>
      <c r="G20" s="166"/>
      <c r="H20" s="166"/>
      <c r="I20" s="166"/>
      <c r="J20" s="166"/>
      <c r="O20" s="22"/>
      <c r="Q20" s="167"/>
    </row>
    <row r="21" spans="1:17">
      <c r="A21" s="166">
        <v>211</v>
      </c>
      <c r="B21" s="166" t="s">
        <v>507</v>
      </c>
      <c r="C21" s="165">
        <v>3</v>
      </c>
      <c r="D21" s="165">
        <v>3</v>
      </c>
      <c r="E21" s="165">
        <v>28</v>
      </c>
      <c r="F21" s="165">
        <v>28</v>
      </c>
      <c r="G21" s="165">
        <v>115142</v>
      </c>
      <c r="H21" s="246">
        <f>+G21*0.9</f>
        <v>103627.8</v>
      </c>
      <c r="I21" s="313">
        <f t="shared" ref="I21:J26" si="7">+C21+E21+G21</f>
        <v>115173</v>
      </c>
      <c r="J21" s="325">
        <f t="shared" si="7"/>
        <v>103658.8</v>
      </c>
      <c r="O21" s="22"/>
      <c r="Q21" s="167"/>
    </row>
    <row r="22" spans="1:17">
      <c r="A22" s="166">
        <v>211</v>
      </c>
      <c r="B22" s="166" t="s">
        <v>508</v>
      </c>
      <c r="C22" s="165">
        <v>3</v>
      </c>
      <c r="D22" s="165">
        <v>3</v>
      </c>
      <c r="E22" s="165">
        <v>27</v>
      </c>
      <c r="F22" s="165">
        <v>27</v>
      </c>
      <c r="G22" s="165">
        <v>114747</v>
      </c>
      <c r="H22" s="246">
        <f t="shared" ref="H22:H26" si="8">+G22*0.9</f>
        <v>103272.3</v>
      </c>
      <c r="I22" s="313">
        <f t="shared" si="7"/>
        <v>114777</v>
      </c>
      <c r="J22" s="325">
        <f t="shared" si="7"/>
        <v>103302.3</v>
      </c>
      <c r="O22" s="22"/>
      <c r="Q22" s="167"/>
    </row>
    <row r="23" spans="1:17">
      <c r="A23" s="166">
        <v>211</v>
      </c>
      <c r="B23" s="166" t="s">
        <v>509</v>
      </c>
      <c r="C23" s="165">
        <v>3</v>
      </c>
      <c r="D23" s="165">
        <v>3</v>
      </c>
      <c r="E23" s="165">
        <v>28</v>
      </c>
      <c r="F23" s="165">
        <v>28</v>
      </c>
      <c r="G23" s="165">
        <v>114936</v>
      </c>
      <c r="H23" s="246">
        <f t="shared" si="8"/>
        <v>103442.40000000001</v>
      </c>
      <c r="I23" s="313">
        <f t="shared" si="7"/>
        <v>114967</v>
      </c>
      <c r="J23" s="325">
        <f t="shared" si="7"/>
        <v>103473.40000000001</v>
      </c>
      <c r="O23" s="22"/>
      <c r="Q23" s="167"/>
    </row>
    <row r="24" spans="1:17">
      <c r="A24" s="166">
        <v>211</v>
      </c>
      <c r="B24" s="166" t="s">
        <v>510</v>
      </c>
      <c r="C24" s="165">
        <v>3</v>
      </c>
      <c r="D24" s="165">
        <v>3</v>
      </c>
      <c r="E24" s="165">
        <v>28</v>
      </c>
      <c r="F24" s="165">
        <v>28</v>
      </c>
      <c r="G24" s="165">
        <v>115227</v>
      </c>
      <c r="H24" s="246">
        <f t="shared" si="8"/>
        <v>103704.3</v>
      </c>
      <c r="I24" s="313">
        <f t="shared" si="7"/>
        <v>115258</v>
      </c>
      <c r="J24" s="325">
        <f t="shared" si="7"/>
        <v>103735.3</v>
      </c>
      <c r="O24" s="22"/>
      <c r="Q24" s="167"/>
    </row>
    <row r="25" spans="1:17">
      <c r="A25" s="166">
        <v>211</v>
      </c>
      <c r="B25" s="166" t="s">
        <v>511</v>
      </c>
      <c r="C25" s="165">
        <v>3</v>
      </c>
      <c r="D25" s="165">
        <v>3</v>
      </c>
      <c r="E25" s="165">
        <v>30</v>
      </c>
      <c r="F25" s="165">
        <v>30</v>
      </c>
      <c r="G25" s="165">
        <v>115398</v>
      </c>
      <c r="H25" s="246">
        <f t="shared" si="8"/>
        <v>103858.2</v>
      </c>
      <c r="I25" s="313">
        <f t="shared" si="7"/>
        <v>115431</v>
      </c>
      <c r="J25" s="325">
        <f t="shared" si="7"/>
        <v>103891.2</v>
      </c>
      <c r="O25" s="22"/>
      <c r="Q25" s="167"/>
    </row>
    <row r="26" spans="1:17">
      <c r="A26" s="166">
        <v>211</v>
      </c>
      <c r="B26" s="166" t="s">
        <v>512</v>
      </c>
      <c r="C26" s="165">
        <v>3</v>
      </c>
      <c r="D26" s="165">
        <v>3</v>
      </c>
      <c r="E26" s="165">
        <v>31</v>
      </c>
      <c r="F26" s="165">
        <v>31</v>
      </c>
      <c r="G26" s="165">
        <v>115693</v>
      </c>
      <c r="H26" s="246">
        <f t="shared" si="8"/>
        <v>104123.7</v>
      </c>
      <c r="I26" s="313">
        <f t="shared" si="7"/>
        <v>115727</v>
      </c>
      <c r="J26" s="325">
        <f t="shared" si="7"/>
        <v>104157.7</v>
      </c>
      <c r="O26" s="22"/>
      <c r="Q26" s="167"/>
    </row>
    <row r="27" spans="1:17">
      <c r="A27" s="166">
        <v>211</v>
      </c>
      <c r="B27" s="166" t="s">
        <v>513</v>
      </c>
      <c r="C27" s="166">
        <v>3</v>
      </c>
      <c r="D27" s="166">
        <v>3</v>
      </c>
      <c r="E27" s="165">
        <v>31</v>
      </c>
      <c r="F27" s="165">
        <v>31</v>
      </c>
      <c r="G27" s="166">
        <v>115914</v>
      </c>
      <c r="H27" s="246">
        <f t="shared" ref="H27:H32" si="9">+G27*0.9</f>
        <v>104322.6</v>
      </c>
      <c r="I27" s="313">
        <f t="shared" ref="I27:I32" si="10">+C27+E27+G27</f>
        <v>115948</v>
      </c>
      <c r="J27" s="325">
        <f t="shared" ref="J27:J32" si="11">+D27+F27+H27</f>
        <v>104356.6</v>
      </c>
    </row>
    <row r="28" spans="1:17">
      <c r="A28" s="166">
        <v>211</v>
      </c>
      <c r="B28" s="166" t="s">
        <v>514</v>
      </c>
      <c r="C28" s="166">
        <v>3</v>
      </c>
      <c r="D28" s="166">
        <v>3</v>
      </c>
      <c r="E28" s="165">
        <v>31</v>
      </c>
      <c r="F28" s="165">
        <v>31</v>
      </c>
      <c r="G28" s="166">
        <v>112115</v>
      </c>
      <c r="H28" s="246">
        <f t="shared" si="9"/>
        <v>100903.5</v>
      </c>
      <c r="I28" s="313">
        <f t="shared" si="10"/>
        <v>112149</v>
      </c>
      <c r="J28" s="325">
        <f t="shared" si="11"/>
        <v>100937.5</v>
      </c>
    </row>
    <row r="29" spans="1:17">
      <c r="A29" s="166">
        <v>211</v>
      </c>
      <c r="B29" s="166" t="s">
        <v>515</v>
      </c>
      <c r="C29" s="166">
        <v>4</v>
      </c>
      <c r="D29" s="166">
        <v>4</v>
      </c>
      <c r="E29" s="166">
        <v>34</v>
      </c>
      <c r="F29" s="166">
        <v>34</v>
      </c>
      <c r="G29" s="166">
        <v>112434</v>
      </c>
      <c r="H29" s="246">
        <f t="shared" si="9"/>
        <v>101190.6</v>
      </c>
      <c r="I29" s="313">
        <f t="shared" si="10"/>
        <v>112472</v>
      </c>
      <c r="J29" s="325">
        <f t="shared" si="11"/>
        <v>101228.6</v>
      </c>
    </row>
    <row r="30" spans="1:17">
      <c r="A30" s="166">
        <v>211</v>
      </c>
      <c r="B30" s="166" t="s">
        <v>516</v>
      </c>
      <c r="C30" s="166">
        <v>4</v>
      </c>
      <c r="D30" s="166">
        <v>4</v>
      </c>
      <c r="E30" s="166">
        <v>34</v>
      </c>
      <c r="F30" s="166">
        <v>34</v>
      </c>
      <c r="G30" s="166">
        <v>111061</v>
      </c>
      <c r="H30" s="246">
        <f t="shared" si="9"/>
        <v>99954.900000000009</v>
      </c>
      <c r="I30" s="313">
        <f t="shared" si="10"/>
        <v>111099</v>
      </c>
      <c r="J30" s="325">
        <f t="shared" si="11"/>
        <v>99992.900000000009</v>
      </c>
    </row>
    <row r="31" spans="1:17">
      <c r="A31" s="166">
        <v>211</v>
      </c>
      <c r="B31" s="166" t="s">
        <v>517</v>
      </c>
      <c r="C31" s="166">
        <v>3</v>
      </c>
      <c r="D31" s="166">
        <v>3</v>
      </c>
      <c r="E31" s="166">
        <v>34</v>
      </c>
      <c r="F31" s="166">
        <v>34</v>
      </c>
      <c r="G31" s="166">
        <v>110791</v>
      </c>
      <c r="H31" s="246">
        <f t="shared" si="9"/>
        <v>99711.900000000009</v>
      </c>
      <c r="I31" s="313">
        <f t="shared" si="10"/>
        <v>110828</v>
      </c>
      <c r="J31" s="325">
        <f t="shared" si="11"/>
        <v>99748.900000000009</v>
      </c>
    </row>
    <row r="32" spans="1:17">
      <c r="A32" s="166">
        <v>211</v>
      </c>
      <c r="B32" s="166" t="s">
        <v>518</v>
      </c>
      <c r="C32" s="166">
        <v>4</v>
      </c>
      <c r="D32" s="166">
        <v>4</v>
      </c>
      <c r="E32" s="166">
        <v>34</v>
      </c>
      <c r="F32" s="166">
        <v>34</v>
      </c>
      <c r="G32" s="166">
        <v>111133</v>
      </c>
      <c r="H32" s="246">
        <f t="shared" si="9"/>
        <v>100019.7</v>
      </c>
      <c r="I32" s="313">
        <f t="shared" si="10"/>
        <v>111171</v>
      </c>
      <c r="J32" s="325">
        <f t="shared" si="11"/>
        <v>100057.7</v>
      </c>
    </row>
    <row r="33" spans="1:10">
      <c r="A33" s="238" t="s">
        <v>671</v>
      </c>
      <c r="B33" s="166"/>
      <c r="C33" s="166"/>
      <c r="D33" s="166"/>
      <c r="E33" s="166"/>
      <c r="F33" s="166"/>
      <c r="G33" s="166"/>
      <c r="H33" s="166"/>
      <c r="I33" s="166"/>
      <c r="J33" s="165">
        <f t="shared" ref="J33" si="12">D33+F33+H33</f>
        <v>0</v>
      </c>
    </row>
    <row r="34" spans="1:10">
      <c r="A34" s="166">
        <v>214</v>
      </c>
      <c r="B34" s="166" t="s">
        <v>507</v>
      </c>
      <c r="C34" s="165"/>
      <c r="D34" s="165"/>
      <c r="E34" s="165">
        <v>7</v>
      </c>
      <c r="F34" s="165">
        <v>7</v>
      </c>
      <c r="G34" s="165">
        <v>117801</v>
      </c>
      <c r="H34" s="246">
        <f>+G34*0.9</f>
        <v>106020.90000000001</v>
      </c>
      <c r="I34" s="313">
        <f t="shared" ref="I34:J39" si="13">+C34+E34+G34</f>
        <v>117808</v>
      </c>
      <c r="J34" s="325">
        <f t="shared" si="13"/>
        <v>106027.90000000001</v>
      </c>
    </row>
    <row r="35" spans="1:10">
      <c r="A35" s="166">
        <v>214</v>
      </c>
      <c r="B35" s="166" t="s">
        <v>508</v>
      </c>
      <c r="C35" s="165"/>
      <c r="D35" s="165"/>
      <c r="E35" s="165">
        <v>8</v>
      </c>
      <c r="F35" s="165">
        <v>8</v>
      </c>
      <c r="G35" s="165">
        <v>118467</v>
      </c>
      <c r="H35" s="246">
        <f t="shared" ref="H35:H39" si="14">+G35*0.9</f>
        <v>106620.3</v>
      </c>
      <c r="I35" s="313">
        <f t="shared" si="13"/>
        <v>118475</v>
      </c>
      <c r="J35" s="325">
        <f t="shared" si="13"/>
        <v>106628.3</v>
      </c>
    </row>
    <row r="36" spans="1:10">
      <c r="A36" s="166">
        <v>214</v>
      </c>
      <c r="B36" s="166" t="s">
        <v>509</v>
      </c>
      <c r="C36" s="165"/>
      <c r="D36" s="165"/>
      <c r="E36" s="165">
        <v>8</v>
      </c>
      <c r="F36" s="165">
        <v>8</v>
      </c>
      <c r="G36" s="165">
        <v>118818</v>
      </c>
      <c r="H36" s="246">
        <f t="shared" si="14"/>
        <v>106936.2</v>
      </c>
      <c r="I36" s="313">
        <f t="shared" si="13"/>
        <v>118826</v>
      </c>
      <c r="J36" s="325">
        <f t="shared" si="13"/>
        <v>106944.2</v>
      </c>
    </row>
    <row r="37" spans="1:10">
      <c r="A37" s="166">
        <v>214</v>
      </c>
      <c r="B37" s="166" t="s">
        <v>510</v>
      </c>
      <c r="C37" s="165"/>
      <c r="D37" s="165"/>
      <c r="E37" s="165">
        <v>8</v>
      </c>
      <c r="F37" s="165">
        <v>8</v>
      </c>
      <c r="G37" s="165">
        <v>118987</v>
      </c>
      <c r="H37" s="246">
        <f t="shared" si="14"/>
        <v>107088.3</v>
      </c>
      <c r="I37" s="313">
        <f t="shared" si="13"/>
        <v>118995</v>
      </c>
      <c r="J37" s="325">
        <f t="shared" si="13"/>
        <v>107096.3</v>
      </c>
    </row>
    <row r="38" spans="1:10">
      <c r="A38" s="166">
        <v>214</v>
      </c>
      <c r="B38" s="166" t="s">
        <v>511</v>
      </c>
      <c r="C38" s="165"/>
      <c r="D38" s="165"/>
      <c r="E38" s="165">
        <v>9</v>
      </c>
      <c r="F38" s="165">
        <v>9</v>
      </c>
      <c r="G38" s="165">
        <v>119077</v>
      </c>
      <c r="H38" s="246">
        <f t="shared" si="14"/>
        <v>107169.3</v>
      </c>
      <c r="I38" s="313">
        <f t="shared" si="13"/>
        <v>119086</v>
      </c>
      <c r="J38" s="325">
        <f t="shared" si="13"/>
        <v>107178.3</v>
      </c>
    </row>
    <row r="39" spans="1:10">
      <c r="A39" s="166">
        <v>214</v>
      </c>
      <c r="B39" s="166" t="s">
        <v>512</v>
      </c>
      <c r="C39" s="165"/>
      <c r="D39" s="165"/>
      <c r="E39" s="165">
        <v>10</v>
      </c>
      <c r="F39" s="165">
        <v>10</v>
      </c>
      <c r="G39" s="165">
        <v>119441</v>
      </c>
      <c r="H39" s="246">
        <f t="shared" si="14"/>
        <v>107496.90000000001</v>
      </c>
      <c r="I39" s="313">
        <f t="shared" si="13"/>
        <v>119451</v>
      </c>
      <c r="J39" s="325">
        <f t="shared" si="13"/>
        <v>107506.90000000001</v>
      </c>
    </row>
    <row r="40" spans="1:10">
      <c r="A40" s="166">
        <v>214</v>
      </c>
      <c r="B40" s="166" t="s">
        <v>513</v>
      </c>
      <c r="C40" s="165"/>
      <c r="D40" s="165"/>
      <c r="E40" s="165">
        <v>10</v>
      </c>
      <c r="F40" s="165">
        <v>10</v>
      </c>
      <c r="G40" s="166">
        <v>119906</v>
      </c>
      <c r="H40" s="246">
        <f t="shared" ref="H40:H45" si="15">+G40*0.9</f>
        <v>107915.40000000001</v>
      </c>
      <c r="I40" s="313">
        <f t="shared" ref="I40:I45" si="16">+C40+E40+G40</f>
        <v>119916</v>
      </c>
      <c r="J40" s="325">
        <f t="shared" ref="J40:J45" si="17">+D40+F40+H40</f>
        <v>107925.40000000001</v>
      </c>
    </row>
    <row r="41" spans="1:10">
      <c r="A41" s="166">
        <v>214</v>
      </c>
      <c r="B41" s="166" t="s">
        <v>514</v>
      </c>
      <c r="C41" s="165"/>
      <c r="D41" s="165"/>
      <c r="E41" s="165">
        <v>10</v>
      </c>
      <c r="F41" s="165">
        <v>10</v>
      </c>
      <c r="G41" s="166">
        <v>120400</v>
      </c>
      <c r="H41" s="246">
        <f t="shared" si="15"/>
        <v>108360</v>
      </c>
      <c r="I41" s="313">
        <f t="shared" si="16"/>
        <v>120410</v>
      </c>
      <c r="J41" s="325">
        <f t="shared" si="17"/>
        <v>108370</v>
      </c>
    </row>
    <row r="42" spans="1:10">
      <c r="A42" s="166">
        <v>214</v>
      </c>
      <c r="B42" s="166" t="s">
        <v>515</v>
      </c>
      <c r="C42" s="165"/>
      <c r="D42" s="165"/>
      <c r="E42" s="166">
        <v>10</v>
      </c>
      <c r="F42" s="166">
        <v>10</v>
      </c>
      <c r="G42" s="166">
        <v>120756</v>
      </c>
      <c r="H42" s="246">
        <f t="shared" si="15"/>
        <v>108680.40000000001</v>
      </c>
      <c r="I42" s="313">
        <f t="shared" si="16"/>
        <v>120766</v>
      </c>
      <c r="J42" s="325">
        <f t="shared" si="17"/>
        <v>108690.40000000001</v>
      </c>
    </row>
    <row r="43" spans="1:10">
      <c r="A43" s="166">
        <v>214</v>
      </c>
      <c r="B43" s="166" t="s">
        <v>516</v>
      </c>
      <c r="C43" s="165"/>
      <c r="D43" s="165"/>
      <c r="E43" s="166">
        <v>10</v>
      </c>
      <c r="F43" s="166">
        <v>10</v>
      </c>
      <c r="G43" s="166">
        <v>121275</v>
      </c>
      <c r="H43" s="246">
        <f t="shared" si="15"/>
        <v>109147.5</v>
      </c>
      <c r="I43" s="313">
        <f t="shared" si="16"/>
        <v>121285</v>
      </c>
      <c r="J43" s="325">
        <f t="shared" si="17"/>
        <v>109157.5</v>
      </c>
    </row>
    <row r="44" spans="1:10">
      <c r="A44" s="166">
        <v>214</v>
      </c>
      <c r="B44" s="166" t="s">
        <v>517</v>
      </c>
      <c r="C44" s="165"/>
      <c r="D44" s="165"/>
      <c r="E44" s="166">
        <v>10</v>
      </c>
      <c r="F44" s="166">
        <v>10</v>
      </c>
      <c r="G44" s="166">
        <v>121530</v>
      </c>
      <c r="H44" s="246">
        <f t="shared" si="15"/>
        <v>109377</v>
      </c>
      <c r="I44" s="313">
        <f t="shared" si="16"/>
        <v>121540</v>
      </c>
      <c r="J44" s="325">
        <f t="shared" si="17"/>
        <v>109387</v>
      </c>
    </row>
    <row r="45" spans="1:10">
      <c r="A45" s="166">
        <v>214</v>
      </c>
      <c r="B45" s="166" t="s">
        <v>518</v>
      </c>
      <c r="C45" s="165"/>
      <c r="D45" s="165"/>
      <c r="E45" s="166">
        <v>10</v>
      </c>
      <c r="F45" s="166">
        <v>10</v>
      </c>
      <c r="G45" s="166">
        <v>121604</v>
      </c>
      <c r="H45" s="246">
        <f t="shared" si="15"/>
        <v>109443.6</v>
      </c>
      <c r="I45" s="313">
        <f t="shared" si="16"/>
        <v>121614</v>
      </c>
      <c r="J45" s="325">
        <f t="shared" si="17"/>
        <v>109453.6</v>
      </c>
    </row>
    <row r="46" spans="1:10">
      <c r="A46" s="238" t="s">
        <v>642</v>
      </c>
      <c r="B46" s="166"/>
      <c r="C46" s="166"/>
      <c r="D46" s="166"/>
      <c r="E46" s="166"/>
      <c r="F46" s="166"/>
      <c r="G46" s="166"/>
      <c r="H46" s="166"/>
      <c r="I46" s="166"/>
      <c r="J46" s="166"/>
    </row>
    <row r="47" spans="1:10">
      <c r="A47" s="166">
        <v>215</v>
      </c>
      <c r="B47" s="166" t="s">
        <v>507</v>
      </c>
      <c r="C47" s="165"/>
      <c r="D47" s="165"/>
      <c r="E47" s="165">
        <v>11</v>
      </c>
      <c r="F47" s="165">
        <v>11</v>
      </c>
      <c r="G47" s="165">
        <v>90408</v>
      </c>
      <c r="H47" s="246">
        <f>+G47*0.9</f>
        <v>81367.199999999997</v>
      </c>
      <c r="I47" s="313">
        <f t="shared" ref="I47:J52" si="18">+C47+E47+G47</f>
        <v>90419</v>
      </c>
      <c r="J47" s="325">
        <f t="shared" si="18"/>
        <v>81378.2</v>
      </c>
    </row>
    <row r="48" spans="1:10">
      <c r="A48" s="166">
        <v>215</v>
      </c>
      <c r="B48" s="166" t="s">
        <v>508</v>
      </c>
      <c r="C48" s="165"/>
      <c r="D48" s="165"/>
      <c r="E48" s="165">
        <v>13</v>
      </c>
      <c r="F48" s="165">
        <v>13</v>
      </c>
      <c r="G48" s="165">
        <v>90823</v>
      </c>
      <c r="H48" s="246">
        <f t="shared" ref="H48:H52" si="19">+G48*0.9</f>
        <v>81740.7</v>
      </c>
      <c r="I48" s="313">
        <f t="shared" si="18"/>
        <v>90836</v>
      </c>
      <c r="J48" s="325">
        <f t="shared" si="18"/>
        <v>81753.7</v>
      </c>
    </row>
    <row r="49" spans="1:10">
      <c r="A49" s="166">
        <v>215</v>
      </c>
      <c r="B49" s="166" t="s">
        <v>509</v>
      </c>
      <c r="C49" s="165"/>
      <c r="D49" s="165"/>
      <c r="E49" s="165">
        <v>13</v>
      </c>
      <c r="F49" s="165">
        <v>13</v>
      </c>
      <c r="G49" s="165">
        <v>91360</v>
      </c>
      <c r="H49" s="246">
        <f t="shared" si="19"/>
        <v>82224</v>
      </c>
      <c r="I49" s="313">
        <f t="shared" si="18"/>
        <v>91373</v>
      </c>
      <c r="J49" s="325">
        <f t="shared" si="18"/>
        <v>82237</v>
      </c>
    </row>
    <row r="50" spans="1:10">
      <c r="A50" s="166">
        <v>215</v>
      </c>
      <c r="B50" s="166" t="s">
        <v>510</v>
      </c>
      <c r="C50" s="165"/>
      <c r="D50" s="165"/>
      <c r="E50" s="165">
        <v>13</v>
      </c>
      <c r="F50" s="165">
        <v>13</v>
      </c>
      <c r="G50" s="165">
        <v>91396</v>
      </c>
      <c r="H50" s="246">
        <f t="shared" si="19"/>
        <v>82256.400000000009</v>
      </c>
      <c r="I50" s="313">
        <f t="shared" si="18"/>
        <v>91409</v>
      </c>
      <c r="J50" s="325">
        <f t="shared" si="18"/>
        <v>82269.400000000009</v>
      </c>
    </row>
    <row r="51" spans="1:10">
      <c r="A51" s="166">
        <v>215</v>
      </c>
      <c r="B51" s="166" t="s">
        <v>511</v>
      </c>
      <c r="C51" s="165"/>
      <c r="D51" s="165"/>
      <c r="E51" s="165">
        <v>13</v>
      </c>
      <c r="F51" s="165">
        <v>13</v>
      </c>
      <c r="G51" s="165">
        <v>91463</v>
      </c>
      <c r="H51" s="246">
        <f t="shared" si="19"/>
        <v>82316.7</v>
      </c>
      <c r="I51" s="313">
        <f t="shared" si="18"/>
        <v>91476</v>
      </c>
      <c r="J51" s="325">
        <f t="shared" si="18"/>
        <v>82329.7</v>
      </c>
    </row>
    <row r="52" spans="1:10">
      <c r="A52" s="166">
        <v>215</v>
      </c>
      <c r="B52" s="166" t="s">
        <v>512</v>
      </c>
      <c r="C52" s="165"/>
      <c r="D52" s="165"/>
      <c r="E52" s="165">
        <v>14</v>
      </c>
      <c r="F52" s="165">
        <v>14</v>
      </c>
      <c r="G52" s="165">
        <v>92354</v>
      </c>
      <c r="H52" s="246">
        <f t="shared" si="19"/>
        <v>83118.600000000006</v>
      </c>
      <c r="I52" s="313">
        <f t="shared" si="18"/>
        <v>92368</v>
      </c>
      <c r="J52" s="325">
        <f t="shared" si="18"/>
        <v>83132.600000000006</v>
      </c>
    </row>
    <row r="53" spans="1:10">
      <c r="A53" s="166">
        <v>215</v>
      </c>
      <c r="B53" s="166" t="s">
        <v>513</v>
      </c>
      <c r="C53" s="165"/>
      <c r="D53" s="165"/>
      <c r="E53" s="166">
        <v>15</v>
      </c>
      <c r="F53" s="166">
        <v>15</v>
      </c>
      <c r="G53" s="405">
        <v>92687</v>
      </c>
      <c r="H53" s="246">
        <f t="shared" ref="H53:H58" si="20">+G53*0.9</f>
        <v>83418.3</v>
      </c>
      <c r="I53" s="313">
        <f t="shared" ref="I53:I58" si="21">+C53+E53+G53</f>
        <v>92702</v>
      </c>
      <c r="J53" s="325">
        <f t="shared" ref="J53:J58" si="22">+D53+F53+H53</f>
        <v>83433.3</v>
      </c>
    </row>
    <row r="54" spans="1:10">
      <c r="A54" s="166">
        <v>215</v>
      </c>
      <c r="B54" s="166" t="s">
        <v>514</v>
      </c>
      <c r="C54" s="165"/>
      <c r="D54" s="165"/>
      <c r="E54" s="166">
        <v>15</v>
      </c>
      <c r="F54" s="166">
        <v>15</v>
      </c>
      <c r="G54" s="405">
        <v>92846</v>
      </c>
      <c r="H54" s="246">
        <f t="shared" si="20"/>
        <v>83561.400000000009</v>
      </c>
      <c r="I54" s="313">
        <f t="shared" si="21"/>
        <v>92861</v>
      </c>
      <c r="J54" s="325">
        <f t="shared" si="22"/>
        <v>83576.400000000009</v>
      </c>
    </row>
    <row r="55" spans="1:10">
      <c r="A55" s="166">
        <v>215</v>
      </c>
      <c r="B55" s="166" t="s">
        <v>515</v>
      </c>
      <c r="C55" s="165"/>
      <c r="D55" s="165"/>
      <c r="E55" s="166">
        <v>15</v>
      </c>
      <c r="F55" s="166">
        <v>15</v>
      </c>
      <c r="G55" s="405">
        <v>93032</v>
      </c>
      <c r="H55" s="246">
        <f t="shared" si="20"/>
        <v>83728.800000000003</v>
      </c>
      <c r="I55" s="313">
        <f t="shared" si="21"/>
        <v>93047</v>
      </c>
      <c r="J55" s="325">
        <f t="shared" si="22"/>
        <v>83743.8</v>
      </c>
    </row>
    <row r="56" spans="1:10">
      <c r="A56" s="166">
        <v>215</v>
      </c>
      <c r="B56" s="166" t="s">
        <v>516</v>
      </c>
      <c r="C56" s="165"/>
      <c r="D56" s="165"/>
      <c r="E56" s="166">
        <v>15</v>
      </c>
      <c r="F56" s="166">
        <v>15</v>
      </c>
      <c r="G56" s="405">
        <v>93602</v>
      </c>
      <c r="H56" s="246">
        <f t="shared" si="20"/>
        <v>84241.8</v>
      </c>
      <c r="I56" s="313">
        <f t="shared" si="21"/>
        <v>93617</v>
      </c>
      <c r="J56" s="325">
        <f t="shared" si="22"/>
        <v>84256.8</v>
      </c>
    </row>
    <row r="57" spans="1:10">
      <c r="A57" s="166">
        <v>215</v>
      </c>
      <c r="B57" s="166" t="s">
        <v>517</v>
      </c>
      <c r="C57" s="165"/>
      <c r="D57" s="165"/>
      <c r="E57" s="166">
        <v>15</v>
      </c>
      <c r="F57" s="166">
        <v>15</v>
      </c>
      <c r="G57" s="405">
        <v>93700</v>
      </c>
      <c r="H57" s="246">
        <f t="shared" si="20"/>
        <v>84330</v>
      </c>
      <c r="I57" s="313">
        <f t="shared" si="21"/>
        <v>93715</v>
      </c>
      <c r="J57" s="325">
        <f t="shared" si="22"/>
        <v>84345</v>
      </c>
    </row>
    <row r="58" spans="1:10">
      <c r="A58" s="166">
        <v>215</v>
      </c>
      <c r="B58" s="166" t="s">
        <v>518</v>
      </c>
      <c r="C58" s="165"/>
      <c r="D58" s="165"/>
      <c r="E58" s="166">
        <v>15</v>
      </c>
      <c r="F58" s="166">
        <v>15</v>
      </c>
      <c r="G58" s="405">
        <v>93815</v>
      </c>
      <c r="H58" s="246">
        <f t="shared" si="20"/>
        <v>84433.5</v>
      </c>
      <c r="I58" s="313">
        <f t="shared" si="21"/>
        <v>93830</v>
      </c>
      <c r="J58" s="325">
        <f t="shared" si="22"/>
        <v>84448.5</v>
      </c>
    </row>
    <row r="59" spans="1:10">
      <c r="A59" s="238" t="s">
        <v>520</v>
      </c>
      <c r="B59" s="166"/>
      <c r="C59" s="166"/>
      <c r="D59" s="166"/>
      <c r="E59" s="166"/>
      <c r="F59" s="166"/>
      <c r="G59" s="166"/>
      <c r="H59" s="166"/>
      <c r="I59" s="166"/>
      <c r="J59" s="166"/>
    </row>
    <row r="60" spans="1:10">
      <c r="A60" s="166">
        <v>291</v>
      </c>
      <c r="B60" s="166" t="s">
        <v>507</v>
      </c>
      <c r="C60" s="165"/>
      <c r="D60" s="165"/>
      <c r="E60" s="165">
        <v>16</v>
      </c>
      <c r="F60" s="165">
        <v>16</v>
      </c>
      <c r="G60" s="165">
        <v>138601</v>
      </c>
      <c r="H60" s="246">
        <f>+G60*0.85</f>
        <v>117810.84999999999</v>
      </c>
      <c r="I60" s="313">
        <f t="shared" ref="I60:J65" si="23">+C60+E60+G60</f>
        <v>138617</v>
      </c>
      <c r="J60" s="325">
        <f t="shared" si="23"/>
        <v>117826.84999999999</v>
      </c>
    </row>
    <row r="61" spans="1:10">
      <c r="A61" s="166">
        <v>291</v>
      </c>
      <c r="B61" s="166" t="s">
        <v>508</v>
      </c>
      <c r="C61" s="165"/>
      <c r="D61" s="165"/>
      <c r="E61" s="165">
        <v>16</v>
      </c>
      <c r="F61" s="165">
        <v>16</v>
      </c>
      <c r="G61" s="165">
        <v>139729</v>
      </c>
      <c r="H61" s="246">
        <f t="shared" ref="H61:H65" si="24">+G61*0.85</f>
        <v>118769.65</v>
      </c>
      <c r="I61" s="313">
        <f t="shared" si="23"/>
        <v>139745</v>
      </c>
      <c r="J61" s="325">
        <f t="shared" si="23"/>
        <v>118785.65</v>
      </c>
    </row>
    <row r="62" spans="1:10">
      <c r="A62" s="166">
        <v>291</v>
      </c>
      <c r="B62" s="166" t="s">
        <v>509</v>
      </c>
      <c r="C62" s="165"/>
      <c r="D62" s="165"/>
      <c r="E62" s="165">
        <v>16</v>
      </c>
      <c r="F62" s="165">
        <v>16</v>
      </c>
      <c r="G62" s="165">
        <v>142786</v>
      </c>
      <c r="H62" s="246">
        <f t="shared" si="24"/>
        <v>121368.09999999999</v>
      </c>
      <c r="I62" s="313">
        <f t="shared" si="23"/>
        <v>142802</v>
      </c>
      <c r="J62" s="325">
        <f t="shared" si="23"/>
        <v>121384.09999999999</v>
      </c>
    </row>
    <row r="63" spans="1:10">
      <c r="A63" s="166">
        <v>291</v>
      </c>
      <c r="B63" s="166" t="s">
        <v>510</v>
      </c>
      <c r="C63" s="165"/>
      <c r="D63" s="165"/>
      <c r="E63" s="165">
        <v>16</v>
      </c>
      <c r="F63" s="165">
        <v>16</v>
      </c>
      <c r="G63" s="165">
        <v>143097</v>
      </c>
      <c r="H63" s="246">
        <f t="shared" si="24"/>
        <v>121632.45</v>
      </c>
      <c r="I63" s="313">
        <f t="shared" si="23"/>
        <v>143113</v>
      </c>
      <c r="J63" s="325">
        <f t="shared" si="23"/>
        <v>121648.45</v>
      </c>
    </row>
    <row r="64" spans="1:10">
      <c r="A64" s="166">
        <v>291</v>
      </c>
      <c r="B64" s="166" t="s">
        <v>511</v>
      </c>
      <c r="C64" s="165"/>
      <c r="D64" s="165"/>
      <c r="E64" s="165">
        <v>16</v>
      </c>
      <c r="F64" s="165">
        <v>16</v>
      </c>
      <c r="G64" s="165">
        <v>142655</v>
      </c>
      <c r="H64" s="246">
        <f t="shared" si="24"/>
        <v>121256.75</v>
      </c>
      <c r="I64" s="313">
        <f t="shared" si="23"/>
        <v>142671</v>
      </c>
      <c r="J64" s="325">
        <f t="shared" si="23"/>
        <v>121272.75</v>
      </c>
    </row>
    <row r="65" spans="1:10">
      <c r="A65" s="166">
        <v>291</v>
      </c>
      <c r="B65" s="166" t="s">
        <v>512</v>
      </c>
      <c r="C65" s="165"/>
      <c r="D65" s="165"/>
      <c r="E65" s="165">
        <v>16</v>
      </c>
      <c r="F65" s="165">
        <v>16</v>
      </c>
      <c r="G65" s="165">
        <v>142959</v>
      </c>
      <c r="H65" s="246">
        <f t="shared" si="24"/>
        <v>121515.15</v>
      </c>
      <c r="I65" s="313">
        <f t="shared" si="23"/>
        <v>142975</v>
      </c>
      <c r="J65" s="325">
        <f t="shared" si="23"/>
        <v>121531.15</v>
      </c>
    </row>
    <row r="66" spans="1:10">
      <c r="A66" s="166">
        <v>291</v>
      </c>
      <c r="B66" s="166" t="s">
        <v>513</v>
      </c>
      <c r="C66" s="165"/>
      <c r="D66" s="165"/>
      <c r="E66" s="165">
        <v>16</v>
      </c>
      <c r="F66" s="165">
        <v>16</v>
      </c>
      <c r="G66" s="405">
        <v>143063</v>
      </c>
      <c r="H66" s="246">
        <f t="shared" ref="H66:H71" si="25">+G66*0.85</f>
        <v>121603.55</v>
      </c>
      <c r="I66" s="313">
        <f t="shared" ref="I66:I71" si="26">+C66+E66+G66</f>
        <v>143079</v>
      </c>
      <c r="J66" s="325">
        <f t="shared" ref="J66:J71" si="27">+D66+F66+H66</f>
        <v>121619.55</v>
      </c>
    </row>
    <row r="67" spans="1:10">
      <c r="A67" s="166">
        <v>291</v>
      </c>
      <c r="B67" s="166" t="s">
        <v>514</v>
      </c>
      <c r="C67" s="165"/>
      <c r="D67" s="165"/>
      <c r="E67" s="165">
        <v>17</v>
      </c>
      <c r="F67" s="165">
        <v>17</v>
      </c>
      <c r="G67" s="405">
        <v>142113</v>
      </c>
      <c r="H67" s="246">
        <f t="shared" si="25"/>
        <v>120796.05</v>
      </c>
      <c r="I67" s="313">
        <f t="shared" si="26"/>
        <v>142130</v>
      </c>
      <c r="J67" s="325">
        <f t="shared" si="27"/>
        <v>120813.05</v>
      </c>
    </row>
    <row r="68" spans="1:10">
      <c r="A68" s="166">
        <v>291</v>
      </c>
      <c r="B68" s="166" t="s">
        <v>515</v>
      </c>
      <c r="C68" s="165"/>
      <c r="D68" s="165"/>
      <c r="E68" s="165">
        <v>17</v>
      </c>
      <c r="F68" s="165">
        <v>17</v>
      </c>
      <c r="G68" s="405">
        <v>142443</v>
      </c>
      <c r="H68" s="246">
        <f t="shared" si="25"/>
        <v>121076.55</v>
      </c>
      <c r="I68" s="313">
        <f t="shared" si="26"/>
        <v>142460</v>
      </c>
      <c r="J68" s="325">
        <f t="shared" si="27"/>
        <v>121093.55</v>
      </c>
    </row>
    <row r="69" spans="1:10">
      <c r="A69" s="166">
        <v>291</v>
      </c>
      <c r="B69" s="166" t="s">
        <v>516</v>
      </c>
      <c r="C69" s="165"/>
      <c r="D69" s="165"/>
      <c r="E69" s="165">
        <v>17</v>
      </c>
      <c r="F69" s="165">
        <v>17</v>
      </c>
      <c r="G69" s="405">
        <v>142746</v>
      </c>
      <c r="H69" s="246">
        <f t="shared" si="25"/>
        <v>121334.09999999999</v>
      </c>
      <c r="I69" s="313">
        <f t="shared" si="26"/>
        <v>142763</v>
      </c>
      <c r="J69" s="325">
        <f t="shared" si="27"/>
        <v>121351.09999999999</v>
      </c>
    </row>
    <row r="70" spans="1:10">
      <c r="A70" s="166">
        <v>291</v>
      </c>
      <c r="B70" s="166" t="s">
        <v>517</v>
      </c>
      <c r="C70" s="165"/>
      <c r="D70" s="165"/>
      <c r="E70" s="165">
        <v>17</v>
      </c>
      <c r="F70" s="165">
        <v>17</v>
      </c>
      <c r="G70" s="405">
        <v>143037</v>
      </c>
      <c r="H70" s="246">
        <f t="shared" si="25"/>
        <v>121581.45</v>
      </c>
      <c r="I70" s="313">
        <f t="shared" si="26"/>
        <v>143054</v>
      </c>
      <c r="J70" s="325">
        <f t="shared" si="27"/>
        <v>121598.45</v>
      </c>
    </row>
    <row r="71" spans="1:10">
      <c r="A71" s="166">
        <v>291</v>
      </c>
      <c r="B71" s="166" t="s">
        <v>518</v>
      </c>
      <c r="C71" s="165"/>
      <c r="D71" s="165"/>
      <c r="E71" s="165">
        <v>17</v>
      </c>
      <c r="F71" s="165">
        <v>17</v>
      </c>
      <c r="G71" s="405">
        <v>142867</v>
      </c>
      <c r="H71" s="246">
        <f t="shared" si="25"/>
        <v>121436.95</v>
      </c>
      <c r="I71" s="313">
        <f t="shared" si="26"/>
        <v>142884</v>
      </c>
      <c r="J71" s="325">
        <f t="shared" si="27"/>
        <v>121453.95</v>
      </c>
    </row>
    <row r="72" spans="1:10">
      <c r="A72" s="238" t="s">
        <v>521</v>
      </c>
      <c r="B72" s="166"/>
      <c r="C72" s="166"/>
      <c r="D72" s="166"/>
      <c r="E72" s="166"/>
      <c r="F72" s="166"/>
      <c r="G72" s="166"/>
      <c r="H72" s="166"/>
      <c r="I72" s="166"/>
      <c r="J72" s="166"/>
    </row>
    <row r="73" spans="1:10">
      <c r="A73" s="166">
        <v>292</v>
      </c>
      <c r="B73" s="166" t="s">
        <v>507</v>
      </c>
      <c r="C73" s="165"/>
      <c r="D73" s="165"/>
      <c r="E73" s="165">
        <v>8</v>
      </c>
      <c r="F73" s="165">
        <v>8</v>
      </c>
      <c r="G73" s="165">
        <v>160879</v>
      </c>
      <c r="H73" s="246">
        <f>+G73*0.8</f>
        <v>128703.20000000001</v>
      </c>
      <c r="I73" s="313">
        <f t="shared" ref="I73:J78" si="28">+C73+E73+G73</f>
        <v>160887</v>
      </c>
      <c r="J73" s="325">
        <f t="shared" si="28"/>
        <v>128711.20000000001</v>
      </c>
    </row>
    <row r="74" spans="1:10">
      <c r="A74" s="166">
        <v>292</v>
      </c>
      <c r="B74" s="166" t="s">
        <v>508</v>
      </c>
      <c r="C74" s="165"/>
      <c r="D74" s="165"/>
      <c r="E74" s="165">
        <v>8</v>
      </c>
      <c r="F74" s="165">
        <v>8</v>
      </c>
      <c r="G74" s="165">
        <v>163708</v>
      </c>
      <c r="H74" s="246">
        <f t="shared" ref="H74:H78" si="29">+G74*0.8</f>
        <v>130966.40000000001</v>
      </c>
      <c r="I74" s="313">
        <f t="shared" si="28"/>
        <v>163716</v>
      </c>
      <c r="J74" s="325">
        <f t="shared" si="28"/>
        <v>130974.40000000001</v>
      </c>
    </row>
    <row r="75" spans="1:10">
      <c r="A75" s="166">
        <v>292</v>
      </c>
      <c r="B75" s="166" t="s">
        <v>509</v>
      </c>
      <c r="C75" s="165"/>
      <c r="D75" s="165"/>
      <c r="E75" s="165">
        <v>8</v>
      </c>
      <c r="F75" s="165">
        <v>8</v>
      </c>
      <c r="G75" s="165">
        <v>164818</v>
      </c>
      <c r="H75" s="246">
        <f t="shared" si="29"/>
        <v>131854.39999999999</v>
      </c>
      <c r="I75" s="313">
        <f t="shared" si="28"/>
        <v>164826</v>
      </c>
      <c r="J75" s="325">
        <f t="shared" si="28"/>
        <v>131862.39999999999</v>
      </c>
    </row>
    <row r="76" spans="1:10">
      <c r="A76" s="166">
        <v>292</v>
      </c>
      <c r="B76" s="166" t="s">
        <v>510</v>
      </c>
      <c r="C76" s="165"/>
      <c r="D76" s="165"/>
      <c r="E76" s="165">
        <v>8</v>
      </c>
      <c r="F76" s="165">
        <v>8</v>
      </c>
      <c r="G76" s="165">
        <v>165348</v>
      </c>
      <c r="H76" s="246">
        <f t="shared" si="29"/>
        <v>132278.39999999999</v>
      </c>
      <c r="I76" s="313">
        <f t="shared" si="28"/>
        <v>165356</v>
      </c>
      <c r="J76" s="325">
        <f t="shared" si="28"/>
        <v>132286.39999999999</v>
      </c>
    </row>
    <row r="77" spans="1:10">
      <c r="A77" s="166">
        <v>292</v>
      </c>
      <c r="B77" s="166" t="s">
        <v>511</v>
      </c>
      <c r="C77" s="165"/>
      <c r="D77" s="165"/>
      <c r="E77" s="165">
        <v>8</v>
      </c>
      <c r="F77" s="165">
        <v>8</v>
      </c>
      <c r="G77" s="165">
        <v>165382</v>
      </c>
      <c r="H77" s="246">
        <f t="shared" si="29"/>
        <v>132305.60000000001</v>
      </c>
      <c r="I77" s="313">
        <f t="shared" si="28"/>
        <v>165390</v>
      </c>
      <c r="J77" s="325">
        <f t="shared" si="28"/>
        <v>132313.60000000001</v>
      </c>
    </row>
    <row r="78" spans="1:10">
      <c r="A78" s="166">
        <v>292</v>
      </c>
      <c r="B78" s="166" t="s">
        <v>512</v>
      </c>
      <c r="C78" s="165"/>
      <c r="D78" s="165"/>
      <c r="E78" s="165">
        <v>8</v>
      </c>
      <c r="F78" s="165">
        <v>8</v>
      </c>
      <c r="G78" s="165">
        <v>165917</v>
      </c>
      <c r="H78" s="246">
        <f t="shared" si="29"/>
        <v>132733.6</v>
      </c>
      <c r="I78" s="313">
        <f t="shared" si="28"/>
        <v>165925</v>
      </c>
      <c r="J78" s="325">
        <f t="shared" si="28"/>
        <v>132741.6</v>
      </c>
    </row>
    <row r="79" spans="1:10">
      <c r="A79" s="166">
        <v>292</v>
      </c>
      <c r="B79" s="166" t="s">
        <v>513</v>
      </c>
      <c r="C79" s="165"/>
      <c r="D79" s="165"/>
      <c r="E79" s="165">
        <v>8</v>
      </c>
      <c r="F79" s="165">
        <v>8</v>
      </c>
      <c r="G79" s="405">
        <v>167036</v>
      </c>
      <c r="H79" s="246">
        <f t="shared" ref="H79:H84" si="30">+G79*0.8</f>
        <v>133628.80000000002</v>
      </c>
      <c r="I79" s="313">
        <f t="shared" ref="I79:I84" si="31">+C79+E79+G79</f>
        <v>167044</v>
      </c>
      <c r="J79" s="325">
        <f t="shared" ref="J79:J84" si="32">+D79+F79+H79</f>
        <v>133636.80000000002</v>
      </c>
    </row>
    <row r="80" spans="1:10">
      <c r="A80" s="166">
        <v>292</v>
      </c>
      <c r="B80" s="166" t="s">
        <v>514</v>
      </c>
      <c r="C80" s="165"/>
      <c r="D80" s="165"/>
      <c r="E80" s="165">
        <v>8</v>
      </c>
      <c r="F80" s="165">
        <v>8</v>
      </c>
      <c r="G80" s="405">
        <v>170364</v>
      </c>
      <c r="H80" s="246">
        <f t="shared" si="30"/>
        <v>136291.20000000001</v>
      </c>
      <c r="I80" s="313">
        <f t="shared" si="31"/>
        <v>170372</v>
      </c>
      <c r="J80" s="325">
        <f t="shared" si="32"/>
        <v>136299.20000000001</v>
      </c>
    </row>
    <row r="81" spans="1:10">
      <c r="A81" s="166">
        <v>292</v>
      </c>
      <c r="B81" s="166" t="s">
        <v>515</v>
      </c>
      <c r="C81" s="165"/>
      <c r="D81" s="165"/>
      <c r="E81" s="165">
        <v>9</v>
      </c>
      <c r="F81" s="165">
        <v>9</v>
      </c>
      <c r="G81" s="405">
        <v>170505</v>
      </c>
      <c r="H81" s="246">
        <f t="shared" si="30"/>
        <v>136404</v>
      </c>
      <c r="I81" s="313">
        <f t="shared" si="31"/>
        <v>170514</v>
      </c>
      <c r="J81" s="325">
        <f t="shared" si="32"/>
        <v>136413</v>
      </c>
    </row>
    <row r="82" spans="1:10">
      <c r="A82" s="166">
        <v>292</v>
      </c>
      <c r="B82" s="166" t="s">
        <v>516</v>
      </c>
      <c r="C82" s="165"/>
      <c r="D82" s="165"/>
      <c r="E82" s="165">
        <v>9</v>
      </c>
      <c r="F82" s="165">
        <v>9</v>
      </c>
      <c r="G82" s="405">
        <v>171995</v>
      </c>
      <c r="H82" s="246">
        <f t="shared" si="30"/>
        <v>137596</v>
      </c>
      <c r="I82" s="313">
        <f t="shared" si="31"/>
        <v>172004</v>
      </c>
      <c r="J82" s="325">
        <f t="shared" si="32"/>
        <v>137605</v>
      </c>
    </row>
    <row r="83" spans="1:10">
      <c r="A83" s="166">
        <v>292</v>
      </c>
      <c r="B83" s="166" t="s">
        <v>517</v>
      </c>
      <c r="C83" s="165"/>
      <c r="D83" s="165"/>
      <c r="E83" s="165">
        <v>9</v>
      </c>
      <c r="F83" s="165">
        <v>9</v>
      </c>
      <c r="G83" s="405">
        <v>172745</v>
      </c>
      <c r="H83" s="246">
        <f t="shared" si="30"/>
        <v>138196</v>
      </c>
      <c r="I83" s="313">
        <f t="shared" si="31"/>
        <v>172754</v>
      </c>
      <c r="J83" s="325">
        <f t="shared" si="32"/>
        <v>138205</v>
      </c>
    </row>
    <row r="84" spans="1:10">
      <c r="A84" s="166">
        <v>292</v>
      </c>
      <c r="B84" s="166" t="s">
        <v>518</v>
      </c>
      <c r="C84" s="165"/>
      <c r="D84" s="165"/>
      <c r="E84" s="165">
        <v>9</v>
      </c>
      <c r="F84" s="165">
        <v>9</v>
      </c>
      <c r="G84" s="405">
        <v>173316</v>
      </c>
      <c r="H84" s="246">
        <f t="shared" si="30"/>
        <v>138652.80000000002</v>
      </c>
      <c r="I84" s="313">
        <f t="shared" si="31"/>
        <v>173325</v>
      </c>
      <c r="J84" s="325">
        <f t="shared" si="32"/>
        <v>138661.80000000002</v>
      </c>
    </row>
    <row r="85" spans="1:10">
      <c r="A85" s="238" t="s">
        <v>522</v>
      </c>
      <c r="B85" s="166"/>
      <c r="C85" s="166"/>
      <c r="D85" s="166"/>
      <c r="E85" s="166"/>
      <c r="F85" s="166"/>
      <c r="G85" s="166"/>
      <c r="H85" s="166"/>
      <c r="I85" s="166"/>
      <c r="J85" s="166"/>
    </row>
    <row r="86" spans="1:10">
      <c r="A86" s="166">
        <v>293</v>
      </c>
      <c r="B86" s="166" t="s">
        <v>507</v>
      </c>
      <c r="C86" s="165"/>
      <c r="D86" s="165"/>
      <c r="E86" s="165">
        <v>18</v>
      </c>
      <c r="F86" s="165">
        <v>18</v>
      </c>
      <c r="G86" s="165">
        <v>108326</v>
      </c>
      <c r="H86" s="246">
        <f>+G86*0.8</f>
        <v>86660.800000000003</v>
      </c>
      <c r="I86" s="313">
        <f t="shared" ref="I86:J91" si="33">+C86+E86+G86</f>
        <v>108344</v>
      </c>
      <c r="J86" s="325">
        <f t="shared" si="33"/>
        <v>86678.8</v>
      </c>
    </row>
    <row r="87" spans="1:10">
      <c r="A87" s="166">
        <v>293</v>
      </c>
      <c r="B87" s="166" t="s">
        <v>508</v>
      </c>
      <c r="C87" s="165"/>
      <c r="D87" s="165"/>
      <c r="E87" s="165">
        <v>18</v>
      </c>
      <c r="F87" s="165">
        <v>18</v>
      </c>
      <c r="G87" s="165">
        <v>108306</v>
      </c>
      <c r="H87" s="246">
        <f t="shared" ref="H87:H91" si="34">+G87*0.8</f>
        <v>86644.800000000003</v>
      </c>
      <c r="I87" s="313">
        <f t="shared" si="33"/>
        <v>108324</v>
      </c>
      <c r="J87" s="325">
        <f t="shared" si="33"/>
        <v>86662.8</v>
      </c>
    </row>
    <row r="88" spans="1:10">
      <c r="A88" s="166">
        <v>293</v>
      </c>
      <c r="B88" s="166" t="s">
        <v>509</v>
      </c>
      <c r="C88" s="165"/>
      <c r="D88" s="165"/>
      <c r="E88" s="165">
        <v>18</v>
      </c>
      <c r="F88" s="165">
        <v>18</v>
      </c>
      <c r="G88" s="165">
        <v>108408</v>
      </c>
      <c r="H88" s="246">
        <f t="shared" si="34"/>
        <v>86726.400000000009</v>
      </c>
      <c r="I88" s="313">
        <f t="shared" si="33"/>
        <v>108426</v>
      </c>
      <c r="J88" s="325">
        <f t="shared" si="33"/>
        <v>86744.400000000009</v>
      </c>
    </row>
    <row r="89" spans="1:10">
      <c r="A89" s="166">
        <v>293</v>
      </c>
      <c r="B89" s="166" t="s">
        <v>510</v>
      </c>
      <c r="C89" s="165"/>
      <c r="D89" s="165"/>
      <c r="E89" s="165">
        <v>18</v>
      </c>
      <c r="F89" s="165">
        <v>18</v>
      </c>
      <c r="G89" s="165">
        <v>108446</v>
      </c>
      <c r="H89" s="246">
        <f t="shared" si="34"/>
        <v>86756.800000000003</v>
      </c>
      <c r="I89" s="313">
        <f t="shared" si="33"/>
        <v>108464</v>
      </c>
      <c r="J89" s="325">
        <f t="shared" si="33"/>
        <v>86774.8</v>
      </c>
    </row>
    <row r="90" spans="1:10">
      <c r="A90" s="166">
        <v>293</v>
      </c>
      <c r="B90" s="166" t="s">
        <v>511</v>
      </c>
      <c r="C90" s="165"/>
      <c r="D90" s="165"/>
      <c r="E90" s="165">
        <v>18</v>
      </c>
      <c r="F90" s="165">
        <v>18</v>
      </c>
      <c r="G90" s="165">
        <v>108453</v>
      </c>
      <c r="H90" s="246">
        <f t="shared" si="34"/>
        <v>86762.400000000009</v>
      </c>
      <c r="I90" s="313">
        <f t="shared" si="33"/>
        <v>108471</v>
      </c>
      <c r="J90" s="325">
        <f t="shared" si="33"/>
        <v>86780.400000000009</v>
      </c>
    </row>
    <row r="91" spans="1:10">
      <c r="A91" s="166">
        <v>293</v>
      </c>
      <c r="B91" s="166" t="s">
        <v>512</v>
      </c>
      <c r="C91" s="165"/>
      <c r="D91" s="165"/>
      <c r="E91" s="165">
        <v>18</v>
      </c>
      <c r="F91" s="165">
        <v>18</v>
      </c>
      <c r="G91" s="165">
        <v>108899</v>
      </c>
      <c r="H91" s="246">
        <f t="shared" si="34"/>
        <v>87119.200000000012</v>
      </c>
      <c r="I91" s="313">
        <f t="shared" si="33"/>
        <v>108917</v>
      </c>
      <c r="J91" s="325">
        <f t="shared" si="33"/>
        <v>87137.200000000012</v>
      </c>
    </row>
    <row r="92" spans="1:10">
      <c r="A92" s="166">
        <v>293</v>
      </c>
      <c r="B92" s="166" t="s">
        <v>513</v>
      </c>
      <c r="C92" s="165"/>
      <c r="D92" s="165"/>
      <c r="E92" s="165">
        <v>18</v>
      </c>
      <c r="F92" s="165">
        <v>18</v>
      </c>
      <c r="G92" s="405">
        <v>109167</v>
      </c>
      <c r="H92" s="246">
        <f t="shared" ref="H92:H97" si="35">+G92*0.8</f>
        <v>87333.6</v>
      </c>
      <c r="I92" s="313">
        <f t="shared" ref="I92:I97" si="36">+C92+E92+G92</f>
        <v>109185</v>
      </c>
      <c r="J92" s="325">
        <f t="shared" ref="J92:J97" si="37">+D92+F92+H92</f>
        <v>87351.6</v>
      </c>
    </row>
    <row r="93" spans="1:10">
      <c r="A93" s="166">
        <v>293</v>
      </c>
      <c r="B93" s="166" t="s">
        <v>514</v>
      </c>
      <c r="C93" s="165"/>
      <c r="D93" s="165"/>
      <c r="E93" s="165">
        <v>18</v>
      </c>
      <c r="F93" s="165">
        <v>18</v>
      </c>
      <c r="G93" s="405">
        <v>109179</v>
      </c>
      <c r="H93" s="246">
        <f t="shared" si="35"/>
        <v>87343.200000000012</v>
      </c>
      <c r="I93" s="313">
        <f t="shared" si="36"/>
        <v>109197</v>
      </c>
      <c r="J93" s="325">
        <f t="shared" si="37"/>
        <v>87361.200000000012</v>
      </c>
    </row>
    <row r="94" spans="1:10">
      <c r="A94" s="166">
        <v>293</v>
      </c>
      <c r="B94" s="166" t="s">
        <v>515</v>
      </c>
      <c r="C94" s="165"/>
      <c r="D94" s="165"/>
      <c r="E94" s="165">
        <v>18</v>
      </c>
      <c r="F94" s="165">
        <v>18</v>
      </c>
      <c r="G94" s="405">
        <v>112673</v>
      </c>
      <c r="H94" s="246">
        <f t="shared" si="35"/>
        <v>90138.400000000009</v>
      </c>
      <c r="I94" s="313">
        <f t="shared" si="36"/>
        <v>112691</v>
      </c>
      <c r="J94" s="325">
        <f t="shared" si="37"/>
        <v>90156.400000000009</v>
      </c>
    </row>
    <row r="95" spans="1:10">
      <c r="A95" s="166">
        <v>293</v>
      </c>
      <c r="B95" s="166" t="s">
        <v>516</v>
      </c>
      <c r="C95" s="165"/>
      <c r="D95" s="165"/>
      <c r="E95" s="165">
        <v>18</v>
      </c>
      <c r="F95" s="165">
        <v>18</v>
      </c>
      <c r="G95" s="405">
        <v>112760</v>
      </c>
      <c r="H95" s="246">
        <f t="shared" si="35"/>
        <v>90208</v>
      </c>
      <c r="I95" s="313">
        <f t="shared" si="36"/>
        <v>112778</v>
      </c>
      <c r="J95" s="325">
        <f t="shared" si="37"/>
        <v>90226</v>
      </c>
    </row>
    <row r="96" spans="1:10">
      <c r="A96" s="166">
        <v>293</v>
      </c>
      <c r="B96" s="166" t="s">
        <v>517</v>
      </c>
      <c r="C96" s="165"/>
      <c r="D96" s="165"/>
      <c r="E96" s="165">
        <v>18</v>
      </c>
      <c r="F96" s="165">
        <v>18</v>
      </c>
      <c r="G96" s="405">
        <v>112812</v>
      </c>
      <c r="H96" s="246">
        <f t="shared" si="35"/>
        <v>90249.600000000006</v>
      </c>
      <c r="I96" s="313">
        <f t="shared" si="36"/>
        <v>112830</v>
      </c>
      <c r="J96" s="325">
        <f t="shared" si="37"/>
        <v>90267.6</v>
      </c>
    </row>
    <row r="97" spans="1:10">
      <c r="A97" s="166">
        <v>293</v>
      </c>
      <c r="B97" s="166" t="s">
        <v>518</v>
      </c>
      <c r="C97" s="165"/>
      <c r="D97" s="165"/>
      <c r="E97" s="165">
        <v>18</v>
      </c>
      <c r="F97" s="165">
        <v>18</v>
      </c>
      <c r="G97" s="405">
        <v>112862</v>
      </c>
      <c r="H97" s="246">
        <f t="shared" si="35"/>
        <v>90289.600000000006</v>
      </c>
      <c r="I97" s="313">
        <f t="shared" si="36"/>
        <v>112880</v>
      </c>
      <c r="J97" s="325">
        <f t="shared" si="37"/>
        <v>90307.6</v>
      </c>
    </row>
    <row r="98" spans="1:10">
      <c r="A98" s="238" t="s">
        <v>523</v>
      </c>
      <c r="B98" s="166"/>
      <c r="C98" s="166"/>
      <c r="D98" s="166"/>
      <c r="E98" s="166"/>
      <c r="F98" s="166"/>
      <c r="G98" s="166"/>
      <c r="H98" s="166"/>
      <c r="I98" s="166"/>
      <c r="J98" s="166"/>
    </row>
    <row r="99" spans="1:10">
      <c r="A99" s="166">
        <v>311</v>
      </c>
      <c r="B99" s="166" t="s">
        <v>507</v>
      </c>
      <c r="C99" s="165">
        <v>4</v>
      </c>
      <c r="D99" s="165">
        <v>4</v>
      </c>
      <c r="E99" s="165">
        <v>43</v>
      </c>
      <c r="F99" s="165">
        <v>43</v>
      </c>
      <c r="G99" s="165">
        <v>166818</v>
      </c>
      <c r="H99" s="246">
        <f>+G99*0.8</f>
        <v>133454.39999999999</v>
      </c>
      <c r="I99" s="313">
        <f t="shared" ref="I99:J104" si="38">+C99+E99+G99</f>
        <v>166865</v>
      </c>
      <c r="J99" s="325">
        <f t="shared" si="38"/>
        <v>133501.4</v>
      </c>
    </row>
    <row r="100" spans="1:10">
      <c r="A100" s="166">
        <v>311</v>
      </c>
      <c r="B100" s="166" t="s">
        <v>508</v>
      </c>
      <c r="C100" s="165">
        <v>4</v>
      </c>
      <c r="D100" s="165">
        <v>4</v>
      </c>
      <c r="E100" s="165">
        <v>44</v>
      </c>
      <c r="F100" s="165">
        <v>44</v>
      </c>
      <c r="G100" s="165">
        <v>167073</v>
      </c>
      <c r="H100" s="246">
        <f t="shared" ref="H100:H104" si="39">+G100*0.8</f>
        <v>133658.4</v>
      </c>
      <c r="I100" s="313">
        <f t="shared" si="38"/>
        <v>167121</v>
      </c>
      <c r="J100" s="325">
        <f t="shared" si="38"/>
        <v>133706.4</v>
      </c>
    </row>
    <row r="101" spans="1:10">
      <c r="A101" s="166">
        <v>311</v>
      </c>
      <c r="B101" s="166" t="s">
        <v>509</v>
      </c>
      <c r="C101" s="165">
        <v>4</v>
      </c>
      <c r="D101" s="165">
        <v>4</v>
      </c>
      <c r="E101" s="165">
        <v>44</v>
      </c>
      <c r="F101" s="165">
        <v>44</v>
      </c>
      <c r="G101" s="165">
        <v>167064</v>
      </c>
      <c r="H101" s="246">
        <f t="shared" si="39"/>
        <v>133651.20000000001</v>
      </c>
      <c r="I101" s="313">
        <f t="shared" si="38"/>
        <v>167112</v>
      </c>
      <c r="J101" s="325">
        <f t="shared" si="38"/>
        <v>133699.20000000001</v>
      </c>
    </row>
    <row r="102" spans="1:10">
      <c r="A102" s="166">
        <v>311</v>
      </c>
      <c r="B102" s="166" t="s">
        <v>510</v>
      </c>
      <c r="C102" s="165">
        <v>4</v>
      </c>
      <c r="D102" s="165">
        <v>4</v>
      </c>
      <c r="E102" s="165">
        <v>44</v>
      </c>
      <c r="F102" s="165">
        <v>44</v>
      </c>
      <c r="G102" s="165">
        <v>167437</v>
      </c>
      <c r="H102" s="246">
        <f t="shared" si="39"/>
        <v>133949.6</v>
      </c>
      <c r="I102" s="313">
        <f t="shared" si="38"/>
        <v>167485</v>
      </c>
      <c r="J102" s="325">
        <f t="shared" si="38"/>
        <v>133997.6</v>
      </c>
    </row>
    <row r="103" spans="1:10">
      <c r="A103" s="166">
        <v>311</v>
      </c>
      <c r="B103" s="166" t="s">
        <v>511</v>
      </c>
      <c r="C103" s="165">
        <v>4</v>
      </c>
      <c r="D103" s="165">
        <v>4</v>
      </c>
      <c r="E103" s="165">
        <v>44</v>
      </c>
      <c r="F103" s="165">
        <v>44</v>
      </c>
      <c r="G103" s="165">
        <v>167648</v>
      </c>
      <c r="H103" s="246">
        <f t="shared" si="39"/>
        <v>134118.39999999999</v>
      </c>
      <c r="I103" s="313">
        <f t="shared" si="38"/>
        <v>167696</v>
      </c>
      <c r="J103" s="325">
        <f t="shared" si="38"/>
        <v>134166.39999999999</v>
      </c>
    </row>
    <row r="104" spans="1:10">
      <c r="A104" s="166">
        <v>311</v>
      </c>
      <c r="B104" s="166" t="s">
        <v>512</v>
      </c>
      <c r="C104" s="165">
        <v>4</v>
      </c>
      <c r="D104" s="165">
        <v>4</v>
      </c>
      <c r="E104" s="165">
        <v>44</v>
      </c>
      <c r="F104" s="165">
        <v>44</v>
      </c>
      <c r="G104" s="165">
        <v>167944</v>
      </c>
      <c r="H104" s="246">
        <f t="shared" si="39"/>
        <v>134355.20000000001</v>
      </c>
      <c r="I104" s="313">
        <f t="shared" si="38"/>
        <v>167992</v>
      </c>
      <c r="J104" s="325">
        <f t="shared" si="38"/>
        <v>134403.20000000001</v>
      </c>
    </row>
    <row r="105" spans="1:10">
      <c r="A105" s="166">
        <v>311</v>
      </c>
      <c r="B105" s="166" t="s">
        <v>513</v>
      </c>
      <c r="C105" s="165">
        <v>4</v>
      </c>
      <c r="D105" s="165">
        <v>4</v>
      </c>
      <c r="E105" s="165">
        <v>44</v>
      </c>
      <c r="F105" s="165">
        <v>44</v>
      </c>
      <c r="G105" s="405">
        <v>167790</v>
      </c>
      <c r="H105" s="246">
        <f t="shared" ref="H105:H110" si="40">+G105*0.8</f>
        <v>134232</v>
      </c>
      <c r="I105" s="313">
        <f t="shared" ref="I105:I110" si="41">+C105+E105+G105</f>
        <v>167838</v>
      </c>
      <c r="J105" s="325">
        <f t="shared" ref="J105:J110" si="42">+D105+F105+H105</f>
        <v>134280</v>
      </c>
    </row>
    <row r="106" spans="1:10">
      <c r="A106" s="166">
        <v>311</v>
      </c>
      <c r="B106" s="166" t="s">
        <v>514</v>
      </c>
      <c r="C106" s="165">
        <v>4</v>
      </c>
      <c r="D106" s="165">
        <v>4</v>
      </c>
      <c r="E106" s="165">
        <v>45</v>
      </c>
      <c r="F106" s="165">
        <v>45</v>
      </c>
      <c r="G106" s="405">
        <v>168115</v>
      </c>
      <c r="H106" s="246">
        <f t="shared" si="40"/>
        <v>134492</v>
      </c>
      <c r="I106" s="313">
        <f t="shared" si="41"/>
        <v>168164</v>
      </c>
      <c r="J106" s="325">
        <f t="shared" si="42"/>
        <v>134541</v>
      </c>
    </row>
    <row r="107" spans="1:10">
      <c r="A107" s="166">
        <v>311</v>
      </c>
      <c r="B107" s="166" t="s">
        <v>515</v>
      </c>
      <c r="C107" s="165">
        <v>4</v>
      </c>
      <c r="D107" s="165">
        <v>4</v>
      </c>
      <c r="E107" s="165">
        <v>46</v>
      </c>
      <c r="F107" s="165">
        <v>46</v>
      </c>
      <c r="G107" s="405">
        <v>168228</v>
      </c>
      <c r="H107" s="246">
        <f t="shared" si="40"/>
        <v>134582.39999999999</v>
      </c>
      <c r="I107" s="313">
        <f t="shared" si="41"/>
        <v>168278</v>
      </c>
      <c r="J107" s="325">
        <f t="shared" si="42"/>
        <v>134632.4</v>
      </c>
    </row>
    <row r="108" spans="1:10">
      <c r="A108" s="166">
        <v>311</v>
      </c>
      <c r="B108" s="166" t="s">
        <v>516</v>
      </c>
      <c r="C108" s="165">
        <v>4</v>
      </c>
      <c r="D108" s="165">
        <v>4</v>
      </c>
      <c r="E108" s="166">
        <v>46</v>
      </c>
      <c r="F108" s="166">
        <v>46</v>
      </c>
      <c r="G108" s="405">
        <v>168295</v>
      </c>
      <c r="H108" s="246">
        <f t="shared" si="40"/>
        <v>134636</v>
      </c>
      <c r="I108" s="313">
        <f t="shared" si="41"/>
        <v>168345</v>
      </c>
      <c r="J108" s="325">
        <f t="shared" si="42"/>
        <v>134686</v>
      </c>
    </row>
    <row r="109" spans="1:10">
      <c r="A109" s="166">
        <v>311</v>
      </c>
      <c r="B109" s="166" t="s">
        <v>517</v>
      </c>
      <c r="C109" s="165">
        <v>4</v>
      </c>
      <c r="D109" s="165">
        <v>4</v>
      </c>
      <c r="E109" s="166">
        <v>46</v>
      </c>
      <c r="F109" s="166">
        <v>46</v>
      </c>
      <c r="G109" s="405">
        <v>168526</v>
      </c>
      <c r="H109" s="246">
        <f t="shared" si="40"/>
        <v>134820.80000000002</v>
      </c>
      <c r="I109" s="313">
        <f t="shared" si="41"/>
        <v>168576</v>
      </c>
      <c r="J109" s="325">
        <f t="shared" si="42"/>
        <v>134870.80000000002</v>
      </c>
    </row>
    <row r="110" spans="1:10">
      <c r="A110" s="166">
        <v>311</v>
      </c>
      <c r="B110" s="166" t="s">
        <v>518</v>
      </c>
      <c r="C110" s="165">
        <v>4</v>
      </c>
      <c r="D110" s="165">
        <v>4</v>
      </c>
      <c r="E110" s="166">
        <v>46</v>
      </c>
      <c r="F110" s="166">
        <v>46</v>
      </c>
      <c r="G110" s="405">
        <v>168596</v>
      </c>
      <c r="H110" s="246">
        <f t="shared" si="40"/>
        <v>134876.80000000002</v>
      </c>
      <c r="I110" s="313">
        <f t="shared" si="41"/>
        <v>168646</v>
      </c>
      <c r="J110" s="325">
        <f t="shared" si="42"/>
        <v>134926.80000000002</v>
      </c>
    </row>
    <row r="111" spans="1:10">
      <c r="A111" s="238" t="s">
        <v>524</v>
      </c>
      <c r="B111" s="166"/>
      <c r="C111" s="166"/>
      <c r="D111" s="166"/>
      <c r="E111" s="166"/>
      <c r="F111" s="166"/>
      <c r="G111" s="166"/>
      <c r="H111" s="166"/>
      <c r="I111" s="166"/>
      <c r="J111" s="166"/>
    </row>
    <row r="112" spans="1:10">
      <c r="A112" s="166">
        <v>312</v>
      </c>
      <c r="B112" s="166" t="s">
        <v>507</v>
      </c>
      <c r="C112" s="165"/>
      <c r="D112" s="165"/>
      <c r="E112" s="165">
        <v>18</v>
      </c>
      <c r="F112" s="165">
        <v>18</v>
      </c>
      <c r="G112" s="165">
        <v>137166</v>
      </c>
      <c r="H112" s="246">
        <f>+G112*0.85</f>
        <v>116591.09999999999</v>
      </c>
      <c r="I112" s="313">
        <f t="shared" ref="I112:J117" si="43">+C112+E112+G112</f>
        <v>137184</v>
      </c>
      <c r="J112" s="325">
        <f t="shared" si="43"/>
        <v>116609.09999999999</v>
      </c>
    </row>
    <row r="113" spans="1:10">
      <c r="A113" s="166">
        <v>312</v>
      </c>
      <c r="B113" s="166" t="s">
        <v>508</v>
      </c>
      <c r="C113" s="165"/>
      <c r="D113" s="165"/>
      <c r="E113" s="165">
        <v>18</v>
      </c>
      <c r="F113" s="165">
        <v>18</v>
      </c>
      <c r="G113" s="165">
        <v>137538</v>
      </c>
      <c r="H113" s="246">
        <f t="shared" ref="H113:H117" si="44">+G113*0.85</f>
        <v>116907.3</v>
      </c>
      <c r="I113" s="313">
        <f t="shared" si="43"/>
        <v>137556</v>
      </c>
      <c r="J113" s="325">
        <f t="shared" si="43"/>
        <v>116925.3</v>
      </c>
    </row>
    <row r="114" spans="1:10">
      <c r="A114" s="166">
        <v>312</v>
      </c>
      <c r="B114" s="166" t="s">
        <v>509</v>
      </c>
      <c r="C114" s="165"/>
      <c r="D114" s="165"/>
      <c r="E114" s="165">
        <v>18</v>
      </c>
      <c r="F114" s="165">
        <v>18</v>
      </c>
      <c r="G114" s="165">
        <v>137227</v>
      </c>
      <c r="H114" s="246">
        <f t="shared" si="44"/>
        <v>116642.95</v>
      </c>
      <c r="I114" s="313">
        <f t="shared" si="43"/>
        <v>137245</v>
      </c>
      <c r="J114" s="325">
        <f t="shared" si="43"/>
        <v>116660.95</v>
      </c>
    </row>
    <row r="115" spans="1:10">
      <c r="A115" s="166">
        <v>312</v>
      </c>
      <c r="B115" s="166" t="s">
        <v>510</v>
      </c>
      <c r="C115" s="165"/>
      <c r="D115" s="165"/>
      <c r="E115" s="165">
        <v>19</v>
      </c>
      <c r="F115" s="165">
        <v>19</v>
      </c>
      <c r="G115" s="165">
        <v>137829</v>
      </c>
      <c r="H115" s="246">
        <f t="shared" si="44"/>
        <v>117154.65</v>
      </c>
      <c r="I115" s="313">
        <f t="shared" si="43"/>
        <v>137848</v>
      </c>
      <c r="J115" s="325">
        <f t="shared" si="43"/>
        <v>117173.65</v>
      </c>
    </row>
    <row r="116" spans="1:10">
      <c r="A116" s="166">
        <v>312</v>
      </c>
      <c r="B116" s="166" t="s">
        <v>511</v>
      </c>
      <c r="C116" s="165"/>
      <c r="D116" s="165"/>
      <c r="E116" s="165">
        <v>19</v>
      </c>
      <c r="F116" s="165">
        <v>19</v>
      </c>
      <c r="G116" s="165">
        <v>138251</v>
      </c>
      <c r="H116" s="246">
        <f t="shared" si="44"/>
        <v>117513.34999999999</v>
      </c>
      <c r="I116" s="313">
        <f t="shared" si="43"/>
        <v>138270</v>
      </c>
      <c r="J116" s="325">
        <f t="shared" si="43"/>
        <v>117532.34999999999</v>
      </c>
    </row>
    <row r="117" spans="1:10">
      <c r="A117" s="166">
        <v>312</v>
      </c>
      <c r="B117" s="166" t="s">
        <v>512</v>
      </c>
      <c r="C117" s="165"/>
      <c r="D117" s="165"/>
      <c r="E117" s="165">
        <v>19</v>
      </c>
      <c r="F117" s="165">
        <v>19</v>
      </c>
      <c r="G117" s="165">
        <v>138327</v>
      </c>
      <c r="H117" s="246">
        <f t="shared" si="44"/>
        <v>117577.95</v>
      </c>
      <c r="I117" s="313">
        <f t="shared" si="43"/>
        <v>138346</v>
      </c>
      <c r="J117" s="325">
        <f t="shared" si="43"/>
        <v>117596.95</v>
      </c>
    </row>
    <row r="118" spans="1:10">
      <c r="A118" s="166">
        <v>312</v>
      </c>
      <c r="B118" s="166" t="s">
        <v>513</v>
      </c>
      <c r="C118" s="165"/>
      <c r="D118" s="165"/>
      <c r="E118" s="166">
        <v>19</v>
      </c>
      <c r="F118" s="166">
        <v>19</v>
      </c>
      <c r="G118" s="405">
        <v>137906</v>
      </c>
      <c r="H118" s="246">
        <f t="shared" ref="H118:H123" si="45">+G118*0.85</f>
        <v>117220.09999999999</v>
      </c>
      <c r="I118" s="313">
        <f t="shared" ref="I118:I123" si="46">+C118+E118+G118</f>
        <v>137925</v>
      </c>
      <c r="J118" s="325">
        <f t="shared" ref="J118:J123" si="47">+D118+F118+H118</f>
        <v>117239.09999999999</v>
      </c>
    </row>
    <row r="119" spans="1:10">
      <c r="A119" s="166">
        <v>312</v>
      </c>
      <c r="B119" s="166" t="s">
        <v>514</v>
      </c>
      <c r="C119" s="165"/>
      <c r="D119" s="165"/>
      <c r="E119" s="166">
        <v>20</v>
      </c>
      <c r="F119" s="166">
        <v>20</v>
      </c>
      <c r="G119" s="405">
        <v>138334</v>
      </c>
      <c r="H119" s="246">
        <f t="shared" si="45"/>
        <v>117583.9</v>
      </c>
      <c r="I119" s="313">
        <f t="shared" si="46"/>
        <v>138354</v>
      </c>
      <c r="J119" s="325">
        <f t="shared" si="47"/>
        <v>117603.9</v>
      </c>
    </row>
    <row r="120" spans="1:10">
      <c r="A120" s="166">
        <v>312</v>
      </c>
      <c r="B120" s="166" t="s">
        <v>515</v>
      </c>
      <c r="C120" s="165"/>
      <c r="D120" s="165"/>
      <c r="E120" s="166">
        <v>20</v>
      </c>
      <c r="F120" s="166">
        <v>20</v>
      </c>
      <c r="G120" s="405">
        <v>138848</v>
      </c>
      <c r="H120" s="246">
        <f t="shared" si="45"/>
        <v>118020.8</v>
      </c>
      <c r="I120" s="313">
        <f t="shared" si="46"/>
        <v>138868</v>
      </c>
      <c r="J120" s="325">
        <f t="shared" si="47"/>
        <v>118040.8</v>
      </c>
    </row>
    <row r="121" spans="1:10">
      <c r="A121" s="166">
        <v>312</v>
      </c>
      <c r="B121" s="166" t="s">
        <v>516</v>
      </c>
      <c r="C121" s="165"/>
      <c r="D121" s="165"/>
      <c r="E121" s="166">
        <v>20</v>
      </c>
      <c r="F121" s="166">
        <v>20</v>
      </c>
      <c r="G121" s="405">
        <v>139568</v>
      </c>
      <c r="H121" s="246">
        <f t="shared" si="45"/>
        <v>118632.8</v>
      </c>
      <c r="I121" s="313">
        <f t="shared" si="46"/>
        <v>139588</v>
      </c>
      <c r="J121" s="325">
        <f t="shared" si="47"/>
        <v>118652.8</v>
      </c>
    </row>
    <row r="122" spans="1:10">
      <c r="A122" s="166">
        <v>312</v>
      </c>
      <c r="B122" s="166" t="s">
        <v>517</v>
      </c>
      <c r="C122" s="165"/>
      <c r="D122" s="165"/>
      <c r="E122" s="166">
        <v>20</v>
      </c>
      <c r="F122" s="166">
        <v>20</v>
      </c>
      <c r="G122" s="405">
        <v>139795</v>
      </c>
      <c r="H122" s="246">
        <f t="shared" si="45"/>
        <v>118825.75</v>
      </c>
      <c r="I122" s="313">
        <f t="shared" si="46"/>
        <v>139815</v>
      </c>
      <c r="J122" s="325">
        <f t="shared" si="47"/>
        <v>118845.75</v>
      </c>
    </row>
    <row r="123" spans="1:10">
      <c r="A123" s="166">
        <v>312</v>
      </c>
      <c r="B123" s="166" t="s">
        <v>518</v>
      </c>
      <c r="C123" s="165"/>
      <c r="D123" s="165"/>
      <c r="E123" s="166">
        <v>20</v>
      </c>
      <c r="F123" s="166">
        <v>20</v>
      </c>
      <c r="G123" s="405">
        <v>139635</v>
      </c>
      <c r="H123" s="246">
        <f t="shared" si="45"/>
        <v>118689.75</v>
      </c>
      <c r="I123" s="313">
        <f t="shared" si="46"/>
        <v>139655</v>
      </c>
      <c r="J123" s="325">
        <f t="shared" si="47"/>
        <v>118709.75</v>
      </c>
    </row>
    <row r="124" spans="1:10">
      <c r="A124" s="238" t="s">
        <v>525</v>
      </c>
      <c r="B124" s="166"/>
      <c r="C124" s="166"/>
      <c r="D124" s="166"/>
      <c r="E124" s="166"/>
      <c r="F124" s="166"/>
      <c r="G124" s="166"/>
      <c r="H124" s="166"/>
      <c r="I124" s="166"/>
      <c r="J124" s="166"/>
    </row>
    <row r="125" spans="1:10">
      <c r="A125" s="166">
        <v>313</v>
      </c>
      <c r="B125" s="166" t="s">
        <v>507</v>
      </c>
      <c r="C125" s="165"/>
      <c r="D125" s="165"/>
      <c r="E125" s="165">
        <v>9</v>
      </c>
      <c r="F125" s="165">
        <v>9</v>
      </c>
      <c r="G125" s="165">
        <v>76107</v>
      </c>
      <c r="H125" s="246">
        <f>+G125*0.8</f>
        <v>60885.600000000006</v>
      </c>
      <c r="I125" s="313">
        <f t="shared" ref="I125:J130" si="48">+C125+E125+G125</f>
        <v>76116</v>
      </c>
      <c r="J125" s="325">
        <f t="shared" si="48"/>
        <v>60894.600000000006</v>
      </c>
    </row>
    <row r="126" spans="1:10">
      <c r="A126" s="166">
        <v>313</v>
      </c>
      <c r="B126" s="166" t="s">
        <v>508</v>
      </c>
      <c r="C126" s="165"/>
      <c r="D126" s="165"/>
      <c r="E126" s="165">
        <v>9</v>
      </c>
      <c r="F126" s="165">
        <v>9</v>
      </c>
      <c r="G126" s="165">
        <v>76120</v>
      </c>
      <c r="H126" s="246">
        <f t="shared" ref="H126:H130" si="49">+G126*0.8</f>
        <v>60896</v>
      </c>
      <c r="I126" s="313">
        <f t="shared" si="48"/>
        <v>76129</v>
      </c>
      <c r="J126" s="325">
        <f t="shared" si="48"/>
        <v>60905</v>
      </c>
    </row>
    <row r="127" spans="1:10">
      <c r="A127" s="166">
        <v>313</v>
      </c>
      <c r="B127" s="166" t="s">
        <v>509</v>
      </c>
      <c r="C127" s="165"/>
      <c r="D127" s="165"/>
      <c r="E127" s="165">
        <v>9</v>
      </c>
      <c r="F127" s="165">
        <v>9</v>
      </c>
      <c r="G127" s="165">
        <v>76263</v>
      </c>
      <c r="H127" s="246">
        <f t="shared" si="49"/>
        <v>61010.400000000001</v>
      </c>
      <c r="I127" s="313">
        <f t="shared" si="48"/>
        <v>76272</v>
      </c>
      <c r="J127" s="325">
        <f t="shared" si="48"/>
        <v>61019.4</v>
      </c>
    </row>
    <row r="128" spans="1:10">
      <c r="A128" s="166">
        <v>313</v>
      </c>
      <c r="B128" s="166" t="s">
        <v>510</v>
      </c>
      <c r="C128" s="165"/>
      <c r="D128" s="165"/>
      <c r="E128" s="165">
        <v>9</v>
      </c>
      <c r="F128" s="165">
        <v>9</v>
      </c>
      <c r="G128" s="165">
        <v>76507</v>
      </c>
      <c r="H128" s="246">
        <f t="shared" si="49"/>
        <v>61205.600000000006</v>
      </c>
      <c r="I128" s="313">
        <f t="shared" si="48"/>
        <v>76516</v>
      </c>
      <c r="J128" s="325">
        <f t="shared" si="48"/>
        <v>61214.600000000006</v>
      </c>
    </row>
    <row r="129" spans="1:10">
      <c r="A129" s="166">
        <v>313</v>
      </c>
      <c r="B129" s="166" t="s">
        <v>511</v>
      </c>
      <c r="C129" s="165"/>
      <c r="D129" s="165"/>
      <c r="E129" s="165">
        <v>9</v>
      </c>
      <c r="F129" s="165">
        <v>9</v>
      </c>
      <c r="G129" s="165">
        <v>76621</v>
      </c>
      <c r="H129" s="246">
        <f t="shared" si="49"/>
        <v>61296.800000000003</v>
      </c>
      <c r="I129" s="313">
        <f t="shared" si="48"/>
        <v>76630</v>
      </c>
      <c r="J129" s="325">
        <f t="shared" si="48"/>
        <v>61305.8</v>
      </c>
    </row>
    <row r="130" spans="1:10">
      <c r="A130" s="166">
        <v>313</v>
      </c>
      <c r="B130" s="166" t="s">
        <v>512</v>
      </c>
      <c r="C130" s="165"/>
      <c r="D130" s="165"/>
      <c r="E130" s="165">
        <v>9</v>
      </c>
      <c r="F130" s="165">
        <v>9</v>
      </c>
      <c r="G130" s="165">
        <v>76913</v>
      </c>
      <c r="H130" s="246">
        <f t="shared" si="49"/>
        <v>61530.400000000001</v>
      </c>
      <c r="I130" s="313">
        <f t="shared" si="48"/>
        <v>76922</v>
      </c>
      <c r="J130" s="325">
        <f t="shared" si="48"/>
        <v>61539.4</v>
      </c>
    </row>
    <row r="131" spans="1:10">
      <c r="A131" s="166">
        <v>313</v>
      </c>
      <c r="B131" s="166" t="s">
        <v>513</v>
      </c>
      <c r="C131" s="165"/>
      <c r="D131" s="165"/>
      <c r="E131" s="165">
        <v>9</v>
      </c>
      <c r="F131" s="165">
        <v>9</v>
      </c>
      <c r="G131" s="405">
        <v>77037</v>
      </c>
      <c r="H131" s="246">
        <f t="shared" ref="H131:H136" si="50">+G131*0.8</f>
        <v>61629.600000000006</v>
      </c>
      <c r="I131" s="313">
        <f t="shared" ref="I131:I136" si="51">+C131+E131+G131</f>
        <v>77046</v>
      </c>
      <c r="J131" s="325">
        <f t="shared" ref="J131:J136" si="52">+D131+F131+H131</f>
        <v>61638.600000000006</v>
      </c>
    </row>
    <row r="132" spans="1:10">
      <c r="A132" s="166">
        <v>313</v>
      </c>
      <c r="B132" s="166" t="s">
        <v>514</v>
      </c>
      <c r="C132" s="165"/>
      <c r="D132" s="165"/>
      <c r="E132" s="165">
        <v>9</v>
      </c>
      <c r="F132" s="165">
        <v>9</v>
      </c>
      <c r="G132" s="405">
        <v>77183</v>
      </c>
      <c r="H132" s="246">
        <f t="shared" si="50"/>
        <v>61746.400000000001</v>
      </c>
      <c r="I132" s="313">
        <f t="shared" si="51"/>
        <v>77192</v>
      </c>
      <c r="J132" s="325">
        <f t="shared" si="52"/>
        <v>61755.4</v>
      </c>
    </row>
    <row r="133" spans="1:10">
      <c r="A133" s="166">
        <v>313</v>
      </c>
      <c r="B133" s="166" t="s">
        <v>515</v>
      </c>
      <c r="C133" s="165"/>
      <c r="D133" s="165"/>
      <c r="E133" s="165">
        <v>9</v>
      </c>
      <c r="F133" s="165">
        <v>9</v>
      </c>
      <c r="G133" s="405">
        <v>77221</v>
      </c>
      <c r="H133" s="246">
        <f t="shared" si="50"/>
        <v>61776.800000000003</v>
      </c>
      <c r="I133" s="313">
        <f t="shared" si="51"/>
        <v>77230</v>
      </c>
      <c r="J133" s="325">
        <f t="shared" si="52"/>
        <v>61785.8</v>
      </c>
    </row>
    <row r="134" spans="1:10">
      <c r="A134" s="166">
        <v>313</v>
      </c>
      <c r="B134" s="166" t="s">
        <v>516</v>
      </c>
      <c r="C134" s="165"/>
      <c r="D134" s="165"/>
      <c r="E134" s="165">
        <v>9</v>
      </c>
      <c r="F134" s="165">
        <v>9</v>
      </c>
      <c r="G134" s="405">
        <v>77481</v>
      </c>
      <c r="H134" s="246">
        <f t="shared" si="50"/>
        <v>61984.800000000003</v>
      </c>
      <c r="I134" s="313">
        <f t="shared" si="51"/>
        <v>77490</v>
      </c>
      <c r="J134" s="325">
        <f t="shared" si="52"/>
        <v>61993.8</v>
      </c>
    </row>
    <row r="135" spans="1:10">
      <c r="A135" s="166">
        <v>313</v>
      </c>
      <c r="B135" s="166" t="s">
        <v>517</v>
      </c>
      <c r="C135" s="165"/>
      <c r="D135" s="165"/>
      <c r="E135" s="165">
        <v>9</v>
      </c>
      <c r="F135" s="165">
        <v>9</v>
      </c>
      <c r="G135" s="405">
        <v>77710</v>
      </c>
      <c r="H135" s="246">
        <f t="shared" si="50"/>
        <v>62168</v>
      </c>
      <c r="I135" s="313">
        <f t="shared" si="51"/>
        <v>77719</v>
      </c>
      <c r="J135" s="325">
        <f t="shared" si="52"/>
        <v>62177</v>
      </c>
    </row>
    <row r="136" spans="1:10">
      <c r="A136" s="166">
        <v>313</v>
      </c>
      <c r="B136" s="166" t="s">
        <v>518</v>
      </c>
      <c r="C136" s="165"/>
      <c r="D136" s="165"/>
      <c r="E136" s="165">
        <v>9</v>
      </c>
      <c r="F136" s="165">
        <v>9</v>
      </c>
      <c r="G136" s="405">
        <v>77920</v>
      </c>
      <c r="H136" s="246">
        <f t="shared" si="50"/>
        <v>62336</v>
      </c>
      <c r="I136" s="313">
        <f t="shared" si="51"/>
        <v>77929</v>
      </c>
      <c r="J136" s="325">
        <f t="shared" si="52"/>
        <v>62345</v>
      </c>
    </row>
    <row r="137" spans="1:10">
      <c r="A137" s="238" t="s">
        <v>526</v>
      </c>
      <c r="B137" s="166"/>
      <c r="C137" s="166"/>
      <c r="D137" s="166"/>
      <c r="E137" s="166"/>
      <c r="F137" s="166"/>
      <c r="G137" s="166"/>
      <c r="H137" s="166"/>
      <c r="I137" s="166"/>
      <c r="J137" s="166"/>
    </row>
    <row r="138" spans="1:10">
      <c r="A138" s="166">
        <v>341</v>
      </c>
      <c r="B138" s="166" t="s">
        <v>507</v>
      </c>
      <c r="C138" s="165">
        <v>1</v>
      </c>
      <c r="D138" s="165">
        <v>1</v>
      </c>
      <c r="E138" s="165">
        <v>68</v>
      </c>
      <c r="F138" s="165">
        <v>68</v>
      </c>
      <c r="G138" s="165">
        <v>77149</v>
      </c>
      <c r="H138" s="246">
        <f>+G138*0.95</f>
        <v>73291.55</v>
      </c>
      <c r="I138" s="313">
        <f t="shared" ref="I138:J143" si="53">+C138+E138+G138</f>
        <v>77218</v>
      </c>
      <c r="J138" s="325">
        <f t="shared" si="53"/>
        <v>73360.55</v>
      </c>
    </row>
    <row r="139" spans="1:10">
      <c r="A139" s="166">
        <v>341</v>
      </c>
      <c r="B139" s="166" t="s">
        <v>508</v>
      </c>
      <c r="C139" s="165">
        <v>1</v>
      </c>
      <c r="D139" s="165">
        <v>1</v>
      </c>
      <c r="E139" s="165">
        <v>68</v>
      </c>
      <c r="F139" s="165">
        <v>68</v>
      </c>
      <c r="G139" s="165">
        <v>77388</v>
      </c>
      <c r="H139" s="246">
        <f t="shared" ref="H139:H143" si="54">+G139*0.95</f>
        <v>73518.599999999991</v>
      </c>
      <c r="I139" s="313">
        <f t="shared" si="53"/>
        <v>77457</v>
      </c>
      <c r="J139" s="325">
        <f t="shared" si="53"/>
        <v>73587.599999999991</v>
      </c>
    </row>
    <row r="140" spans="1:10">
      <c r="A140" s="166">
        <v>341</v>
      </c>
      <c r="B140" s="166" t="s">
        <v>509</v>
      </c>
      <c r="C140" s="165">
        <v>1</v>
      </c>
      <c r="D140" s="165">
        <v>1</v>
      </c>
      <c r="E140" s="165">
        <v>68</v>
      </c>
      <c r="F140" s="165">
        <v>68</v>
      </c>
      <c r="G140" s="165">
        <v>77731</v>
      </c>
      <c r="H140" s="246">
        <f t="shared" si="54"/>
        <v>73844.45</v>
      </c>
      <c r="I140" s="313">
        <f t="shared" si="53"/>
        <v>77800</v>
      </c>
      <c r="J140" s="325">
        <f t="shared" si="53"/>
        <v>73913.45</v>
      </c>
    </row>
    <row r="141" spans="1:10">
      <c r="A141" s="166">
        <v>341</v>
      </c>
      <c r="B141" s="166" t="s">
        <v>510</v>
      </c>
      <c r="C141" s="165">
        <v>1</v>
      </c>
      <c r="D141" s="165">
        <v>1</v>
      </c>
      <c r="E141" s="165">
        <v>68</v>
      </c>
      <c r="F141" s="165">
        <v>68</v>
      </c>
      <c r="G141" s="165">
        <v>77842</v>
      </c>
      <c r="H141" s="246">
        <f t="shared" si="54"/>
        <v>73949.899999999994</v>
      </c>
      <c r="I141" s="313">
        <f t="shared" si="53"/>
        <v>77911</v>
      </c>
      <c r="J141" s="325">
        <f t="shared" si="53"/>
        <v>74018.899999999994</v>
      </c>
    </row>
    <row r="142" spans="1:10">
      <c r="A142" s="166">
        <v>341</v>
      </c>
      <c r="B142" s="166" t="s">
        <v>511</v>
      </c>
      <c r="C142" s="165">
        <v>1</v>
      </c>
      <c r="D142" s="165">
        <v>1</v>
      </c>
      <c r="E142" s="165">
        <v>68</v>
      </c>
      <c r="F142" s="165">
        <v>68</v>
      </c>
      <c r="G142" s="165">
        <v>78082</v>
      </c>
      <c r="H142" s="246">
        <f t="shared" si="54"/>
        <v>74177.899999999994</v>
      </c>
      <c r="I142" s="313">
        <f t="shared" si="53"/>
        <v>78151</v>
      </c>
      <c r="J142" s="325">
        <f t="shared" si="53"/>
        <v>74246.899999999994</v>
      </c>
    </row>
    <row r="143" spans="1:10">
      <c r="A143" s="166">
        <v>341</v>
      </c>
      <c r="B143" s="166" t="s">
        <v>512</v>
      </c>
      <c r="C143" s="165">
        <v>1</v>
      </c>
      <c r="D143" s="165">
        <v>1</v>
      </c>
      <c r="E143" s="165">
        <v>68</v>
      </c>
      <c r="F143" s="165">
        <v>68</v>
      </c>
      <c r="G143" s="165">
        <v>78418</v>
      </c>
      <c r="H143" s="246">
        <f t="shared" si="54"/>
        <v>74497.099999999991</v>
      </c>
      <c r="I143" s="313">
        <f t="shared" si="53"/>
        <v>78487</v>
      </c>
      <c r="J143" s="325">
        <f t="shared" si="53"/>
        <v>74566.099999999991</v>
      </c>
    </row>
    <row r="144" spans="1:10">
      <c r="A144" s="166">
        <v>341</v>
      </c>
      <c r="B144" s="166" t="s">
        <v>513</v>
      </c>
      <c r="C144" s="165">
        <v>1</v>
      </c>
      <c r="D144" s="165">
        <v>1</v>
      </c>
      <c r="E144" s="165">
        <v>68</v>
      </c>
      <c r="F144" s="165">
        <v>68</v>
      </c>
      <c r="G144" s="405">
        <v>78646</v>
      </c>
      <c r="H144" s="246">
        <f t="shared" ref="H144:H149" si="55">+G144*0.95</f>
        <v>74713.7</v>
      </c>
      <c r="I144" s="313">
        <f t="shared" ref="I144:I149" si="56">+C144+E144+G144</f>
        <v>78715</v>
      </c>
      <c r="J144" s="325">
        <f t="shared" ref="J144:J149" si="57">+D144+F144+H144</f>
        <v>74782.7</v>
      </c>
    </row>
    <row r="145" spans="1:10">
      <c r="A145" s="166">
        <v>341</v>
      </c>
      <c r="B145" s="166" t="s">
        <v>514</v>
      </c>
      <c r="C145" s="165">
        <v>1</v>
      </c>
      <c r="D145" s="165">
        <v>1</v>
      </c>
      <c r="E145" s="165">
        <v>68</v>
      </c>
      <c r="F145" s="165">
        <v>68</v>
      </c>
      <c r="G145" s="405">
        <v>78953</v>
      </c>
      <c r="H145" s="246">
        <f t="shared" si="55"/>
        <v>75005.349999999991</v>
      </c>
      <c r="I145" s="313">
        <f t="shared" si="56"/>
        <v>79022</v>
      </c>
      <c r="J145" s="325">
        <f t="shared" si="57"/>
        <v>75074.349999999991</v>
      </c>
    </row>
    <row r="146" spans="1:10">
      <c r="A146" s="166">
        <v>341</v>
      </c>
      <c r="B146" s="166" t="s">
        <v>515</v>
      </c>
      <c r="C146" s="165">
        <v>1</v>
      </c>
      <c r="D146" s="165">
        <v>1</v>
      </c>
      <c r="E146" s="165">
        <v>70</v>
      </c>
      <c r="F146" s="165">
        <v>70</v>
      </c>
      <c r="G146" s="405">
        <v>79338</v>
      </c>
      <c r="H146" s="246">
        <f t="shared" si="55"/>
        <v>75371.099999999991</v>
      </c>
      <c r="I146" s="313">
        <f t="shared" si="56"/>
        <v>79409</v>
      </c>
      <c r="J146" s="325">
        <f t="shared" si="57"/>
        <v>75442.099999999991</v>
      </c>
    </row>
    <row r="147" spans="1:10">
      <c r="A147" s="166">
        <v>341</v>
      </c>
      <c r="B147" s="166" t="s">
        <v>516</v>
      </c>
      <c r="C147" s="165">
        <v>1</v>
      </c>
      <c r="D147" s="165">
        <v>1</v>
      </c>
      <c r="E147" s="165">
        <v>70</v>
      </c>
      <c r="F147" s="165">
        <v>70</v>
      </c>
      <c r="G147" s="405">
        <v>79813</v>
      </c>
      <c r="H147" s="246">
        <f t="shared" si="55"/>
        <v>75822.349999999991</v>
      </c>
      <c r="I147" s="313">
        <f t="shared" si="56"/>
        <v>79884</v>
      </c>
      <c r="J147" s="325">
        <f t="shared" si="57"/>
        <v>75893.349999999991</v>
      </c>
    </row>
    <row r="148" spans="1:10">
      <c r="A148" s="166">
        <v>341</v>
      </c>
      <c r="B148" s="166" t="s">
        <v>517</v>
      </c>
      <c r="C148" s="165">
        <v>1</v>
      </c>
      <c r="D148" s="165">
        <v>1</v>
      </c>
      <c r="E148" s="165">
        <v>71</v>
      </c>
      <c r="F148" s="165">
        <v>71</v>
      </c>
      <c r="G148" s="405">
        <v>80073</v>
      </c>
      <c r="H148" s="246">
        <f t="shared" si="55"/>
        <v>76069.349999999991</v>
      </c>
      <c r="I148" s="313">
        <f t="shared" si="56"/>
        <v>80145</v>
      </c>
      <c r="J148" s="325">
        <f t="shared" si="57"/>
        <v>76141.349999999991</v>
      </c>
    </row>
    <row r="149" spans="1:10">
      <c r="A149" s="166">
        <v>341</v>
      </c>
      <c r="B149" s="166" t="s">
        <v>518</v>
      </c>
      <c r="C149" s="165">
        <v>1</v>
      </c>
      <c r="D149" s="165">
        <v>1</v>
      </c>
      <c r="E149" s="165">
        <v>71</v>
      </c>
      <c r="F149" s="165">
        <v>71</v>
      </c>
      <c r="G149" s="405">
        <v>80311</v>
      </c>
      <c r="H149" s="246">
        <f t="shared" si="55"/>
        <v>76295.45</v>
      </c>
      <c r="I149" s="313">
        <f t="shared" si="56"/>
        <v>80383</v>
      </c>
      <c r="J149" s="325">
        <f t="shared" si="57"/>
        <v>76367.45</v>
      </c>
    </row>
    <row r="150" spans="1:10">
      <c r="A150" s="238" t="s">
        <v>527</v>
      </c>
      <c r="B150" s="166"/>
      <c r="C150" s="166"/>
      <c r="D150" s="166"/>
      <c r="E150" s="166"/>
      <c r="F150" s="166"/>
      <c r="G150" s="166"/>
      <c r="H150" s="166"/>
      <c r="I150" s="166"/>
      <c r="J150" s="166"/>
    </row>
    <row r="151" spans="1:10">
      <c r="A151" s="166">
        <v>342</v>
      </c>
      <c r="B151" s="166" t="s">
        <v>507</v>
      </c>
      <c r="C151" s="165"/>
      <c r="D151" s="165"/>
      <c r="E151" s="165">
        <v>18</v>
      </c>
      <c r="F151" s="165">
        <v>18</v>
      </c>
      <c r="G151" s="165">
        <v>60408</v>
      </c>
      <c r="H151" s="246">
        <f>+G151*0.95</f>
        <v>57387.6</v>
      </c>
      <c r="I151" s="313">
        <f t="shared" ref="I151:J156" si="58">+C151+E151+G151</f>
        <v>60426</v>
      </c>
      <c r="J151" s="325">
        <f t="shared" si="58"/>
        <v>57405.599999999999</v>
      </c>
    </row>
    <row r="152" spans="1:10">
      <c r="A152" s="166">
        <v>342</v>
      </c>
      <c r="B152" s="166" t="s">
        <v>508</v>
      </c>
      <c r="C152" s="165"/>
      <c r="D152" s="165"/>
      <c r="E152" s="165">
        <v>18</v>
      </c>
      <c r="F152" s="165">
        <v>18</v>
      </c>
      <c r="G152" s="165">
        <v>60533</v>
      </c>
      <c r="H152" s="246">
        <f t="shared" ref="H152:H156" si="59">+G152*0.95</f>
        <v>57506.35</v>
      </c>
      <c r="I152" s="313">
        <f t="shared" si="58"/>
        <v>60551</v>
      </c>
      <c r="J152" s="325">
        <f t="shared" si="58"/>
        <v>57524.35</v>
      </c>
    </row>
    <row r="153" spans="1:10">
      <c r="A153" s="166">
        <v>342</v>
      </c>
      <c r="B153" s="166" t="s">
        <v>509</v>
      </c>
      <c r="C153" s="165"/>
      <c r="D153" s="165"/>
      <c r="E153" s="165">
        <v>18</v>
      </c>
      <c r="F153" s="165">
        <v>18</v>
      </c>
      <c r="G153" s="165">
        <v>60785</v>
      </c>
      <c r="H153" s="246">
        <f t="shared" si="59"/>
        <v>57745.75</v>
      </c>
      <c r="I153" s="313">
        <f t="shared" si="58"/>
        <v>60803</v>
      </c>
      <c r="J153" s="325">
        <f t="shared" si="58"/>
        <v>57763.75</v>
      </c>
    </row>
    <row r="154" spans="1:10">
      <c r="A154" s="166">
        <v>342</v>
      </c>
      <c r="B154" s="166" t="s">
        <v>510</v>
      </c>
      <c r="C154" s="165"/>
      <c r="D154" s="165"/>
      <c r="E154" s="165">
        <v>18</v>
      </c>
      <c r="F154" s="165">
        <v>18</v>
      </c>
      <c r="G154" s="165">
        <v>60947</v>
      </c>
      <c r="H154" s="246">
        <f t="shared" si="59"/>
        <v>57899.649999999994</v>
      </c>
      <c r="I154" s="313">
        <f t="shared" si="58"/>
        <v>60965</v>
      </c>
      <c r="J154" s="325">
        <f t="shared" si="58"/>
        <v>57917.649999999994</v>
      </c>
    </row>
    <row r="155" spans="1:10">
      <c r="A155" s="166">
        <v>342</v>
      </c>
      <c r="B155" s="166" t="s">
        <v>511</v>
      </c>
      <c r="C155" s="165"/>
      <c r="D155" s="165"/>
      <c r="E155" s="165">
        <v>18</v>
      </c>
      <c r="F155" s="165">
        <v>18</v>
      </c>
      <c r="G155" s="165">
        <v>61074</v>
      </c>
      <c r="H155" s="246">
        <f t="shared" si="59"/>
        <v>58020.299999999996</v>
      </c>
      <c r="I155" s="313">
        <f t="shared" si="58"/>
        <v>61092</v>
      </c>
      <c r="J155" s="325">
        <f t="shared" si="58"/>
        <v>58038.299999999996</v>
      </c>
    </row>
    <row r="156" spans="1:10">
      <c r="A156" s="166">
        <v>342</v>
      </c>
      <c r="B156" s="166" t="s">
        <v>512</v>
      </c>
      <c r="C156" s="165"/>
      <c r="D156" s="165"/>
      <c r="E156" s="165">
        <v>18</v>
      </c>
      <c r="F156" s="165">
        <v>18</v>
      </c>
      <c r="G156" s="165">
        <v>61252</v>
      </c>
      <c r="H156" s="246">
        <f t="shared" si="59"/>
        <v>58189.399999999994</v>
      </c>
      <c r="I156" s="313">
        <f t="shared" si="58"/>
        <v>61270</v>
      </c>
      <c r="J156" s="325">
        <f t="shared" si="58"/>
        <v>58207.399999999994</v>
      </c>
    </row>
    <row r="157" spans="1:10">
      <c r="A157" s="166">
        <v>342</v>
      </c>
      <c r="B157" s="166" t="s">
        <v>513</v>
      </c>
      <c r="C157" s="165"/>
      <c r="D157" s="165"/>
      <c r="E157" s="165">
        <v>18</v>
      </c>
      <c r="F157" s="165">
        <v>18</v>
      </c>
      <c r="G157" s="405">
        <v>61482</v>
      </c>
      <c r="H157" s="246">
        <f t="shared" ref="H157:H162" si="60">+G157*0.95</f>
        <v>58407.899999999994</v>
      </c>
      <c r="I157" s="313">
        <f t="shared" ref="I157:I162" si="61">+C157+E157+G157</f>
        <v>61500</v>
      </c>
      <c r="J157" s="325">
        <f t="shared" ref="J157:J162" si="62">+D157+F157+H157</f>
        <v>58425.899999999994</v>
      </c>
    </row>
    <row r="158" spans="1:10">
      <c r="A158" s="166">
        <v>342</v>
      </c>
      <c r="B158" s="166" t="s">
        <v>514</v>
      </c>
      <c r="C158" s="165"/>
      <c r="D158" s="165"/>
      <c r="E158" s="165">
        <v>18</v>
      </c>
      <c r="F158" s="165">
        <v>18</v>
      </c>
      <c r="G158" s="405">
        <v>61719</v>
      </c>
      <c r="H158" s="246">
        <f t="shared" si="60"/>
        <v>58633.049999999996</v>
      </c>
      <c r="I158" s="313">
        <f t="shared" si="61"/>
        <v>61737</v>
      </c>
      <c r="J158" s="325">
        <f t="shared" si="62"/>
        <v>58651.049999999996</v>
      </c>
    </row>
    <row r="159" spans="1:10">
      <c r="A159" s="166">
        <v>342</v>
      </c>
      <c r="B159" s="166" t="s">
        <v>515</v>
      </c>
      <c r="C159" s="165"/>
      <c r="D159" s="165"/>
      <c r="E159" s="165">
        <v>18</v>
      </c>
      <c r="F159" s="165">
        <v>18</v>
      </c>
      <c r="G159" s="405">
        <v>62071</v>
      </c>
      <c r="H159" s="246">
        <f t="shared" si="60"/>
        <v>58967.45</v>
      </c>
      <c r="I159" s="313">
        <f t="shared" si="61"/>
        <v>62089</v>
      </c>
      <c r="J159" s="325">
        <f t="shared" si="62"/>
        <v>58985.45</v>
      </c>
    </row>
    <row r="160" spans="1:10">
      <c r="A160" s="166">
        <v>342</v>
      </c>
      <c r="B160" s="166" t="s">
        <v>516</v>
      </c>
      <c r="C160" s="165"/>
      <c r="D160" s="165"/>
      <c r="E160" s="165">
        <v>18</v>
      </c>
      <c r="F160" s="165">
        <v>18</v>
      </c>
      <c r="G160" s="405">
        <v>62402</v>
      </c>
      <c r="H160" s="246">
        <f t="shared" si="60"/>
        <v>59281.899999999994</v>
      </c>
      <c r="I160" s="313">
        <f t="shared" si="61"/>
        <v>62420</v>
      </c>
      <c r="J160" s="325">
        <f t="shared" si="62"/>
        <v>59299.899999999994</v>
      </c>
    </row>
    <row r="161" spans="1:10">
      <c r="A161" s="166">
        <v>342</v>
      </c>
      <c r="B161" s="166" t="s">
        <v>517</v>
      </c>
      <c r="C161" s="165"/>
      <c r="D161" s="165"/>
      <c r="E161" s="165">
        <v>18</v>
      </c>
      <c r="F161" s="165">
        <v>18</v>
      </c>
      <c r="G161" s="405">
        <v>62625</v>
      </c>
      <c r="H161" s="246">
        <f t="shared" si="60"/>
        <v>59493.75</v>
      </c>
      <c r="I161" s="313">
        <f t="shared" si="61"/>
        <v>62643</v>
      </c>
      <c r="J161" s="325">
        <f t="shared" si="62"/>
        <v>59511.75</v>
      </c>
    </row>
    <row r="162" spans="1:10">
      <c r="A162" s="166">
        <v>342</v>
      </c>
      <c r="B162" s="166" t="s">
        <v>518</v>
      </c>
      <c r="C162" s="165"/>
      <c r="D162" s="165"/>
      <c r="E162" s="165">
        <v>18</v>
      </c>
      <c r="F162" s="165">
        <v>18</v>
      </c>
      <c r="G162" s="405">
        <v>62677</v>
      </c>
      <c r="H162" s="246">
        <f t="shared" si="60"/>
        <v>59543.149999999994</v>
      </c>
      <c r="I162" s="313">
        <f t="shared" si="61"/>
        <v>62695</v>
      </c>
      <c r="J162" s="325">
        <f t="shared" si="62"/>
        <v>59561.149999999994</v>
      </c>
    </row>
    <row r="163" spans="1:10">
      <c r="A163" s="238" t="s">
        <v>528</v>
      </c>
      <c r="B163" s="166"/>
      <c r="C163" s="166"/>
      <c r="D163" s="166"/>
      <c r="E163" s="166"/>
      <c r="F163" s="166"/>
      <c r="G163" s="166"/>
      <c r="H163" s="166"/>
      <c r="I163" s="166"/>
      <c r="J163" s="166"/>
    </row>
    <row r="164" spans="1:10">
      <c r="A164" s="166">
        <v>343</v>
      </c>
      <c r="B164" s="166" t="s">
        <v>507</v>
      </c>
      <c r="C164" s="165"/>
      <c r="D164" s="165"/>
      <c r="E164" s="165">
        <v>61</v>
      </c>
      <c r="F164" s="165">
        <v>61</v>
      </c>
      <c r="G164" s="165">
        <v>74451</v>
      </c>
      <c r="H164" s="246">
        <f>+G164*0.95</f>
        <v>70728.45</v>
      </c>
      <c r="I164" s="313">
        <f t="shared" ref="I164:J169" si="63">+C164+E164+G164</f>
        <v>74512</v>
      </c>
      <c r="J164" s="325">
        <f t="shared" si="63"/>
        <v>70789.45</v>
      </c>
    </row>
    <row r="165" spans="1:10">
      <c r="A165" s="166">
        <v>343</v>
      </c>
      <c r="B165" s="166" t="s">
        <v>508</v>
      </c>
      <c r="C165" s="165"/>
      <c r="D165" s="165"/>
      <c r="E165" s="165">
        <v>61</v>
      </c>
      <c r="F165" s="165">
        <v>61</v>
      </c>
      <c r="G165" s="165">
        <v>74730</v>
      </c>
      <c r="H165" s="246">
        <f t="shared" ref="H165:H169" si="64">+G165*0.95</f>
        <v>70993.5</v>
      </c>
      <c r="I165" s="313">
        <f t="shared" si="63"/>
        <v>74791</v>
      </c>
      <c r="J165" s="325">
        <f t="shared" si="63"/>
        <v>71054.5</v>
      </c>
    </row>
    <row r="166" spans="1:10">
      <c r="A166" s="166">
        <v>343</v>
      </c>
      <c r="B166" s="166" t="s">
        <v>509</v>
      </c>
      <c r="C166" s="165"/>
      <c r="D166" s="165"/>
      <c r="E166" s="165">
        <v>61</v>
      </c>
      <c r="F166" s="165">
        <v>61</v>
      </c>
      <c r="G166" s="165">
        <v>74894</v>
      </c>
      <c r="H166" s="246">
        <f t="shared" si="64"/>
        <v>71149.3</v>
      </c>
      <c r="I166" s="313">
        <f t="shared" si="63"/>
        <v>74955</v>
      </c>
      <c r="J166" s="325">
        <f t="shared" si="63"/>
        <v>71210.3</v>
      </c>
    </row>
    <row r="167" spans="1:10">
      <c r="A167" s="166">
        <v>343</v>
      </c>
      <c r="B167" s="166" t="s">
        <v>510</v>
      </c>
      <c r="C167" s="165"/>
      <c r="D167" s="165"/>
      <c r="E167" s="165">
        <v>61</v>
      </c>
      <c r="F167" s="165">
        <v>61</v>
      </c>
      <c r="G167" s="165">
        <v>75015</v>
      </c>
      <c r="H167" s="246">
        <f t="shared" si="64"/>
        <v>71264.25</v>
      </c>
      <c r="I167" s="313">
        <f t="shared" si="63"/>
        <v>75076</v>
      </c>
      <c r="J167" s="325">
        <f t="shared" si="63"/>
        <v>71325.25</v>
      </c>
    </row>
    <row r="168" spans="1:10">
      <c r="A168" s="166">
        <v>343</v>
      </c>
      <c r="B168" s="166" t="s">
        <v>511</v>
      </c>
      <c r="C168" s="165"/>
      <c r="D168" s="165"/>
      <c r="E168" s="165">
        <v>58</v>
      </c>
      <c r="F168" s="165">
        <v>58</v>
      </c>
      <c r="G168" s="165">
        <v>75376</v>
      </c>
      <c r="H168" s="246">
        <f t="shared" si="64"/>
        <v>71607.199999999997</v>
      </c>
      <c r="I168" s="313">
        <f t="shared" si="63"/>
        <v>75434</v>
      </c>
      <c r="J168" s="325">
        <f t="shared" si="63"/>
        <v>71665.2</v>
      </c>
    </row>
    <row r="169" spans="1:10">
      <c r="A169" s="166">
        <v>343</v>
      </c>
      <c r="B169" s="166" t="s">
        <v>512</v>
      </c>
      <c r="C169" s="165"/>
      <c r="D169" s="165"/>
      <c r="E169" s="165">
        <v>59</v>
      </c>
      <c r="F169" s="165">
        <v>59</v>
      </c>
      <c r="G169" s="165">
        <v>75112</v>
      </c>
      <c r="H169" s="246">
        <f t="shared" si="64"/>
        <v>71356.399999999994</v>
      </c>
      <c r="I169" s="313">
        <f t="shared" si="63"/>
        <v>75171</v>
      </c>
      <c r="J169" s="325">
        <f t="shared" si="63"/>
        <v>71415.399999999994</v>
      </c>
    </row>
    <row r="170" spans="1:10">
      <c r="A170" s="166">
        <v>343</v>
      </c>
      <c r="B170" s="166" t="s">
        <v>513</v>
      </c>
      <c r="C170" s="165"/>
      <c r="D170" s="165"/>
      <c r="E170" s="165">
        <v>59</v>
      </c>
      <c r="F170" s="165">
        <v>59</v>
      </c>
      <c r="G170" s="405">
        <v>75248</v>
      </c>
      <c r="H170" s="246">
        <f t="shared" ref="H170:H175" si="65">+G170*0.95</f>
        <v>71485.599999999991</v>
      </c>
      <c r="I170" s="313">
        <f t="shared" ref="I170:I175" si="66">+C170+E170+G170</f>
        <v>75307</v>
      </c>
      <c r="J170" s="325">
        <f t="shared" ref="J170:J175" si="67">+D170+F170+H170</f>
        <v>71544.599999999991</v>
      </c>
    </row>
    <row r="171" spans="1:10">
      <c r="A171" s="166">
        <v>343</v>
      </c>
      <c r="B171" s="166" t="s">
        <v>514</v>
      </c>
      <c r="C171" s="165"/>
      <c r="D171" s="165"/>
      <c r="E171" s="166">
        <v>60</v>
      </c>
      <c r="F171" s="166">
        <v>60</v>
      </c>
      <c r="G171" s="405">
        <v>75614</v>
      </c>
      <c r="H171" s="246">
        <f t="shared" si="65"/>
        <v>71833.3</v>
      </c>
      <c r="I171" s="313">
        <f t="shared" si="66"/>
        <v>75674</v>
      </c>
      <c r="J171" s="325">
        <f t="shared" si="67"/>
        <v>71893.3</v>
      </c>
    </row>
    <row r="172" spans="1:10">
      <c r="A172" s="166">
        <v>343</v>
      </c>
      <c r="B172" s="166" t="s">
        <v>515</v>
      </c>
      <c r="C172" s="165"/>
      <c r="D172" s="165"/>
      <c r="E172" s="166">
        <v>60</v>
      </c>
      <c r="F172" s="166">
        <v>60</v>
      </c>
      <c r="G172" s="405">
        <v>75527</v>
      </c>
      <c r="H172" s="246">
        <f t="shared" si="65"/>
        <v>71750.649999999994</v>
      </c>
      <c r="I172" s="313">
        <f t="shared" si="66"/>
        <v>75587</v>
      </c>
      <c r="J172" s="325">
        <f t="shared" si="67"/>
        <v>71810.649999999994</v>
      </c>
    </row>
    <row r="173" spans="1:10">
      <c r="A173" s="166">
        <v>343</v>
      </c>
      <c r="B173" s="166" t="s">
        <v>516</v>
      </c>
      <c r="C173" s="165"/>
      <c r="D173" s="165"/>
      <c r="E173" s="166">
        <v>61</v>
      </c>
      <c r="F173" s="166">
        <v>61</v>
      </c>
      <c r="G173" s="405">
        <v>75745</v>
      </c>
      <c r="H173" s="246">
        <f t="shared" si="65"/>
        <v>71957.75</v>
      </c>
      <c r="I173" s="313">
        <f t="shared" si="66"/>
        <v>75806</v>
      </c>
      <c r="J173" s="325">
        <f t="shared" si="67"/>
        <v>72018.75</v>
      </c>
    </row>
    <row r="174" spans="1:10">
      <c r="A174" s="166">
        <v>343</v>
      </c>
      <c r="B174" s="166" t="s">
        <v>517</v>
      </c>
      <c r="C174" s="165"/>
      <c r="D174" s="165"/>
      <c r="E174" s="166">
        <v>61</v>
      </c>
      <c r="F174" s="166">
        <v>61</v>
      </c>
      <c r="G174" s="405">
        <v>75793</v>
      </c>
      <c r="H174" s="246">
        <f t="shared" si="65"/>
        <v>72003.349999999991</v>
      </c>
      <c r="I174" s="313">
        <f t="shared" si="66"/>
        <v>75854</v>
      </c>
      <c r="J174" s="325">
        <f t="shared" si="67"/>
        <v>72064.349999999991</v>
      </c>
    </row>
    <row r="175" spans="1:10">
      <c r="A175" s="166">
        <v>343</v>
      </c>
      <c r="B175" s="166" t="s">
        <v>518</v>
      </c>
      <c r="C175" s="165"/>
      <c r="D175" s="165"/>
      <c r="E175" s="166">
        <v>61</v>
      </c>
      <c r="F175" s="166">
        <v>61</v>
      </c>
      <c r="G175" s="405">
        <v>75998</v>
      </c>
      <c r="H175" s="246">
        <f t="shared" si="65"/>
        <v>72198.099999999991</v>
      </c>
      <c r="I175" s="313">
        <f t="shared" si="66"/>
        <v>76059</v>
      </c>
      <c r="J175" s="325">
        <f t="shared" si="67"/>
        <v>72259.099999999991</v>
      </c>
    </row>
    <row r="176" spans="1:10">
      <c r="A176" s="238" t="s">
        <v>529</v>
      </c>
      <c r="B176" s="166"/>
      <c r="C176" s="166"/>
      <c r="D176" s="166"/>
      <c r="E176" s="166"/>
      <c r="F176" s="166"/>
      <c r="G176" s="166"/>
      <c r="H176" s="166"/>
      <c r="I176" s="166"/>
      <c r="J176" s="166"/>
    </row>
    <row r="177" spans="1:10">
      <c r="A177" s="166">
        <v>351</v>
      </c>
      <c r="B177" s="166" t="s">
        <v>507</v>
      </c>
      <c r="C177" s="165"/>
      <c r="D177" s="165"/>
      <c r="E177" s="165">
        <v>9</v>
      </c>
      <c r="F177" s="165">
        <v>9</v>
      </c>
      <c r="G177" s="165">
        <v>64294</v>
      </c>
      <c r="H177" s="246">
        <f>+G177*0.95</f>
        <v>61079.299999999996</v>
      </c>
      <c r="I177" s="313">
        <f t="shared" ref="I177:J182" si="68">+C177+E177+G177</f>
        <v>64303</v>
      </c>
      <c r="J177" s="325">
        <f t="shared" si="68"/>
        <v>61088.299999999996</v>
      </c>
    </row>
    <row r="178" spans="1:10">
      <c r="A178" s="166">
        <v>351</v>
      </c>
      <c r="B178" s="166" t="s">
        <v>508</v>
      </c>
      <c r="C178" s="165"/>
      <c r="D178" s="165"/>
      <c r="E178" s="165">
        <v>9</v>
      </c>
      <c r="F178" s="165">
        <v>9</v>
      </c>
      <c r="G178" s="165">
        <v>64431</v>
      </c>
      <c r="H178" s="246">
        <f t="shared" ref="H178:H182" si="69">+G178*0.95</f>
        <v>61209.45</v>
      </c>
      <c r="I178" s="313">
        <f t="shared" si="68"/>
        <v>64440</v>
      </c>
      <c r="J178" s="325">
        <f t="shared" si="68"/>
        <v>61218.45</v>
      </c>
    </row>
    <row r="179" spans="1:10">
      <c r="A179" s="166">
        <v>351</v>
      </c>
      <c r="B179" s="166" t="s">
        <v>509</v>
      </c>
      <c r="C179" s="165"/>
      <c r="D179" s="165"/>
      <c r="E179" s="165">
        <v>9</v>
      </c>
      <c r="F179" s="165">
        <v>9</v>
      </c>
      <c r="G179" s="165">
        <v>64951</v>
      </c>
      <c r="H179" s="246">
        <f t="shared" si="69"/>
        <v>61703.45</v>
      </c>
      <c r="I179" s="313">
        <f t="shared" si="68"/>
        <v>64960</v>
      </c>
      <c r="J179" s="325">
        <f t="shared" si="68"/>
        <v>61712.45</v>
      </c>
    </row>
    <row r="180" spans="1:10">
      <c r="A180" s="166">
        <v>351</v>
      </c>
      <c r="B180" s="166" t="s">
        <v>510</v>
      </c>
      <c r="C180" s="165"/>
      <c r="D180" s="165"/>
      <c r="E180" s="165">
        <v>9</v>
      </c>
      <c r="F180" s="165">
        <v>9</v>
      </c>
      <c r="G180" s="165">
        <v>65041</v>
      </c>
      <c r="H180" s="246">
        <f t="shared" si="69"/>
        <v>61788.95</v>
      </c>
      <c r="I180" s="313">
        <f t="shared" si="68"/>
        <v>65050</v>
      </c>
      <c r="J180" s="325">
        <f t="shared" si="68"/>
        <v>61797.95</v>
      </c>
    </row>
    <row r="181" spans="1:10">
      <c r="A181" s="166">
        <v>351</v>
      </c>
      <c r="B181" s="166" t="s">
        <v>511</v>
      </c>
      <c r="C181" s="165"/>
      <c r="D181" s="165"/>
      <c r="E181" s="165">
        <v>9</v>
      </c>
      <c r="F181" s="165">
        <v>9</v>
      </c>
      <c r="G181" s="165">
        <v>65106</v>
      </c>
      <c r="H181" s="246">
        <f t="shared" si="69"/>
        <v>61850.7</v>
      </c>
      <c r="I181" s="313">
        <f t="shared" si="68"/>
        <v>65115</v>
      </c>
      <c r="J181" s="325">
        <f t="shared" si="68"/>
        <v>61859.7</v>
      </c>
    </row>
    <row r="182" spans="1:10">
      <c r="A182" s="166">
        <v>351</v>
      </c>
      <c r="B182" s="166" t="s">
        <v>512</v>
      </c>
      <c r="C182" s="165"/>
      <c r="D182" s="165"/>
      <c r="E182" s="165">
        <v>9</v>
      </c>
      <c r="F182" s="165">
        <v>9</v>
      </c>
      <c r="G182" s="165">
        <v>65075</v>
      </c>
      <c r="H182" s="246">
        <f t="shared" si="69"/>
        <v>61821.25</v>
      </c>
      <c r="I182" s="313">
        <f t="shared" si="68"/>
        <v>65084</v>
      </c>
      <c r="J182" s="325">
        <f t="shared" si="68"/>
        <v>61830.25</v>
      </c>
    </row>
    <row r="183" spans="1:10">
      <c r="A183" s="166">
        <v>351</v>
      </c>
      <c r="B183" s="166" t="s">
        <v>513</v>
      </c>
      <c r="C183" s="165"/>
      <c r="D183" s="165"/>
      <c r="E183" s="166">
        <v>9</v>
      </c>
      <c r="F183" s="166">
        <v>9</v>
      </c>
      <c r="G183" s="405">
        <v>65457</v>
      </c>
      <c r="H183" s="246">
        <f t="shared" ref="H183:H188" si="70">+G183*0.95</f>
        <v>62184.149999999994</v>
      </c>
      <c r="I183" s="313">
        <f t="shared" ref="I183:I188" si="71">+C183+E183+G183</f>
        <v>65466</v>
      </c>
      <c r="J183" s="325">
        <f t="shared" ref="J183:J188" si="72">+D183+F183+H183</f>
        <v>62193.149999999994</v>
      </c>
    </row>
    <row r="184" spans="1:10">
      <c r="A184" s="166">
        <v>351</v>
      </c>
      <c r="B184" s="166" t="s">
        <v>514</v>
      </c>
      <c r="C184" s="165"/>
      <c r="D184" s="165"/>
      <c r="E184" s="166">
        <v>10</v>
      </c>
      <c r="F184" s="166">
        <v>10</v>
      </c>
      <c r="G184" s="405">
        <v>65426</v>
      </c>
      <c r="H184" s="246">
        <f t="shared" si="70"/>
        <v>62154.7</v>
      </c>
      <c r="I184" s="313">
        <f t="shared" si="71"/>
        <v>65436</v>
      </c>
      <c r="J184" s="325">
        <f t="shared" si="72"/>
        <v>62164.7</v>
      </c>
    </row>
    <row r="185" spans="1:10">
      <c r="A185" s="166">
        <v>351</v>
      </c>
      <c r="B185" s="166" t="s">
        <v>515</v>
      </c>
      <c r="C185" s="165"/>
      <c r="D185" s="165"/>
      <c r="E185" s="166">
        <v>10</v>
      </c>
      <c r="F185" s="166">
        <v>10</v>
      </c>
      <c r="G185" s="405">
        <v>65763</v>
      </c>
      <c r="H185" s="246">
        <f t="shared" si="70"/>
        <v>62474.85</v>
      </c>
      <c r="I185" s="313">
        <f t="shared" si="71"/>
        <v>65773</v>
      </c>
      <c r="J185" s="325">
        <f t="shared" si="72"/>
        <v>62484.85</v>
      </c>
    </row>
    <row r="186" spans="1:10">
      <c r="A186" s="166">
        <v>351</v>
      </c>
      <c r="B186" s="166" t="s">
        <v>516</v>
      </c>
      <c r="C186" s="165"/>
      <c r="D186" s="165"/>
      <c r="E186" s="166">
        <v>10</v>
      </c>
      <c r="F186" s="166">
        <v>10</v>
      </c>
      <c r="G186" s="405">
        <v>65623</v>
      </c>
      <c r="H186" s="246">
        <f t="shared" si="70"/>
        <v>62341.85</v>
      </c>
      <c r="I186" s="313">
        <f t="shared" si="71"/>
        <v>65633</v>
      </c>
      <c r="J186" s="325">
        <f t="shared" si="72"/>
        <v>62351.85</v>
      </c>
    </row>
    <row r="187" spans="1:10">
      <c r="A187" s="166">
        <v>351</v>
      </c>
      <c r="B187" s="166" t="s">
        <v>517</v>
      </c>
      <c r="C187" s="165"/>
      <c r="D187" s="165"/>
      <c r="E187" s="166">
        <v>10</v>
      </c>
      <c r="F187" s="166">
        <v>10</v>
      </c>
      <c r="G187" s="405">
        <v>65685</v>
      </c>
      <c r="H187" s="246">
        <f t="shared" si="70"/>
        <v>62400.75</v>
      </c>
      <c r="I187" s="313">
        <f t="shared" si="71"/>
        <v>65695</v>
      </c>
      <c r="J187" s="325">
        <f t="shared" si="72"/>
        <v>62410.75</v>
      </c>
    </row>
    <row r="188" spans="1:10">
      <c r="A188" s="166">
        <v>351</v>
      </c>
      <c r="B188" s="166" t="s">
        <v>518</v>
      </c>
      <c r="C188" s="165"/>
      <c r="D188" s="165"/>
      <c r="E188" s="166">
        <v>10</v>
      </c>
      <c r="F188" s="166">
        <v>10</v>
      </c>
      <c r="G188" s="405">
        <v>65598</v>
      </c>
      <c r="H188" s="246">
        <f t="shared" si="70"/>
        <v>62318.1</v>
      </c>
      <c r="I188" s="313">
        <f t="shared" si="71"/>
        <v>65608</v>
      </c>
      <c r="J188" s="325">
        <f t="shared" si="72"/>
        <v>62328.1</v>
      </c>
    </row>
    <row r="189" spans="1:10">
      <c r="A189" s="238" t="s">
        <v>530</v>
      </c>
      <c r="B189" s="166"/>
      <c r="C189" s="166"/>
      <c r="D189" s="166"/>
      <c r="E189" s="166"/>
      <c r="F189" s="166"/>
      <c r="G189" s="166"/>
      <c r="H189" s="166"/>
      <c r="I189" s="166"/>
      <c r="J189" s="166"/>
    </row>
    <row r="190" spans="1:10">
      <c r="A190" s="166">
        <v>352</v>
      </c>
      <c r="B190" s="166" t="s">
        <v>507</v>
      </c>
      <c r="C190" s="165"/>
      <c r="D190" s="165"/>
      <c r="E190" s="165">
        <v>1</v>
      </c>
      <c r="F190" s="165">
        <v>1</v>
      </c>
      <c r="G190" s="165">
        <v>66578</v>
      </c>
      <c r="H190" s="246">
        <f>+G190*0.95</f>
        <v>63249.1</v>
      </c>
      <c r="I190" s="313">
        <f t="shared" ref="I190:J195" si="73">+C190+E190+G190</f>
        <v>66579</v>
      </c>
      <c r="J190" s="325">
        <f t="shared" si="73"/>
        <v>63250.1</v>
      </c>
    </row>
    <row r="191" spans="1:10">
      <c r="A191" s="166">
        <v>352</v>
      </c>
      <c r="B191" s="166" t="s">
        <v>508</v>
      </c>
      <c r="C191" s="165"/>
      <c r="D191" s="165"/>
      <c r="E191" s="165">
        <v>2</v>
      </c>
      <c r="F191" s="165">
        <v>2</v>
      </c>
      <c r="G191" s="165">
        <v>66770</v>
      </c>
      <c r="H191" s="246">
        <f t="shared" ref="H191:H195" si="74">+G191*0.95</f>
        <v>63431.5</v>
      </c>
      <c r="I191" s="313">
        <f t="shared" si="73"/>
        <v>66772</v>
      </c>
      <c r="J191" s="325">
        <f t="shared" si="73"/>
        <v>63433.5</v>
      </c>
    </row>
    <row r="192" spans="1:10">
      <c r="A192" s="166">
        <v>352</v>
      </c>
      <c r="B192" s="166" t="s">
        <v>509</v>
      </c>
      <c r="C192" s="165"/>
      <c r="D192" s="165"/>
      <c r="E192" s="165">
        <v>3</v>
      </c>
      <c r="F192" s="165">
        <v>3</v>
      </c>
      <c r="G192" s="165">
        <v>66806</v>
      </c>
      <c r="H192" s="246">
        <f t="shared" si="74"/>
        <v>63465.7</v>
      </c>
      <c r="I192" s="313">
        <f t="shared" si="73"/>
        <v>66809</v>
      </c>
      <c r="J192" s="325">
        <f t="shared" si="73"/>
        <v>63468.7</v>
      </c>
    </row>
    <row r="193" spans="1:10">
      <c r="A193" s="166">
        <v>352</v>
      </c>
      <c r="B193" s="166" t="s">
        <v>510</v>
      </c>
      <c r="C193" s="165"/>
      <c r="D193" s="165"/>
      <c r="E193" s="165">
        <v>4</v>
      </c>
      <c r="F193" s="165">
        <v>4</v>
      </c>
      <c r="G193" s="165">
        <v>66915</v>
      </c>
      <c r="H193" s="246">
        <f t="shared" si="74"/>
        <v>63569.25</v>
      </c>
      <c r="I193" s="313">
        <f t="shared" si="73"/>
        <v>66919</v>
      </c>
      <c r="J193" s="325">
        <f t="shared" si="73"/>
        <v>63573.25</v>
      </c>
    </row>
    <row r="194" spans="1:10">
      <c r="A194" s="166">
        <v>352</v>
      </c>
      <c r="B194" s="166" t="s">
        <v>511</v>
      </c>
      <c r="C194" s="165"/>
      <c r="D194" s="165"/>
      <c r="E194" s="165">
        <v>4</v>
      </c>
      <c r="F194" s="165">
        <v>4</v>
      </c>
      <c r="G194" s="165">
        <v>66926</v>
      </c>
      <c r="H194" s="246">
        <f t="shared" si="74"/>
        <v>63579.7</v>
      </c>
      <c r="I194" s="313">
        <f t="shared" si="73"/>
        <v>66930</v>
      </c>
      <c r="J194" s="325">
        <f t="shared" si="73"/>
        <v>63583.7</v>
      </c>
    </row>
    <row r="195" spans="1:10">
      <c r="A195" s="166">
        <v>352</v>
      </c>
      <c r="B195" s="166" t="s">
        <v>512</v>
      </c>
      <c r="C195" s="165"/>
      <c r="D195" s="165"/>
      <c r="E195" s="165">
        <v>4</v>
      </c>
      <c r="F195" s="165">
        <v>4</v>
      </c>
      <c r="G195" s="165">
        <v>67138</v>
      </c>
      <c r="H195" s="246">
        <f t="shared" si="74"/>
        <v>63781.1</v>
      </c>
      <c r="I195" s="313">
        <f t="shared" si="73"/>
        <v>67142</v>
      </c>
      <c r="J195" s="325">
        <f t="shared" si="73"/>
        <v>63785.1</v>
      </c>
    </row>
    <row r="196" spans="1:10">
      <c r="A196" s="166">
        <v>352</v>
      </c>
      <c r="B196" s="166" t="s">
        <v>513</v>
      </c>
      <c r="C196" s="165"/>
      <c r="D196" s="165"/>
      <c r="E196" s="165">
        <v>4</v>
      </c>
      <c r="F196" s="165">
        <v>4</v>
      </c>
      <c r="G196" s="405">
        <v>67262</v>
      </c>
      <c r="H196" s="246">
        <f t="shared" ref="H196:H201" si="75">+G196*0.95</f>
        <v>63898.899999999994</v>
      </c>
      <c r="I196" s="313">
        <f t="shared" ref="I196:I201" si="76">+C196+E196+G196</f>
        <v>67266</v>
      </c>
      <c r="J196" s="325">
        <f t="shared" ref="J196:J201" si="77">+D196+F196+H196</f>
        <v>63902.899999999994</v>
      </c>
    </row>
    <row r="197" spans="1:10">
      <c r="A197" s="166">
        <v>352</v>
      </c>
      <c r="B197" s="166" t="s">
        <v>514</v>
      </c>
      <c r="C197" s="165"/>
      <c r="D197" s="165"/>
      <c r="E197" s="165">
        <v>4</v>
      </c>
      <c r="F197" s="165">
        <v>4</v>
      </c>
      <c r="G197" s="405">
        <v>67325</v>
      </c>
      <c r="H197" s="246">
        <f t="shared" si="75"/>
        <v>63958.75</v>
      </c>
      <c r="I197" s="313">
        <f t="shared" si="76"/>
        <v>67329</v>
      </c>
      <c r="J197" s="325">
        <f t="shared" si="77"/>
        <v>63962.75</v>
      </c>
    </row>
    <row r="198" spans="1:10">
      <c r="A198" s="166">
        <v>352</v>
      </c>
      <c r="B198" s="166" t="s">
        <v>515</v>
      </c>
      <c r="C198" s="165"/>
      <c r="D198" s="165"/>
      <c r="E198" s="165">
        <v>4</v>
      </c>
      <c r="F198" s="165">
        <v>4</v>
      </c>
      <c r="G198" s="405">
        <v>67418</v>
      </c>
      <c r="H198" s="246">
        <f t="shared" si="75"/>
        <v>64047.1</v>
      </c>
      <c r="I198" s="313">
        <f t="shared" si="76"/>
        <v>67422</v>
      </c>
      <c r="J198" s="325">
        <f t="shared" si="77"/>
        <v>64051.1</v>
      </c>
    </row>
    <row r="199" spans="1:10">
      <c r="A199" s="166">
        <v>352</v>
      </c>
      <c r="B199" s="166" t="s">
        <v>516</v>
      </c>
      <c r="C199" s="165"/>
      <c r="D199" s="165"/>
      <c r="E199" s="165">
        <v>4</v>
      </c>
      <c r="F199" s="165">
        <v>4</v>
      </c>
      <c r="G199" s="405">
        <v>67422</v>
      </c>
      <c r="H199" s="246">
        <f t="shared" si="75"/>
        <v>64050.899999999994</v>
      </c>
      <c r="I199" s="313">
        <f t="shared" si="76"/>
        <v>67426</v>
      </c>
      <c r="J199" s="325">
        <f t="shared" si="77"/>
        <v>64054.899999999994</v>
      </c>
    </row>
    <row r="200" spans="1:10">
      <c r="A200" s="166">
        <v>352</v>
      </c>
      <c r="B200" s="166" t="s">
        <v>517</v>
      </c>
      <c r="C200" s="165"/>
      <c r="D200" s="165"/>
      <c r="E200" s="165">
        <v>4</v>
      </c>
      <c r="F200" s="165">
        <v>4</v>
      </c>
      <c r="G200" s="405">
        <v>67483</v>
      </c>
      <c r="H200" s="246">
        <f t="shared" si="75"/>
        <v>64108.85</v>
      </c>
      <c r="I200" s="313">
        <f t="shared" si="76"/>
        <v>67487</v>
      </c>
      <c r="J200" s="325">
        <f t="shared" si="77"/>
        <v>64112.85</v>
      </c>
    </row>
    <row r="201" spans="1:10">
      <c r="A201" s="166">
        <v>352</v>
      </c>
      <c r="B201" s="166" t="s">
        <v>518</v>
      </c>
      <c r="C201" s="165"/>
      <c r="D201" s="165"/>
      <c r="E201" s="165">
        <v>4</v>
      </c>
      <c r="F201" s="165">
        <v>4</v>
      </c>
      <c r="G201" s="405">
        <v>67536</v>
      </c>
      <c r="H201" s="246">
        <f t="shared" si="75"/>
        <v>64159.199999999997</v>
      </c>
      <c r="I201" s="313">
        <f t="shared" si="76"/>
        <v>67540</v>
      </c>
      <c r="J201" s="325">
        <f t="shared" si="77"/>
        <v>64163.199999999997</v>
      </c>
    </row>
    <row r="202" spans="1:10">
      <c r="A202" s="238" t="s">
        <v>531</v>
      </c>
      <c r="B202" s="166"/>
      <c r="C202" s="166"/>
      <c r="D202" s="166"/>
      <c r="E202" s="166"/>
      <c r="F202" s="166"/>
      <c r="G202" s="166"/>
      <c r="H202" s="166"/>
      <c r="I202" s="166"/>
      <c r="J202" s="166"/>
    </row>
    <row r="203" spans="1:10">
      <c r="A203" s="166">
        <v>353</v>
      </c>
      <c r="B203" s="166" t="s">
        <v>507</v>
      </c>
      <c r="C203" s="165"/>
      <c r="D203" s="165"/>
      <c r="E203" s="165">
        <v>9</v>
      </c>
      <c r="F203" s="165">
        <v>9</v>
      </c>
      <c r="G203" s="165">
        <v>109135</v>
      </c>
      <c r="H203" s="246">
        <f>+G203*0.9</f>
        <v>98221.5</v>
      </c>
      <c r="I203" s="313">
        <f t="shared" ref="I203:J208" si="78">+C203+E203+G203</f>
        <v>109144</v>
      </c>
      <c r="J203" s="325">
        <f t="shared" si="78"/>
        <v>98230.5</v>
      </c>
    </row>
    <row r="204" spans="1:10">
      <c r="A204" s="166">
        <v>353</v>
      </c>
      <c r="B204" s="166" t="s">
        <v>508</v>
      </c>
      <c r="C204" s="165"/>
      <c r="D204" s="165"/>
      <c r="E204" s="165">
        <v>9</v>
      </c>
      <c r="F204" s="165">
        <v>9</v>
      </c>
      <c r="G204" s="165">
        <v>109628</v>
      </c>
      <c r="H204" s="246">
        <f t="shared" ref="H204:H208" si="79">+G204*0.9</f>
        <v>98665.2</v>
      </c>
      <c r="I204" s="313">
        <f t="shared" si="78"/>
        <v>109637</v>
      </c>
      <c r="J204" s="325">
        <f t="shared" si="78"/>
        <v>98674.2</v>
      </c>
    </row>
    <row r="205" spans="1:10">
      <c r="A205" s="166">
        <v>353</v>
      </c>
      <c r="B205" s="166" t="s">
        <v>509</v>
      </c>
      <c r="C205" s="165"/>
      <c r="D205" s="165"/>
      <c r="E205" s="165">
        <v>9</v>
      </c>
      <c r="F205" s="165">
        <v>9</v>
      </c>
      <c r="G205" s="165">
        <v>110976</v>
      </c>
      <c r="H205" s="246">
        <f t="shared" si="79"/>
        <v>99878.400000000009</v>
      </c>
      <c r="I205" s="313">
        <f t="shared" si="78"/>
        <v>110985</v>
      </c>
      <c r="J205" s="325">
        <f t="shared" si="78"/>
        <v>99887.400000000009</v>
      </c>
    </row>
    <row r="206" spans="1:10">
      <c r="A206" s="166">
        <v>353</v>
      </c>
      <c r="B206" s="166" t="s">
        <v>510</v>
      </c>
      <c r="C206" s="165"/>
      <c r="D206" s="165"/>
      <c r="E206" s="165">
        <v>10</v>
      </c>
      <c r="F206" s="165">
        <v>10</v>
      </c>
      <c r="G206" s="165">
        <v>111322</v>
      </c>
      <c r="H206" s="246">
        <f t="shared" si="79"/>
        <v>100189.8</v>
      </c>
      <c r="I206" s="313">
        <f t="shared" si="78"/>
        <v>111332</v>
      </c>
      <c r="J206" s="325">
        <f t="shared" si="78"/>
        <v>100199.8</v>
      </c>
    </row>
    <row r="207" spans="1:10">
      <c r="A207" s="166">
        <v>353</v>
      </c>
      <c r="B207" s="166" t="s">
        <v>511</v>
      </c>
      <c r="C207" s="165"/>
      <c r="D207" s="165"/>
      <c r="E207" s="165">
        <v>10</v>
      </c>
      <c r="F207" s="165">
        <v>10</v>
      </c>
      <c r="G207" s="165">
        <v>111548</v>
      </c>
      <c r="H207" s="246">
        <f t="shared" si="79"/>
        <v>100393.2</v>
      </c>
      <c r="I207" s="313">
        <f t="shared" si="78"/>
        <v>111558</v>
      </c>
      <c r="J207" s="325">
        <f t="shared" si="78"/>
        <v>100403.2</v>
      </c>
    </row>
    <row r="208" spans="1:10">
      <c r="A208" s="166">
        <v>353</v>
      </c>
      <c r="B208" s="166" t="s">
        <v>512</v>
      </c>
      <c r="C208" s="165"/>
      <c r="D208" s="165"/>
      <c r="E208" s="165">
        <v>10</v>
      </c>
      <c r="F208" s="165">
        <v>10</v>
      </c>
      <c r="G208" s="165">
        <v>112859</v>
      </c>
      <c r="H208" s="246">
        <f t="shared" si="79"/>
        <v>101573.1</v>
      </c>
      <c r="I208" s="313">
        <f t="shared" si="78"/>
        <v>112869</v>
      </c>
      <c r="J208" s="325">
        <f t="shared" si="78"/>
        <v>101583.1</v>
      </c>
    </row>
    <row r="209" spans="1:10">
      <c r="A209" s="166">
        <v>353</v>
      </c>
      <c r="B209" s="166" t="s">
        <v>513</v>
      </c>
      <c r="C209" s="165"/>
      <c r="D209" s="165"/>
      <c r="E209" s="165">
        <v>10</v>
      </c>
      <c r="F209" s="165">
        <v>10</v>
      </c>
      <c r="G209" s="405">
        <v>112679</v>
      </c>
      <c r="H209" s="246">
        <f t="shared" ref="H209:H214" si="80">+G209*0.9</f>
        <v>101411.1</v>
      </c>
      <c r="I209" s="313">
        <f t="shared" ref="I209:I214" si="81">+C209+E209+G209</f>
        <v>112689</v>
      </c>
      <c r="J209" s="325">
        <f t="shared" ref="J209:J214" si="82">+D209+F209+H209</f>
        <v>101421.1</v>
      </c>
    </row>
    <row r="210" spans="1:10">
      <c r="A210" s="166">
        <v>353</v>
      </c>
      <c r="B210" s="166" t="s">
        <v>514</v>
      </c>
      <c r="C210" s="165"/>
      <c r="D210" s="165"/>
      <c r="E210" s="165">
        <v>10</v>
      </c>
      <c r="F210" s="165">
        <v>10</v>
      </c>
      <c r="G210" s="405">
        <v>112957</v>
      </c>
      <c r="H210" s="246">
        <f t="shared" si="80"/>
        <v>101661.3</v>
      </c>
      <c r="I210" s="313">
        <f t="shared" si="81"/>
        <v>112967</v>
      </c>
      <c r="J210" s="325">
        <f t="shared" si="82"/>
        <v>101671.3</v>
      </c>
    </row>
    <row r="211" spans="1:10">
      <c r="A211" s="166">
        <v>353</v>
      </c>
      <c r="B211" s="166" t="s">
        <v>515</v>
      </c>
      <c r="C211" s="165"/>
      <c r="D211" s="165"/>
      <c r="E211" s="165">
        <v>10</v>
      </c>
      <c r="F211" s="165">
        <v>10</v>
      </c>
      <c r="G211" s="405">
        <v>111653</v>
      </c>
      <c r="H211" s="246">
        <f t="shared" si="80"/>
        <v>100487.7</v>
      </c>
      <c r="I211" s="313">
        <f t="shared" si="81"/>
        <v>111663</v>
      </c>
      <c r="J211" s="325">
        <f t="shared" si="82"/>
        <v>100497.7</v>
      </c>
    </row>
    <row r="212" spans="1:10">
      <c r="A212" s="166">
        <v>353</v>
      </c>
      <c r="B212" s="166" t="s">
        <v>516</v>
      </c>
      <c r="C212" s="165"/>
      <c r="D212" s="165"/>
      <c r="E212" s="165">
        <v>9</v>
      </c>
      <c r="F212" s="165">
        <v>9</v>
      </c>
      <c r="G212" s="405">
        <v>111948</v>
      </c>
      <c r="H212" s="246">
        <f t="shared" si="80"/>
        <v>100753.2</v>
      </c>
      <c r="I212" s="313">
        <f t="shared" si="81"/>
        <v>111957</v>
      </c>
      <c r="J212" s="325">
        <f t="shared" si="82"/>
        <v>100762.2</v>
      </c>
    </row>
    <row r="213" spans="1:10">
      <c r="A213" s="166">
        <v>353</v>
      </c>
      <c r="B213" s="166" t="s">
        <v>517</v>
      </c>
      <c r="C213" s="165"/>
      <c r="D213" s="165"/>
      <c r="E213" s="165">
        <v>9</v>
      </c>
      <c r="F213" s="165">
        <v>9</v>
      </c>
      <c r="G213" s="405">
        <v>110500</v>
      </c>
      <c r="H213" s="246">
        <f t="shared" si="80"/>
        <v>99450</v>
      </c>
      <c r="I213" s="313">
        <f t="shared" si="81"/>
        <v>110509</v>
      </c>
      <c r="J213" s="325">
        <f t="shared" si="82"/>
        <v>99459</v>
      </c>
    </row>
    <row r="214" spans="1:10">
      <c r="A214" s="166">
        <v>353</v>
      </c>
      <c r="B214" s="166" t="s">
        <v>518</v>
      </c>
      <c r="C214" s="165"/>
      <c r="D214" s="165"/>
      <c r="E214" s="165">
        <v>9</v>
      </c>
      <c r="F214" s="165">
        <v>9</v>
      </c>
      <c r="G214" s="405">
        <v>110299</v>
      </c>
      <c r="H214" s="246">
        <f t="shared" si="80"/>
        <v>99269.1</v>
      </c>
      <c r="I214" s="313">
        <f t="shared" si="81"/>
        <v>110308</v>
      </c>
      <c r="J214" s="325">
        <f t="shared" si="82"/>
        <v>99278.1</v>
      </c>
    </row>
    <row r="215" spans="1:10">
      <c r="A215" s="238" t="s">
        <v>532</v>
      </c>
      <c r="B215" s="166"/>
      <c r="C215" s="166"/>
      <c r="D215" s="166"/>
      <c r="E215" s="166"/>
      <c r="F215" s="166"/>
      <c r="G215" s="166"/>
      <c r="H215" s="166"/>
      <c r="I215" s="166"/>
      <c r="J215" s="166"/>
    </row>
    <row r="216" spans="1:10">
      <c r="A216" s="166">
        <v>711</v>
      </c>
      <c r="B216" s="166" t="s">
        <v>507</v>
      </c>
      <c r="C216" s="165">
        <v>3</v>
      </c>
      <c r="D216" s="165">
        <v>3</v>
      </c>
      <c r="E216" s="165">
        <v>41</v>
      </c>
      <c r="F216" s="165">
        <v>41</v>
      </c>
      <c r="G216" s="165">
        <v>155401</v>
      </c>
      <c r="H216" s="246">
        <f>+G216*0.8</f>
        <v>124320.8</v>
      </c>
      <c r="I216" s="313">
        <f t="shared" ref="I216:J221" si="83">+C216+E216+G216</f>
        <v>155445</v>
      </c>
      <c r="J216" s="325">
        <f t="shared" si="83"/>
        <v>124364.8</v>
      </c>
    </row>
    <row r="217" spans="1:10">
      <c r="A217" s="166">
        <v>711</v>
      </c>
      <c r="B217" s="166" t="s">
        <v>508</v>
      </c>
      <c r="C217" s="165">
        <v>3</v>
      </c>
      <c r="D217" s="165">
        <v>3</v>
      </c>
      <c r="E217" s="165">
        <v>41</v>
      </c>
      <c r="F217" s="165">
        <v>41</v>
      </c>
      <c r="G217" s="165">
        <v>155392</v>
      </c>
      <c r="H217" s="246">
        <f t="shared" ref="H217:H221" si="84">+G217*0.8</f>
        <v>124313.60000000001</v>
      </c>
      <c r="I217" s="313">
        <f t="shared" si="83"/>
        <v>155436</v>
      </c>
      <c r="J217" s="325">
        <f t="shared" si="83"/>
        <v>124357.6</v>
      </c>
    </row>
    <row r="218" spans="1:10">
      <c r="A218" s="166">
        <v>711</v>
      </c>
      <c r="B218" s="166" t="s">
        <v>509</v>
      </c>
      <c r="C218" s="165">
        <v>3</v>
      </c>
      <c r="D218" s="165">
        <v>3</v>
      </c>
      <c r="E218" s="165">
        <v>41</v>
      </c>
      <c r="F218" s="165">
        <v>41</v>
      </c>
      <c r="G218" s="165">
        <v>155563</v>
      </c>
      <c r="H218" s="246">
        <f t="shared" si="84"/>
        <v>124450.40000000001</v>
      </c>
      <c r="I218" s="313">
        <f t="shared" si="83"/>
        <v>155607</v>
      </c>
      <c r="J218" s="325">
        <f t="shared" si="83"/>
        <v>124494.40000000001</v>
      </c>
    </row>
    <row r="219" spans="1:10">
      <c r="A219" s="166">
        <v>711</v>
      </c>
      <c r="B219" s="166" t="s">
        <v>510</v>
      </c>
      <c r="C219" s="165">
        <v>3</v>
      </c>
      <c r="D219" s="165">
        <v>3</v>
      </c>
      <c r="E219" s="165">
        <v>44</v>
      </c>
      <c r="F219" s="165">
        <v>44</v>
      </c>
      <c r="G219" s="165">
        <v>159436</v>
      </c>
      <c r="H219" s="246">
        <f t="shared" si="84"/>
        <v>127548.8</v>
      </c>
      <c r="I219" s="313">
        <f t="shared" si="83"/>
        <v>159483</v>
      </c>
      <c r="J219" s="325">
        <f t="shared" si="83"/>
        <v>127595.8</v>
      </c>
    </row>
    <row r="220" spans="1:10">
      <c r="A220" s="166">
        <v>711</v>
      </c>
      <c r="B220" s="166" t="s">
        <v>511</v>
      </c>
      <c r="C220" s="165">
        <v>3</v>
      </c>
      <c r="D220" s="165">
        <v>3</v>
      </c>
      <c r="E220" s="165">
        <v>44</v>
      </c>
      <c r="F220" s="165">
        <v>44</v>
      </c>
      <c r="G220" s="165">
        <v>161022</v>
      </c>
      <c r="H220" s="246">
        <f t="shared" si="84"/>
        <v>128817.60000000001</v>
      </c>
      <c r="I220" s="313">
        <f t="shared" si="83"/>
        <v>161069</v>
      </c>
      <c r="J220" s="325">
        <f t="shared" si="83"/>
        <v>128864.6</v>
      </c>
    </row>
    <row r="221" spans="1:10">
      <c r="A221" s="166">
        <v>711</v>
      </c>
      <c r="B221" s="166" t="s">
        <v>512</v>
      </c>
      <c r="C221" s="165">
        <v>3</v>
      </c>
      <c r="D221" s="165">
        <v>3</v>
      </c>
      <c r="E221" s="165">
        <v>44</v>
      </c>
      <c r="F221" s="165">
        <v>44</v>
      </c>
      <c r="G221" s="165">
        <v>160866</v>
      </c>
      <c r="H221" s="246">
        <f t="shared" si="84"/>
        <v>128692.8</v>
      </c>
      <c r="I221" s="313">
        <f t="shared" si="83"/>
        <v>160913</v>
      </c>
      <c r="J221" s="325">
        <f t="shared" si="83"/>
        <v>128739.8</v>
      </c>
    </row>
    <row r="222" spans="1:10">
      <c r="A222" s="166">
        <v>711</v>
      </c>
      <c r="B222" s="166" t="s">
        <v>513</v>
      </c>
      <c r="C222" s="165">
        <v>3</v>
      </c>
      <c r="D222" s="165">
        <v>3</v>
      </c>
      <c r="E222" s="166">
        <v>44</v>
      </c>
      <c r="F222" s="166">
        <v>44</v>
      </c>
      <c r="G222" s="405">
        <v>163202</v>
      </c>
      <c r="H222" s="246">
        <f t="shared" ref="H222:H227" si="85">+G222*0.8</f>
        <v>130561.60000000001</v>
      </c>
      <c r="I222" s="313">
        <f t="shared" ref="I222:I227" si="86">+C222+E222+G222</f>
        <v>163249</v>
      </c>
      <c r="J222" s="325">
        <f t="shared" ref="J222:J227" si="87">+D222+F222+H222</f>
        <v>130608.6</v>
      </c>
    </row>
    <row r="223" spans="1:10">
      <c r="A223" s="166">
        <v>711</v>
      </c>
      <c r="B223" s="166" t="s">
        <v>514</v>
      </c>
      <c r="C223" s="165">
        <v>3</v>
      </c>
      <c r="D223" s="165">
        <v>3</v>
      </c>
      <c r="E223" s="166">
        <v>47</v>
      </c>
      <c r="F223" s="166">
        <v>47</v>
      </c>
      <c r="G223" s="405">
        <v>161331</v>
      </c>
      <c r="H223" s="246">
        <f t="shared" si="85"/>
        <v>129064.8</v>
      </c>
      <c r="I223" s="313">
        <f t="shared" si="86"/>
        <v>161381</v>
      </c>
      <c r="J223" s="325">
        <f t="shared" si="87"/>
        <v>129114.8</v>
      </c>
    </row>
    <row r="224" spans="1:10">
      <c r="A224" s="166">
        <v>711</v>
      </c>
      <c r="B224" s="166" t="s">
        <v>515</v>
      </c>
      <c r="C224" s="165">
        <v>3</v>
      </c>
      <c r="D224" s="165">
        <v>3</v>
      </c>
      <c r="E224" s="166">
        <v>47</v>
      </c>
      <c r="F224" s="166">
        <v>47</v>
      </c>
      <c r="G224" s="405">
        <v>161706</v>
      </c>
      <c r="H224" s="246">
        <f t="shared" si="85"/>
        <v>129364.8</v>
      </c>
      <c r="I224" s="313">
        <f t="shared" si="86"/>
        <v>161756</v>
      </c>
      <c r="J224" s="325">
        <f t="shared" si="87"/>
        <v>129414.8</v>
      </c>
    </row>
    <row r="225" spans="1:10">
      <c r="A225" s="166">
        <v>711</v>
      </c>
      <c r="B225" s="166" t="s">
        <v>516</v>
      </c>
      <c r="C225" s="165">
        <v>3</v>
      </c>
      <c r="D225" s="165">
        <v>3</v>
      </c>
      <c r="E225" s="166">
        <v>49</v>
      </c>
      <c r="F225" s="166">
        <v>49</v>
      </c>
      <c r="G225" s="405">
        <v>161629</v>
      </c>
      <c r="H225" s="246">
        <f t="shared" si="85"/>
        <v>129303.20000000001</v>
      </c>
      <c r="I225" s="313">
        <f t="shared" si="86"/>
        <v>161681</v>
      </c>
      <c r="J225" s="325">
        <f t="shared" si="87"/>
        <v>129355.20000000001</v>
      </c>
    </row>
    <row r="226" spans="1:10">
      <c r="A226" s="166">
        <v>711</v>
      </c>
      <c r="B226" s="166" t="s">
        <v>517</v>
      </c>
      <c r="C226" s="165">
        <v>3</v>
      </c>
      <c r="D226" s="165">
        <v>3</v>
      </c>
      <c r="E226" s="166">
        <v>49</v>
      </c>
      <c r="F226" s="166">
        <v>49</v>
      </c>
      <c r="G226" s="405">
        <v>162136</v>
      </c>
      <c r="H226" s="246">
        <f t="shared" si="85"/>
        <v>129708.8</v>
      </c>
      <c r="I226" s="313">
        <f t="shared" si="86"/>
        <v>162188</v>
      </c>
      <c r="J226" s="325">
        <f t="shared" si="87"/>
        <v>129760.8</v>
      </c>
    </row>
    <row r="227" spans="1:10">
      <c r="A227" s="166">
        <v>711</v>
      </c>
      <c r="B227" s="166" t="s">
        <v>518</v>
      </c>
      <c r="C227" s="165">
        <v>3</v>
      </c>
      <c r="D227" s="165">
        <v>3</v>
      </c>
      <c r="E227" s="166">
        <v>49</v>
      </c>
      <c r="F227" s="166">
        <v>49</v>
      </c>
      <c r="G227" s="405">
        <v>162159</v>
      </c>
      <c r="H227" s="246">
        <f t="shared" si="85"/>
        <v>129727.20000000001</v>
      </c>
      <c r="I227" s="313">
        <f t="shared" si="86"/>
        <v>162211</v>
      </c>
      <c r="J227" s="325">
        <f t="shared" si="87"/>
        <v>129779.20000000001</v>
      </c>
    </row>
    <row r="228" spans="1:10">
      <c r="A228" s="238" t="s">
        <v>533</v>
      </c>
      <c r="B228" s="166"/>
      <c r="C228" s="166"/>
      <c r="D228" s="166"/>
      <c r="E228" s="166"/>
      <c r="F228" s="166"/>
      <c r="G228" s="166"/>
      <c r="H228" s="166"/>
      <c r="I228" s="166"/>
      <c r="J228" s="166"/>
    </row>
    <row r="229" spans="1:10">
      <c r="A229" s="166">
        <v>712</v>
      </c>
      <c r="B229" s="166" t="s">
        <v>507</v>
      </c>
      <c r="C229" s="165"/>
      <c r="D229" s="165"/>
      <c r="E229" s="165">
        <v>15</v>
      </c>
      <c r="F229" s="165">
        <v>15</v>
      </c>
      <c r="G229" s="165">
        <v>283140</v>
      </c>
      <c r="H229" s="246">
        <f>+G229*0.8</f>
        <v>226512</v>
      </c>
      <c r="I229" s="313">
        <f t="shared" ref="I229:J234" si="88">+C229+E229+G229</f>
        <v>283155</v>
      </c>
      <c r="J229" s="325">
        <f t="shared" si="88"/>
        <v>226527</v>
      </c>
    </row>
    <row r="230" spans="1:10">
      <c r="A230" s="166">
        <v>712</v>
      </c>
      <c r="B230" s="166" t="s">
        <v>508</v>
      </c>
      <c r="C230" s="165"/>
      <c r="D230" s="165"/>
      <c r="E230" s="165">
        <v>15</v>
      </c>
      <c r="F230" s="165">
        <v>15</v>
      </c>
      <c r="G230" s="165">
        <v>284170</v>
      </c>
      <c r="H230" s="246">
        <f t="shared" ref="H230:H234" si="89">+G230*0.8</f>
        <v>227336</v>
      </c>
      <c r="I230" s="313">
        <f t="shared" si="88"/>
        <v>284185</v>
      </c>
      <c r="J230" s="325">
        <f t="shared" si="88"/>
        <v>227351</v>
      </c>
    </row>
    <row r="231" spans="1:10">
      <c r="A231" s="166">
        <v>712</v>
      </c>
      <c r="B231" s="166" t="s">
        <v>509</v>
      </c>
      <c r="C231" s="165"/>
      <c r="D231" s="165"/>
      <c r="E231" s="165">
        <v>16</v>
      </c>
      <c r="F231" s="165">
        <v>16</v>
      </c>
      <c r="G231" s="165">
        <v>284395</v>
      </c>
      <c r="H231" s="246">
        <f t="shared" si="89"/>
        <v>227516</v>
      </c>
      <c r="I231" s="313">
        <f t="shared" si="88"/>
        <v>284411</v>
      </c>
      <c r="J231" s="325">
        <f t="shared" si="88"/>
        <v>227532</v>
      </c>
    </row>
    <row r="232" spans="1:10">
      <c r="A232" s="166">
        <v>712</v>
      </c>
      <c r="B232" s="166" t="s">
        <v>510</v>
      </c>
      <c r="C232" s="165"/>
      <c r="D232" s="165"/>
      <c r="E232" s="165">
        <v>15</v>
      </c>
      <c r="F232" s="165">
        <v>15</v>
      </c>
      <c r="G232" s="165">
        <v>284426</v>
      </c>
      <c r="H232" s="246">
        <f t="shared" si="89"/>
        <v>227540.80000000002</v>
      </c>
      <c r="I232" s="313">
        <f t="shared" si="88"/>
        <v>284441</v>
      </c>
      <c r="J232" s="325">
        <f t="shared" si="88"/>
        <v>227555.80000000002</v>
      </c>
    </row>
    <row r="233" spans="1:10">
      <c r="A233" s="166">
        <v>712</v>
      </c>
      <c r="B233" s="166" t="s">
        <v>511</v>
      </c>
      <c r="C233" s="165"/>
      <c r="D233" s="165"/>
      <c r="E233" s="165">
        <v>15</v>
      </c>
      <c r="F233" s="165">
        <v>15</v>
      </c>
      <c r="G233" s="165">
        <v>284815</v>
      </c>
      <c r="H233" s="246">
        <f t="shared" si="89"/>
        <v>227852</v>
      </c>
      <c r="I233" s="313">
        <f t="shared" si="88"/>
        <v>284830</v>
      </c>
      <c r="J233" s="325">
        <f t="shared" si="88"/>
        <v>227867</v>
      </c>
    </row>
    <row r="234" spans="1:10">
      <c r="A234" s="166">
        <v>712</v>
      </c>
      <c r="B234" s="166" t="s">
        <v>512</v>
      </c>
      <c r="C234" s="165"/>
      <c r="D234" s="165"/>
      <c r="E234" s="165">
        <v>15</v>
      </c>
      <c r="F234" s="165">
        <v>15</v>
      </c>
      <c r="G234" s="165">
        <v>284910</v>
      </c>
      <c r="H234" s="246">
        <f t="shared" si="89"/>
        <v>227928</v>
      </c>
      <c r="I234" s="313">
        <f t="shared" si="88"/>
        <v>284925</v>
      </c>
      <c r="J234" s="325">
        <f t="shared" si="88"/>
        <v>227943</v>
      </c>
    </row>
    <row r="235" spans="1:10">
      <c r="A235" s="166">
        <v>712</v>
      </c>
      <c r="B235" s="166" t="s">
        <v>513</v>
      </c>
      <c r="C235" s="165"/>
      <c r="D235" s="165"/>
      <c r="E235" s="166">
        <v>16</v>
      </c>
      <c r="F235" s="166">
        <v>16</v>
      </c>
      <c r="G235" s="405">
        <v>281796</v>
      </c>
      <c r="H235" s="246">
        <f t="shared" ref="H235:H240" si="90">+G235*0.8</f>
        <v>225436.80000000002</v>
      </c>
      <c r="I235" s="313">
        <f t="shared" ref="I235:I240" si="91">+C235+E235+G235</f>
        <v>281812</v>
      </c>
      <c r="J235" s="325">
        <f t="shared" ref="J235:J240" si="92">+D235+F235+H235</f>
        <v>225452.80000000002</v>
      </c>
    </row>
    <row r="236" spans="1:10">
      <c r="A236" s="166">
        <v>712</v>
      </c>
      <c r="B236" s="166" t="s">
        <v>514</v>
      </c>
      <c r="C236" s="165"/>
      <c r="D236" s="165"/>
      <c r="E236" s="166">
        <v>16</v>
      </c>
      <c r="F236" s="166">
        <v>16</v>
      </c>
      <c r="G236" s="405">
        <v>279800</v>
      </c>
      <c r="H236" s="246">
        <f t="shared" si="90"/>
        <v>223840</v>
      </c>
      <c r="I236" s="313">
        <f t="shared" si="91"/>
        <v>279816</v>
      </c>
      <c r="J236" s="325">
        <f t="shared" si="92"/>
        <v>223856</v>
      </c>
    </row>
    <row r="237" spans="1:10">
      <c r="A237" s="166">
        <v>712</v>
      </c>
      <c r="B237" s="166" t="s">
        <v>515</v>
      </c>
      <c r="C237" s="165"/>
      <c r="D237" s="165"/>
      <c r="E237" s="166">
        <v>16</v>
      </c>
      <c r="F237" s="166">
        <v>16</v>
      </c>
      <c r="G237" s="405">
        <v>279556</v>
      </c>
      <c r="H237" s="246">
        <f t="shared" si="90"/>
        <v>223644.80000000002</v>
      </c>
      <c r="I237" s="313">
        <f t="shared" si="91"/>
        <v>279572</v>
      </c>
      <c r="J237" s="325">
        <f t="shared" si="92"/>
        <v>223660.80000000002</v>
      </c>
    </row>
    <row r="238" spans="1:10">
      <c r="A238" s="166">
        <v>712</v>
      </c>
      <c r="B238" s="166" t="s">
        <v>516</v>
      </c>
      <c r="C238" s="165"/>
      <c r="D238" s="165"/>
      <c r="E238" s="166">
        <v>16</v>
      </c>
      <c r="F238" s="166">
        <v>16</v>
      </c>
      <c r="G238" s="405">
        <v>280787</v>
      </c>
      <c r="H238" s="246">
        <f t="shared" si="90"/>
        <v>224629.6</v>
      </c>
      <c r="I238" s="313">
        <f t="shared" si="91"/>
        <v>280803</v>
      </c>
      <c r="J238" s="325">
        <f t="shared" si="92"/>
        <v>224645.6</v>
      </c>
    </row>
    <row r="239" spans="1:10">
      <c r="A239" s="166">
        <v>712</v>
      </c>
      <c r="B239" s="166" t="s">
        <v>517</v>
      </c>
      <c r="C239" s="165"/>
      <c r="D239" s="165"/>
      <c r="E239" s="166">
        <v>17</v>
      </c>
      <c r="F239" s="166">
        <v>17</v>
      </c>
      <c r="G239" s="405">
        <v>282533</v>
      </c>
      <c r="H239" s="246">
        <f t="shared" si="90"/>
        <v>226026.40000000002</v>
      </c>
      <c r="I239" s="313">
        <f t="shared" si="91"/>
        <v>282550</v>
      </c>
      <c r="J239" s="325">
        <f t="shared" si="92"/>
        <v>226043.40000000002</v>
      </c>
    </row>
    <row r="240" spans="1:10">
      <c r="A240" s="166">
        <v>712</v>
      </c>
      <c r="B240" s="166" t="s">
        <v>518</v>
      </c>
      <c r="C240" s="165"/>
      <c r="D240" s="165"/>
      <c r="E240" s="166">
        <v>17</v>
      </c>
      <c r="F240" s="166">
        <v>17</v>
      </c>
      <c r="G240" s="405">
        <v>282499</v>
      </c>
      <c r="H240" s="246">
        <f t="shared" si="90"/>
        <v>225999.2</v>
      </c>
      <c r="I240" s="313">
        <f t="shared" si="91"/>
        <v>282516</v>
      </c>
      <c r="J240" s="325">
        <f t="shared" si="92"/>
        <v>226016.2</v>
      </c>
    </row>
    <row r="241" spans="1:10">
      <c r="A241" s="238" t="s">
        <v>534</v>
      </c>
      <c r="B241" s="166"/>
      <c r="C241" s="166"/>
      <c r="D241" s="166"/>
      <c r="E241" s="166"/>
      <c r="F241" s="166"/>
      <c r="G241" s="166"/>
      <c r="H241" s="166"/>
      <c r="I241" s="166"/>
      <c r="J241" s="166"/>
    </row>
    <row r="242" spans="1:10">
      <c r="A242" s="166">
        <v>713</v>
      </c>
      <c r="B242" s="166" t="s">
        <v>507</v>
      </c>
      <c r="C242" s="165"/>
      <c r="D242" s="165"/>
      <c r="E242" s="165">
        <v>18</v>
      </c>
      <c r="F242" s="165">
        <v>18</v>
      </c>
      <c r="G242" s="165">
        <v>140850</v>
      </c>
      <c r="H242" s="246">
        <f>+G242*0.8</f>
        <v>112680</v>
      </c>
      <c r="I242" s="313">
        <f t="shared" ref="I242:J247" si="93">+C242+E242+G242</f>
        <v>140868</v>
      </c>
      <c r="J242" s="325">
        <f t="shared" si="93"/>
        <v>112698</v>
      </c>
    </row>
    <row r="243" spans="1:10">
      <c r="A243" s="166">
        <v>713</v>
      </c>
      <c r="B243" s="166" t="s">
        <v>508</v>
      </c>
      <c r="C243" s="165"/>
      <c r="D243" s="165"/>
      <c r="E243" s="165">
        <v>18</v>
      </c>
      <c r="F243" s="165">
        <v>18</v>
      </c>
      <c r="G243" s="165">
        <v>141158</v>
      </c>
      <c r="H243" s="246">
        <f t="shared" ref="H243:H247" si="94">+G243*0.8</f>
        <v>112926.40000000001</v>
      </c>
      <c r="I243" s="313">
        <f t="shared" si="93"/>
        <v>141176</v>
      </c>
      <c r="J243" s="325">
        <f t="shared" si="93"/>
        <v>112944.40000000001</v>
      </c>
    </row>
    <row r="244" spans="1:10">
      <c r="A244" s="166">
        <v>713</v>
      </c>
      <c r="B244" s="166" t="s">
        <v>509</v>
      </c>
      <c r="C244" s="165"/>
      <c r="D244" s="165"/>
      <c r="E244" s="165">
        <v>18</v>
      </c>
      <c r="F244" s="165">
        <v>18</v>
      </c>
      <c r="G244" s="165">
        <v>140904</v>
      </c>
      <c r="H244" s="246">
        <f t="shared" si="94"/>
        <v>112723.20000000001</v>
      </c>
      <c r="I244" s="313">
        <f t="shared" si="93"/>
        <v>140922</v>
      </c>
      <c r="J244" s="325">
        <f t="shared" si="93"/>
        <v>112741.20000000001</v>
      </c>
    </row>
    <row r="245" spans="1:10">
      <c r="A245" s="166">
        <v>713</v>
      </c>
      <c r="B245" s="166" t="s">
        <v>510</v>
      </c>
      <c r="C245" s="165"/>
      <c r="D245" s="165"/>
      <c r="E245" s="165">
        <v>18</v>
      </c>
      <c r="F245" s="165">
        <v>18</v>
      </c>
      <c r="G245" s="165">
        <v>141292</v>
      </c>
      <c r="H245" s="246">
        <f t="shared" si="94"/>
        <v>113033.60000000001</v>
      </c>
      <c r="I245" s="313">
        <f t="shared" si="93"/>
        <v>141310</v>
      </c>
      <c r="J245" s="325">
        <f t="shared" si="93"/>
        <v>113051.6</v>
      </c>
    </row>
    <row r="246" spans="1:10">
      <c r="A246" s="166">
        <v>713</v>
      </c>
      <c r="B246" s="166" t="s">
        <v>511</v>
      </c>
      <c r="C246" s="165"/>
      <c r="D246" s="165"/>
      <c r="E246" s="165">
        <v>18</v>
      </c>
      <c r="F246" s="165">
        <v>18</v>
      </c>
      <c r="G246" s="165">
        <v>141480</v>
      </c>
      <c r="H246" s="246">
        <f t="shared" si="94"/>
        <v>113184</v>
      </c>
      <c r="I246" s="313">
        <f t="shared" si="93"/>
        <v>141498</v>
      </c>
      <c r="J246" s="325">
        <f t="shared" si="93"/>
        <v>113202</v>
      </c>
    </row>
    <row r="247" spans="1:10">
      <c r="A247" s="166">
        <v>713</v>
      </c>
      <c r="B247" s="166" t="s">
        <v>512</v>
      </c>
      <c r="C247" s="165"/>
      <c r="D247" s="165"/>
      <c r="E247" s="165">
        <v>18</v>
      </c>
      <c r="F247" s="165">
        <v>18</v>
      </c>
      <c r="G247" s="165">
        <v>142127</v>
      </c>
      <c r="H247" s="246">
        <f t="shared" si="94"/>
        <v>113701.6</v>
      </c>
      <c r="I247" s="313">
        <f t="shared" si="93"/>
        <v>142145</v>
      </c>
      <c r="J247" s="325">
        <f t="shared" si="93"/>
        <v>113719.6</v>
      </c>
    </row>
    <row r="248" spans="1:10">
      <c r="A248" s="166">
        <v>713</v>
      </c>
      <c r="B248" s="166" t="s">
        <v>513</v>
      </c>
      <c r="C248" s="165"/>
      <c r="D248" s="165"/>
      <c r="E248" s="166">
        <v>18</v>
      </c>
      <c r="F248" s="166">
        <v>18</v>
      </c>
      <c r="G248" s="405">
        <v>142076</v>
      </c>
      <c r="H248" s="246">
        <f t="shared" ref="H248:H253" si="95">+G248*0.8</f>
        <v>113660.8</v>
      </c>
      <c r="I248" s="313">
        <f t="shared" ref="I248:I253" si="96">+C248+E248+G248</f>
        <v>142094</v>
      </c>
      <c r="J248" s="325">
        <f t="shared" ref="J248:J253" si="97">+D248+F248+H248</f>
        <v>113678.8</v>
      </c>
    </row>
    <row r="249" spans="1:10">
      <c r="A249" s="166">
        <v>713</v>
      </c>
      <c r="B249" s="166" t="s">
        <v>514</v>
      </c>
      <c r="C249" s="165"/>
      <c r="D249" s="165"/>
      <c r="E249" s="166">
        <v>20</v>
      </c>
      <c r="F249" s="166">
        <v>20</v>
      </c>
      <c r="G249" s="405">
        <v>142663</v>
      </c>
      <c r="H249" s="246">
        <f t="shared" si="95"/>
        <v>114130.40000000001</v>
      </c>
      <c r="I249" s="313">
        <f t="shared" si="96"/>
        <v>142683</v>
      </c>
      <c r="J249" s="325">
        <f t="shared" si="97"/>
        <v>114150.40000000001</v>
      </c>
    </row>
    <row r="250" spans="1:10">
      <c r="A250" s="166">
        <v>713</v>
      </c>
      <c r="B250" s="166" t="s">
        <v>515</v>
      </c>
      <c r="C250" s="165"/>
      <c r="D250" s="165"/>
      <c r="E250" s="166">
        <v>20</v>
      </c>
      <c r="F250" s="166">
        <v>20</v>
      </c>
      <c r="G250" s="405">
        <v>143064</v>
      </c>
      <c r="H250" s="246">
        <f t="shared" si="95"/>
        <v>114451.20000000001</v>
      </c>
      <c r="I250" s="313">
        <f t="shared" si="96"/>
        <v>143084</v>
      </c>
      <c r="J250" s="325">
        <f t="shared" si="97"/>
        <v>114471.20000000001</v>
      </c>
    </row>
    <row r="251" spans="1:10">
      <c r="A251" s="166">
        <v>713</v>
      </c>
      <c r="B251" s="166" t="s">
        <v>516</v>
      </c>
      <c r="C251" s="165"/>
      <c r="D251" s="165"/>
      <c r="E251" s="166">
        <v>20</v>
      </c>
      <c r="F251" s="166">
        <v>20</v>
      </c>
      <c r="G251" s="405">
        <v>143206</v>
      </c>
      <c r="H251" s="246">
        <f t="shared" si="95"/>
        <v>114564.8</v>
      </c>
      <c r="I251" s="313">
        <f t="shared" si="96"/>
        <v>143226</v>
      </c>
      <c r="J251" s="325">
        <f t="shared" si="97"/>
        <v>114584.8</v>
      </c>
    </row>
    <row r="252" spans="1:10">
      <c r="A252" s="166">
        <v>713</v>
      </c>
      <c r="B252" s="166" t="s">
        <v>517</v>
      </c>
      <c r="C252" s="165"/>
      <c r="D252" s="165"/>
      <c r="E252" s="166">
        <v>19</v>
      </c>
      <c r="F252" s="166">
        <v>19</v>
      </c>
      <c r="G252" s="405">
        <v>143618</v>
      </c>
      <c r="H252" s="246">
        <f t="shared" si="95"/>
        <v>114894.40000000001</v>
      </c>
      <c r="I252" s="313">
        <f t="shared" si="96"/>
        <v>143637</v>
      </c>
      <c r="J252" s="325">
        <f t="shared" si="97"/>
        <v>114913.40000000001</v>
      </c>
    </row>
    <row r="253" spans="1:10">
      <c r="A253" s="166">
        <v>713</v>
      </c>
      <c r="B253" s="166" t="s">
        <v>518</v>
      </c>
      <c r="C253" s="165"/>
      <c r="D253" s="165"/>
      <c r="E253" s="166">
        <v>20</v>
      </c>
      <c r="F253" s="166">
        <v>20</v>
      </c>
      <c r="G253" s="405">
        <v>143834</v>
      </c>
      <c r="H253" s="246">
        <f t="shared" si="95"/>
        <v>115067.20000000001</v>
      </c>
      <c r="I253" s="313">
        <f t="shared" si="96"/>
        <v>143854</v>
      </c>
      <c r="J253" s="325">
        <f t="shared" si="97"/>
        <v>115087.20000000001</v>
      </c>
    </row>
    <row r="254" spans="1:10">
      <c r="A254" s="238" t="s">
        <v>535</v>
      </c>
      <c r="B254" s="166"/>
      <c r="C254" s="166"/>
      <c r="D254" s="166"/>
      <c r="E254" s="166"/>
      <c r="F254" s="166"/>
      <c r="G254" s="166"/>
      <c r="H254" s="166"/>
      <c r="I254" s="166"/>
      <c r="J254" s="166"/>
    </row>
    <row r="255" spans="1:10">
      <c r="A255" s="166">
        <v>714</v>
      </c>
      <c r="B255" s="166" t="s">
        <v>507</v>
      </c>
      <c r="C255" s="165">
        <v>4</v>
      </c>
      <c r="D255" s="165">
        <v>4</v>
      </c>
      <c r="E255" s="165">
        <v>37</v>
      </c>
      <c r="F255" s="165">
        <v>37</v>
      </c>
      <c r="G255" s="165">
        <v>147803</v>
      </c>
      <c r="H255" s="246">
        <f>+G255*0.8</f>
        <v>118242.40000000001</v>
      </c>
      <c r="I255" s="313">
        <f t="shared" ref="I255:J260" si="98">+C255+E255+G255</f>
        <v>147844</v>
      </c>
      <c r="J255" s="325">
        <f t="shared" si="98"/>
        <v>118283.40000000001</v>
      </c>
    </row>
    <row r="256" spans="1:10">
      <c r="A256" s="166">
        <v>714</v>
      </c>
      <c r="B256" s="166" t="s">
        <v>508</v>
      </c>
      <c r="C256" s="165">
        <v>4</v>
      </c>
      <c r="D256" s="165">
        <v>4</v>
      </c>
      <c r="E256" s="165">
        <v>37</v>
      </c>
      <c r="F256" s="165">
        <v>37</v>
      </c>
      <c r="G256" s="165">
        <v>147867</v>
      </c>
      <c r="H256" s="246">
        <f t="shared" ref="H256:H260" si="99">+G256*0.8</f>
        <v>118293.6</v>
      </c>
      <c r="I256" s="313">
        <f t="shared" si="98"/>
        <v>147908</v>
      </c>
      <c r="J256" s="325">
        <f t="shared" si="98"/>
        <v>118334.6</v>
      </c>
    </row>
    <row r="257" spans="1:10">
      <c r="A257" s="166">
        <v>714</v>
      </c>
      <c r="B257" s="166" t="s">
        <v>509</v>
      </c>
      <c r="C257" s="165">
        <v>4</v>
      </c>
      <c r="D257" s="165">
        <v>4</v>
      </c>
      <c r="E257" s="165">
        <v>37</v>
      </c>
      <c r="F257" s="165">
        <v>37</v>
      </c>
      <c r="G257" s="165">
        <v>147814</v>
      </c>
      <c r="H257" s="246">
        <f t="shared" si="99"/>
        <v>118251.20000000001</v>
      </c>
      <c r="I257" s="313">
        <f t="shared" si="98"/>
        <v>147855</v>
      </c>
      <c r="J257" s="325">
        <f t="shared" si="98"/>
        <v>118292.20000000001</v>
      </c>
    </row>
    <row r="258" spans="1:10">
      <c r="A258" s="166">
        <v>714</v>
      </c>
      <c r="B258" s="166" t="s">
        <v>510</v>
      </c>
      <c r="C258" s="165">
        <v>4</v>
      </c>
      <c r="D258" s="165">
        <v>4</v>
      </c>
      <c r="E258" s="165">
        <v>39</v>
      </c>
      <c r="F258" s="165">
        <v>39</v>
      </c>
      <c r="G258" s="165">
        <v>148307</v>
      </c>
      <c r="H258" s="246">
        <f t="shared" si="99"/>
        <v>118645.6</v>
      </c>
      <c r="I258" s="313">
        <f t="shared" si="98"/>
        <v>148350</v>
      </c>
      <c r="J258" s="325">
        <f t="shared" si="98"/>
        <v>118688.6</v>
      </c>
    </row>
    <row r="259" spans="1:10">
      <c r="A259" s="166">
        <v>714</v>
      </c>
      <c r="B259" s="166" t="s">
        <v>511</v>
      </c>
      <c r="C259" s="165">
        <v>4</v>
      </c>
      <c r="D259" s="165">
        <v>4</v>
      </c>
      <c r="E259" s="165">
        <v>39</v>
      </c>
      <c r="F259" s="165">
        <v>39</v>
      </c>
      <c r="G259" s="165">
        <v>148362</v>
      </c>
      <c r="H259" s="246">
        <f t="shared" si="99"/>
        <v>118689.60000000001</v>
      </c>
      <c r="I259" s="313">
        <f t="shared" si="98"/>
        <v>148405</v>
      </c>
      <c r="J259" s="325">
        <f t="shared" si="98"/>
        <v>118732.6</v>
      </c>
    </row>
    <row r="260" spans="1:10">
      <c r="A260" s="166">
        <v>714</v>
      </c>
      <c r="B260" s="166" t="s">
        <v>512</v>
      </c>
      <c r="C260" s="165">
        <v>4</v>
      </c>
      <c r="D260" s="165">
        <v>4</v>
      </c>
      <c r="E260" s="165">
        <v>39</v>
      </c>
      <c r="F260" s="165">
        <v>39</v>
      </c>
      <c r="G260" s="165">
        <v>148105</v>
      </c>
      <c r="H260" s="246">
        <f t="shared" si="99"/>
        <v>118484</v>
      </c>
      <c r="I260" s="313">
        <f t="shared" si="98"/>
        <v>148148</v>
      </c>
      <c r="J260" s="325">
        <f t="shared" si="98"/>
        <v>118527</v>
      </c>
    </row>
    <row r="261" spans="1:10">
      <c r="A261" s="166">
        <v>714</v>
      </c>
      <c r="B261" s="166" t="s">
        <v>513</v>
      </c>
      <c r="C261" s="165">
        <v>4</v>
      </c>
      <c r="D261" s="165">
        <v>4</v>
      </c>
      <c r="E261" s="165">
        <v>39</v>
      </c>
      <c r="F261" s="165">
        <v>39</v>
      </c>
      <c r="G261" s="405">
        <v>148262</v>
      </c>
      <c r="H261" s="246">
        <f t="shared" ref="H261:H266" si="100">+G261*0.8</f>
        <v>118609.60000000001</v>
      </c>
      <c r="I261" s="313">
        <f t="shared" ref="I261:I266" si="101">+C261+E261+G261</f>
        <v>148305</v>
      </c>
      <c r="J261" s="325">
        <f t="shared" ref="J261:J266" si="102">+D261+F261+H261</f>
        <v>118652.6</v>
      </c>
    </row>
    <row r="262" spans="1:10">
      <c r="A262" s="166">
        <v>714</v>
      </c>
      <c r="B262" s="166" t="s">
        <v>514</v>
      </c>
      <c r="C262" s="165">
        <v>4</v>
      </c>
      <c r="D262" s="165">
        <v>4</v>
      </c>
      <c r="E262" s="165">
        <v>39</v>
      </c>
      <c r="F262" s="165">
        <v>39</v>
      </c>
      <c r="G262" s="405">
        <v>147056</v>
      </c>
      <c r="H262" s="246">
        <f t="shared" si="100"/>
        <v>117644.8</v>
      </c>
      <c r="I262" s="313">
        <f t="shared" si="101"/>
        <v>147099</v>
      </c>
      <c r="J262" s="325">
        <f t="shared" si="102"/>
        <v>117687.8</v>
      </c>
    </row>
    <row r="263" spans="1:10">
      <c r="A263" s="166">
        <v>714</v>
      </c>
      <c r="B263" s="166" t="s">
        <v>515</v>
      </c>
      <c r="C263" s="165">
        <v>4</v>
      </c>
      <c r="D263" s="165">
        <v>4</v>
      </c>
      <c r="E263" s="166">
        <v>41</v>
      </c>
      <c r="F263" s="166">
        <v>41</v>
      </c>
      <c r="G263" s="405">
        <v>146975</v>
      </c>
      <c r="H263" s="246">
        <f t="shared" si="100"/>
        <v>117580</v>
      </c>
      <c r="I263" s="313">
        <f t="shared" si="101"/>
        <v>147020</v>
      </c>
      <c r="J263" s="325">
        <f t="shared" si="102"/>
        <v>117625</v>
      </c>
    </row>
    <row r="264" spans="1:10">
      <c r="A264" s="166">
        <v>714</v>
      </c>
      <c r="B264" s="166" t="s">
        <v>516</v>
      </c>
      <c r="C264" s="165">
        <v>4</v>
      </c>
      <c r="D264" s="165">
        <v>4</v>
      </c>
      <c r="E264" s="166">
        <v>42</v>
      </c>
      <c r="F264" s="166">
        <v>42</v>
      </c>
      <c r="G264" s="405">
        <v>147225</v>
      </c>
      <c r="H264" s="246">
        <f t="shared" si="100"/>
        <v>117780</v>
      </c>
      <c r="I264" s="313">
        <f t="shared" si="101"/>
        <v>147271</v>
      </c>
      <c r="J264" s="325">
        <f t="shared" si="102"/>
        <v>117826</v>
      </c>
    </row>
    <row r="265" spans="1:10">
      <c r="A265" s="166">
        <v>714</v>
      </c>
      <c r="B265" s="166" t="s">
        <v>517</v>
      </c>
      <c r="C265" s="165">
        <v>4</v>
      </c>
      <c r="D265" s="165">
        <v>4</v>
      </c>
      <c r="E265" s="166">
        <v>42</v>
      </c>
      <c r="F265" s="166">
        <v>42</v>
      </c>
      <c r="G265" s="405">
        <v>148115</v>
      </c>
      <c r="H265" s="246">
        <f t="shared" si="100"/>
        <v>118492</v>
      </c>
      <c r="I265" s="313">
        <f t="shared" si="101"/>
        <v>148161</v>
      </c>
      <c r="J265" s="325">
        <f t="shared" si="102"/>
        <v>118538</v>
      </c>
    </row>
    <row r="266" spans="1:10">
      <c r="A266" s="166">
        <v>714</v>
      </c>
      <c r="B266" s="166" t="s">
        <v>518</v>
      </c>
      <c r="C266" s="165">
        <v>4</v>
      </c>
      <c r="D266" s="165">
        <v>4</v>
      </c>
      <c r="E266" s="166">
        <v>42</v>
      </c>
      <c r="F266" s="166">
        <v>42</v>
      </c>
      <c r="G266" s="405">
        <v>147553</v>
      </c>
      <c r="H266" s="246">
        <f t="shared" si="100"/>
        <v>118042.40000000001</v>
      </c>
      <c r="I266" s="313">
        <f t="shared" si="101"/>
        <v>147599</v>
      </c>
      <c r="J266" s="325">
        <f t="shared" si="102"/>
        <v>118088.40000000001</v>
      </c>
    </row>
  </sheetData>
  <mergeCells count="5">
    <mergeCell ref="I1:J1"/>
    <mergeCell ref="C5:D5"/>
    <mergeCell ref="E5:F5"/>
    <mergeCell ref="G5:H5"/>
    <mergeCell ref="I5:J5"/>
  </mergeCells>
  <pageMargins left="0.7" right="0.49" top="0.45" bottom="0.75" header="0.3" footer="0.3"/>
  <pageSetup paperSize="9" scale="80" orientation="portrait" r:id="rId1"/>
  <rowBreaks count="4" manualBreakCount="4">
    <brk id="58" max="9" man="1"/>
    <brk id="110" max="9" man="1"/>
    <brk id="162" max="9" man="1"/>
    <brk id="214" max="9" man="1"/>
  </rowBreaks>
</worksheet>
</file>

<file path=xl/worksheets/sheet21.xml><?xml version="1.0" encoding="utf-8"?>
<worksheet xmlns="http://schemas.openxmlformats.org/spreadsheetml/2006/main" xmlns:r="http://schemas.openxmlformats.org/officeDocument/2006/relationships">
  <sheetPr>
    <tabColor theme="9" tint="-0.249977111117893"/>
  </sheetPr>
  <dimension ref="A1:K146"/>
  <sheetViews>
    <sheetView workbookViewId="0">
      <selection activeCell="G2" sqref="G2"/>
    </sheetView>
  </sheetViews>
  <sheetFormatPr defaultRowHeight="15"/>
  <cols>
    <col min="1" max="1" width="10.88671875" style="115" customWidth="1"/>
    <col min="2" max="2" width="10" style="114" customWidth="1"/>
    <col min="3" max="3" width="9.5546875" style="231" customWidth="1"/>
    <col min="4" max="4" width="8.88671875" style="231"/>
    <col min="5" max="6" width="8.88671875" style="115"/>
    <col min="7" max="7" width="9" style="115" bestFit="1" customWidth="1"/>
    <col min="8" max="16384" width="8.88671875" style="115"/>
  </cols>
  <sheetData>
    <row r="1" spans="1:10" s="112" customFormat="1" ht="30" customHeight="1">
      <c r="A1" s="633" t="s">
        <v>888</v>
      </c>
      <c r="B1" s="634"/>
      <c r="C1" s="228"/>
      <c r="D1" s="228"/>
      <c r="E1" s="228"/>
      <c r="F1" s="228"/>
      <c r="G1" s="228"/>
      <c r="H1" s="635" t="s">
        <v>501</v>
      </c>
      <c r="I1" s="636"/>
      <c r="J1" s="637"/>
    </row>
    <row r="2" spans="1:10" ht="15.75">
      <c r="A2" s="240" t="s">
        <v>536</v>
      </c>
      <c r="B2" s="165"/>
      <c r="C2" s="241"/>
      <c r="D2" s="241"/>
      <c r="E2" s="241"/>
      <c r="F2" s="240" t="s">
        <v>858</v>
      </c>
      <c r="G2" s="241"/>
      <c r="H2" s="241"/>
      <c r="I2" s="241"/>
      <c r="J2" s="241"/>
    </row>
    <row r="3" spans="1:10">
      <c r="A3" s="241"/>
      <c r="B3" s="165"/>
      <c r="C3" s="241"/>
      <c r="D3" s="241"/>
      <c r="E3" s="241"/>
      <c r="F3" s="241"/>
      <c r="G3" s="241"/>
      <c r="H3" s="241"/>
      <c r="I3" s="241"/>
      <c r="J3" s="241"/>
    </row>
    <row r="4" spans="1:10">
      <c r="A4" s="241"/>
      <c r="B4" s="165"/>
      <c r="C4" s="241"/>
      <c r="D4" s="241"/>
      <c r="E4" s="241"/>
      <c r="F4" s="241"/>
      <c r="G4" s="241"/>
      <c r="H4" s="241"/>
      <c r="I4" s="241"/>
      <c r="J4" s="241"/>
    </row>
    <row r="5" spans="1:10" s="113" customFormat="1" ht="15.75">
      <c r="A5" s="240"/>
      <c r="B5" s="242"/>
      <c r="C5" s="638" t="s">
        <v>502</v>
      </c>
      <c r="D5" s="638"/>
      <c r="E5" s="638" t="s">
        <v>503</v>
      </c>
      <c r="F5" s="638"/>
      <c r="G5" s="638" t="s">
        <v>43</v>
      </c>
      <c r="H5" s="638"/>
      <c r="I5" s="638" t="s">
        <v>91</v>
      </c>
      <c r="J5" s="638"/>
    </row>
    <row r="6" spans="1:10" s="116" customFormat="1" ht="25.5">
      <c r="A6" s="243"/>
      <c r="B6" s="244" t="s">
        <v>483</v>
      </c>
      <c r="C6" s="244" t="s">
        <v>504</v>
      </c>
      <c r="D6" s="244" t="s">
        <v>505</v>
      </c>
      <c r="E6" s="244" t="s">
        <v>504</v>
      </c>
      <c r="F6" s="244" t="s">
        <v>505</v>
      </c>
      <c r="G6" s="244" t="s">
        <v>504</v>
      </c>
      <c r="H6" s="244" t="s">
        <v>505</v>
      </c>
      <c r="I6" s="244" t="s">
        <v>504</v>
      </c>
      <c r="J6" s="244" t="s">
        <v>505</v>
      </c>
    </row>
    <row r="7" spans="1:10" s="116" customFormat="1" ht="12.75">
      <c r="A7" s="245" t="s">
        <v>506</v>
      </c>
      <c r="B7" s="243"/>
      <c r="C7" s="243"/>
      <c r="D7" s="243"/>
      <c r="E7" s="243"/>
      <c r="F7" s="243"/>
      <c r="G7" s="243"/>
      <c r="H7" s="243"/>
      <c r="I7" s="243"/>
      <c r="J7" s="243"/>
    </row>
    <row r="8" spans="1:10">
      <c r="A8" s="165"/>
      <c r="B8" s="165" t="s">
        <v>507</v>
      </c>
      <c r="C8" s="313">
        <f t="shared" ref="C8:E13" si="0">+C15+C22+C29+C36+C43+C50+C57+C64+C71+C78+C85+C92+C99+C106+C113+C120+C127+C134+C141</f>
        <v>16</v>
      </c>
      <c r="D8" s="313">
        <f t="shared" si="0"/>
        <v>16</v>
      </c>
      <c r="E8" s="313">
        <f t="shared" si="0"/>
        <v>476</v>
      </c>
      <c r="F8" s="313">
        <f t="shared" ref="F8:H8" si="1">+F15+F22+F29+F36+F43+F50+F57+F64+F71+F78+F85+F92+F99+F106+F113+F120+F127+F134+F141</f>
        <v>476</v>
      </c>
      <c r="G8" s="313">
        <f t="shared" si="1"/>
        <v>2341993</v>
      </c>
      <c r="H8" s="325">
        <f t="shared" si="1"/>
        <v>2013354.1</v>
      </c>
      <c r="I8" s="313">
        <f>+C8+E8+G8</f>
        <v>2342485</v>
      </c>
      <c r="J8" s="325">
        <f>+D8+F8+H8</f>
        <v>2013846.1</v>
      </c>
    </row>
    <row r="9" spans="1:10">
      <c r="A9" s="165"/>
      <c r="B9" s="165" t="s">
        <v>508</v>
      </c>
      <c r="C9" s="313">
        <f t="shared" si="0"/>
        <v>16</v>
      </c>
      <c r="D9" s="313">
        <f t="shared" si="0"/>
        <v>16</v>
      </c>
      <c r="E9" s="313">
        <f t="shared" si="0"/>
        <v>485</v>
      </c>
      <c r="F9" s="313">
        <f t="shared" ref="F9:H9" si="2">+F16+F23+F30+F37+F44+F51+F58+F65+F72+F79+F86+F93+F100+F107+F114+F121+F128+F135+F142</f>
        <v>485</v>
      </c>
      <c r="G9" s="313">
        <f t="shared" si="2"/>
        <v>2349440</v>
      </c>
      <c r="H9" s="325">
        <f t="shared" si="2"/>
        <v>2019518.7999999998</v>
      </c>
      <c r="I9" s="313">
        <f t="shared" ref="I9:I13" si="3">+C9+E9+G9</f>
        <v>2349941</v>
      </c>
      <c r="J9" s="325">
        <f t="shared" ref="J9:J13" si="4">+D9+F9+H9</f>
        <v>2020019.7999999998</v>
      </c>
    </row>
    <row r="10" spans="1:10">
      <c r="A10" s="165"/>
      <c r="B10" s="165" t="s">
        <v>509</v>
      </c>
      <c r="C10" s="313">
        <f t="shared" si="0"/>
        <v>16</v>
      </c>
      <c r="D10" s="313">
        <f t="shared" si="0"/>
        <v>16</v>
      </c>
      <c r="E10" s="313">
        <f t="shared" si="0"/>
        <v>515</v>
      </c>
      <c r="F10" s="313">
        <f t="shared" ref="F10:H10" si="5">+F17+F24+F31+F38+F45+F52+F59+F66+F73+F80+F87+F94+F101+F108+F115+F122+F129+F136+F143</f>
        <v>515</v>
      </c>
      <c r="G10" s="313">
        <f t="shared" si="5"/>
        <v>2352266</v>
      </c>
      <c r="H10" s="325">
        <f t="shared" si="5"/>
        <v>2022036.4000000001</v>
      </c>
      <c r="I10" s="313">
        <f t="shared" si="3"/>
        <v>2352797</v>
      </c>
      <c r="J10" s="325">
        <f t="shared" si="4"/>
        <v>2022567.4000000001</v>
      </c>
    </row>
    <row r="11" spans="1:10">
      <c r="A11" s="165"/>
      <c r="B11" s="165" t="s">
        <v>510</v>
      </c>
      <c r="C11" s="313">
        <f t="shared" ref="C11:D11" si="6">+C18+C25+C32+C39+C46+C53+C60+C67+C74+C81+C88+C95+C102+C109+C116+C123+C130+C137+C144</f>
        <v>17</v>
      </c>
      <c r="D11" s="313">
        <f t="shared" si="6"/>
        <v>17</v>
      </c>
      <c r="E11" s="313">
        <f>+E18+E25+E32+E39+E46+E53+E60+E67+E74+E81+E88+E95+E102+E109+E116+E123+E130+E137+E144</f>
        <v>529</v>
      </c>
      <c r="F11" s="313">
        <f t="shared" ref="F11:G11" si="7">+F18+F25+F32+F39+F46+F53+F60+F67+F74+F81+F88+F95+F102+F109+F116+F123+F130+F137+F144</f>
        <v>529</v>
      </c>
      <c r="G11" s="313">
        <f t="shared" si="7"/>
        <v>2378760</v>
      </c>
      <c r="H11" s="325">
        <f>+H18+H25+H32+H39+H46+H53+H60+H67+H74+H81+H88+H95+H102+H109+H116+H123+H130+H137+H144</f>
        <v>2045279.1999999997</v>
      </c>
      <c r="I11" s="313">
        <f t="shared" si="3"/>
        <v>2379306</v>
      </c>
      <c r="J11" s="325">
        <f t="shared" si="4"/>
        <v>2045825.1999999997</v>
      </c>
    </row>
    <row r="12" spans="1:10">
      <c r="A12" s="165"/>
      <c r="B12" s="165" t="s">
        <v>511</v>
      </c>
      <c r="C12" s="313">
        <f t="shared" si="0"/>
        <v>17</v>
      </c>
      <c r="D12" s="313">
        <f t="shared" si="0"/>
        <v>17</v>
      </c>
      <c r="E12" s="313">
        <f t="shared" si="0"/>
        <v>531</v>
      </c>
      <c r="F12" s="313">
        <f t="shared" ref="F12:H12" si="8">+F19+F26+F33+F40+F47+F54+F61+F68+F75+F82+F89+F96+F103+F110+F117+F124+F131+F138+F145</f>
        <v>531</v>
      </c>
      <c r="G12" s="313">
        <f t="shared" si="8"/>
        <v>2361646</v>
      </c>
      <c r="H12" s="325">
        <f t="shared" si="8"/>
        <v>2029883.9000000001</v>
      </c>
      <c r="I12" s="313">
        <f t="shared" si="3"/>
        <v>2362194</v>
      </c>
      <c r="J12" s="325">
        <f t="shared" si="4"/>
        <v>2030431.9000000001</v>
      </c>
    </row>
    <row r="13" spans="1:10">
      <c r="A13" s="165"/>
      <c r="B13" s="165" t="s">
        <v>512</v>
      </c>
      <c r="C13" s="313">
        <f t="shared" si="0"/>
        <v>17</v>
      </c>
      <c r="D13" s="313">
        <f t="shared" si="0"/>
        <v>17</v>
      </c>
      <c r="E13" s="313">
        <f t="shared" si="0"/>
        <v>529</v>
      </c>
      <c r="F13" s="313">
        <f t="shared" ref="F13:H13" si="9">+F20+F27+F34+F41+F48+F55+F62+F69+F76+F83+F90+F97+F104+F111+F118+F125+F132+F139+F146</f>
        <v>529</v>
      </c>
      <c r="G13" s="313">
        <f t="shared" si="9"/>
        <v>2367916</v>
      </c>
      <c r="H13" s="325">
        <f t="shared" si="9"/>
        <v>2035417.2000000002</v>
      </c>
      <c r="I13" s="313">
        <f t="shared" si="3"/>
        <v>2368462</v>
      </c>
      <c r="J13" s="325">
        <f t="shared" si="4"/>
        <v>2035963.2000000002</v>
      </c>
    </row>
    <row r="14" spans="1:10">
      <c r="A14" s="245" t="s">
        <v>519</v>
      </c>
      <c r="B14" s="165"/>
      <c r="C14" s="165"/>
      <c r="D14" s="165"/>
      <c r="E14" s="165"/>
      <c r="F14" s="165"/>
      <c r="G14" s="165"/>
      <c r="H14" s="165"/>
      <c r="I14" s="313"/>
      <c r="J14" s="325"/>
    </row>
    <row r="15" spans="1:10">
      <c r="A15" s="165"/>
      <c r="B15" s="165" t="s">
        <v>507</v>
      </c>
      <c r="C15" s="165">
        <v>4</v>
      </c>
      <c r="D15" s="165">
        <v>4</v>
      </c>
      <c r="E15" s="165">
        <v>37</v>
      </c>
      <c r="F15" s="165">
        <v>37</v>
      </c>
      <c r="G15" s="165">
        <v>111363</v>
      </c>
      <c r="H15" s="246">
        <f>+G15*0.9</f>
        <v>100226.7</v>
      </c>
      <c r="I15" s="313">
        <f t="shared" ref="I15:I78" si="10">+C15+E15+G15</f>
        <v>111404</v>
      </c>
      <c r="J15" s="325">
        <f t="shared" ref="J15:J78" si="11">+D15+F15+H15</f>
        <v>100267.7</v>
      </c>
    </row>
    <row r="16" spans="1:10">
      <c r="A16" s="165"/>
      <c r="B16" s="165" t="s">
        <v>508</v>
      </c>
      <c r="C16" s="165">
        <v>4</v>
      </c>
      <c r="D16" s="165">
        <v>4</v>
      </c>
      <c r="E16" s="165">
        <v>38</v>
      </c>
      <c r="F16" s="165">
        <v>38</v>
      </c>
      <c r="G16" s="165">
        <v>111507</v>
      </c>
      <c r="H16" s="246">
        <f t="shared" ref="H16:H20" si="12">+G16*0.9</f>
        <v>100356.3</v>
      </c>
      <c r="I16" s="313">
        <f t="shared" si="10"/>
        <v>111549</v>
      </c>
      <c r="J16" s="325">
        <f t="shared" si="11"/>
        <v>100398.3</v>
      </c>
    </row>
    <row r="17" spans="1:10">
      <c r="A17" s="165"/>
      <c r="B17" s="165" t="s">
        <v>509</v>
      </c>
      <c r="C17" s="165">
        <v>4</v>
      </c>
      <c r="D17" s="165">
        <v>4</v>
      </c>
      <c r="E17" s="165">
        <v>46</v>
      </c>
      <c r="F17" s="165">
        <v>46</v>
      </c>
      <c r="G17" s="165">
        <v>111614</v>
      </c>
      <c r="H17" s="246">
        <f t="shared" si="12"/>
        <v>100452.6</v>
      </c>
      <c r="I17" s="313">
        <f t="shared" si="10"/>
        <v>111664</v>
      </c>
      <c r="J17" s="325">
        <f t="shared" si="11"/>
        <v>100502.6</v>
      </c>
    </row>
    <row r="18" spans="1:10">
      <c r="A18" s="165"/>
      <c r="B18" s="165" t="s">
        <v>510</v>
      </c>
      <c r="C18" s="165">
        <v>4</v>
      </c>
      <c r="D18" s="165">
        <v>4</v>
      </c>
      <c r="E18" s="165">
        <v>45</v>
      </c>
      <c r="F18" s="165">
        <v>45</v>
      </c>
      <c r="G18" s="165">
        <v>113589</v>
      </c>
      <c r="H18" s="246">
        <f t="shared" si="12"/>
        <v>102230.1</v>
      </c>
      <c r="I18" s="313">
        <f t="shared" si="10"/>
        <v>113638</v>
      </c>
      <c r="J18" s="325">
        <f t="shared" si="11"/>
        <v>102279.1</v>
      </c>
    </row>
    <row r="19" spans="1:10">
      <c r="A19" s="165"/>
      <c r="B19" s="165" t="s">
        <v>511</v>
      </c>
      <c r="C19" s="165">
        <v>4</v>
      </c>
      <c r="D19" s="165">
        <v>4</v>
      </c>
      <c r="E19" s="165">
        <v>45</v>
      </c>
      <c r="F19" s="165">
        <v>45</v>
      </c>
      <c r="G19" s="165">
        <v>112143</v>
      </c>
      <c r="H19" s="246">
        <f t="shared" si="12"/>
        <v>100928.7</v>
      </c>
      <c r="I19" s="313">
        <f t="shared" si="10"/>
        <v>112192</v>
      </c>
      <c r="J19" s="325">
        <f t="shared" si="11"/>
        <v>100977.7</v>
      </c>
    </row>
    <row r="20" spans="1:10">
      <c r="A20" s="165"/>
      <c r="B20" s="165" t="s">
        <v>512</v>
      </c>
      <c r="C20" s="165">
        <v>4</v>
      </c>
      <c r="D20" s="165">
        <v>4</v>
      </c>
      <c r="E20" s="165">
        <v>45</v>
      </c>
      <c r="F20" s="165">
        <v>45</v>
      </c>
      <c r="G20" s="165">
        <v>112385</v>
      </c>
      <c r="H20" s="246">
        <f t="shared" si="12"/>
        <v>101146.5</v>
      </c>
      <c r="I20" s="313">
        <f t="shared" si="10"/>
        <v>112434</v>
      </c>
      <c r="J20" s="325">
        <f t="shared" si="11"/>
        <v>101195.5</v>
      </c>
    </row>
    <row r="21" spans="1:10">
      <c r="A21" s="245" t="s">
        <v>671</v>
      </c>
      <c r="B21" s="165"/>
      <c r="C21" s="165"/>
      <c r="D21" s="165"/>
      <c r="E21" s="165"/>
      <c r="F21" s="165"/>
      <c r="G21" s="165"/>
      <c r="I21" s="313"/>
      <c r="J21" s="325"/>
    </row>
    <row r="22" spans="1:10">
      <c r="A22" s="165">
        <v>214</v>
      </c>
      <c r="B22" s="165" t="s">
        <v>507</v>
      </c>
      <c r="C22" s="165"/>
      <c r="D22" s="165"/>
      <c r="E22" s="165">
        <v>9</v>
      </c>
      <c r="F22" s="165">
        <v>9</v>
      </c>
      <c r="G22" s="165">
        <v>121709</v>
      </c>
      <c r="H22" s="246">
        <f t="shared" ref="H22:H41" si="13">+G22*0.9</f>
        <v>109538.1</v>
      </c>
      <c r="I22" s="313">
        <f t="shared" si="10"/>
        <v>121718</v>
      </c>
      <c r="J22" s="325">
        <f t="shared" si="11"/>
        <v>109547.1</v>
      </c>
    </row>
    <row r="23" spans="1:10">
      <c r="A23" s="165">
        <v>214</v>
      </c>
      <c r="B23" s="165" t="s">
        <v>508</v>
      </c>
      <c r="C23" s="165"/>
      <c r="D23" s="165"/>
      <c r="E23" s="165">
        <v>9</v>
      </c>
      <c r="F23" s="165">
        <v>9</v>
      </c>
      <c r="G23" s="165">
        <v>121851</v>
      </c>
      <c r="H23" s="246">
        <f t="shared" si="13"/>
        <v>109665.90000000001</v>
      </c>
      <c r="I23" s="313">
        <f t="shared" si="10"/>
        <v>121860</v>
      </c>
      <c r="J23" s="325">
        <f t="shared" si="11"/>
        <v>109674.90000000001</v>
      </c>
    </row>
    <row r="24" spans="1:10">
      <c r="A24" s="165">
        <v>214</v>
      </c>
      <c r="B24" s="165" t="s">
        <v>509</v>
      </c>
      <c r="C24" s="165"/>
      <c r="D24" s="165"/>
      <c r="E24" s="165">
        <v>9</v>
      </c>
      <c r="F24" s="165">
        <v>9</v>
      </c>
      <c r="G24" s="165">
        <v>121905</v>
      </c>
      <c r="H24" s="246">
        <f t="shared" si="13"/>
        <v>109714.5</v>
      </c>
      <c r="I24" s="313">
        <f t="shared" si="10"/>
        <v>121914</v>
      </c>
      <c r="J24" s="325">
        <f t="shared" si="11"/>
        <v>109723.5</v>
      </c>
    </row>
    <row r="25" spans="1:10">
      <c r="A25" s="165">
        <v>214</v>
      </c>
      <c r="B25" s="165" t="s">
        <v>510</v>
      </c>
      <c r="C25" s="165"/>
      <c r="D25" s="165"/>
      <c r="E25" s="165">
        <v>10</v>
      </c>
      <c r="F25" s="165">
        <v>10</v>
      </c>
      <c r="G25" s="165">
        <v>123258</v>
      </c>
      <c r="H25" s="246">
        <f t="shared" si="13"/>
        <v>110932.2</v>
      </c>
      <c r="I25" s="313">
        <f t="shared" si="10"/>
        <v>123268</v>
      </c>
      <c r="J25" s="325">
        <f t="shared" si="11"/>
        <v>110942.2</v>
      </c>
    </row>
    <row r="26" spans="1:10">
      <c r="A26" s="165">
        <v>214</v>
      </c>
      <c r="B26" s="165" t="s">
        <v>511</v>
      </c>
      <c r="C26" s="165"/>
      <c r="D26" s="165"/>
      <c r="E26" s="165">
        <v>10</v>
      </c>
      <c r="F26" s="165">
        <v>10</v>
      </c>
      <c r="G26" s="165">
        <v>122315</v>
      </c>
      <c r="H26" s="246">
        <f t="shared" si="13"/>
        <v>110083.5</v>
      </c>
      <c r="I26" s="313">
        <f t="shared" si="10"/>
        <v>122325</v>
      </c>
      <c r="J26" s="325">
        <f t="shared" si="11"/>
        <v>110093.5</v>
      </c>
    </row>
    <row r="27" spans="1:10">
      <c r="A27" s="165">
        <v>214</v>
      </c>
      <c r="B27" s="165" t="s">
        <v>512</v>
      </c>
      <c r="C27" s="165"/>
      <c r="D27" s="165"/>
      <c r="E27" s="165">
        <v>10</v>
      </c>
      <c r="F27" s="165">
        <v>10</v>
      </c>
      <c r="G27" s="165">
        <v>122516</v>
      </c>
      <c r="H27" s="246">
        <f t="shared" si="13"/>
        <v>110264.40000000001</v>
      </c>
      <c r="I27" s="313">
        <f t="shared" si="10"/>
        <v>122526</v>
      </c>
      <c r="J27" s="325">
        <f t="shared" si="11"/>
        <v>110274.40000000001</v>
      </c>
    </row>
    <row r="28" spans="1:10">
      <c r="A28" s="245" t="s">
        <v>642</v>
      </c>
      <c r="B28" s="165"/>
      <c r="C28" s="165"/>
      <c r="D28" s="165"/>
      <c r="E28" s="165"/>
      <c r="F28" s="165"/>
      <c r="G28" s="165"/>
      <c r="H28" s="165"/>
      <c r="I28" s="313"/>
      <c r="J28" s="325"/>
    </row>
    <row r="29" spans="1:10">
      <c r="A29" s="165">
        <v>215</v>
      </c>
      <c r="B29" s="165" t="s">
        <v>507</v>
      </c>
      <c r="C29" s="165"/>
      <c r="D29" s="165"/>
      <c r="E29" s="165">
        <v>15</v>
      </c>
      <c r="F29" s="165">
        <v>15</v>
      </c>
      <c r="G29" s="165">
        <v>93925</v>
      </c>
      <c r="H29" s="246">
        <f t="shared" si="13"/>
        <v>84532.5</v>
      </c>
      <c r="I29" s="313">
        <f t="shared" si="10"/>
        <v>93940</v>
      </c>
      <c r="J29" s="325">
        <f t="shared" si="11"/>
        <v>84547.5</v>
      </c>
    </row>
    <row r="30" spans="1:10">
      <c r="A30" s="165">
        <v>215</v>
      </c>
      <c r="B30" s="165" t="s">
        <v>508</v>
      </c>
      <c r="C30" s="165"/>
      <c r="D30" s="165"/>
      <c r="E30" s="165">
        <v>15</v>
      </c>
      <c r="F30" s="165">
        <v>15</v>
      </c>
      <c r="G30" s="165">
        <v>94007</v>
      </c>
      <c r="H30" s="246">
        <f t="shared" si="13"/>
        <v>84606.3</v>
      </c>
      <c r="I30" s="313">
        <f t="shared" si="10"/>
        <v>94022</v>
      </c>
      <c r="J30" s="325">
        <f t="shared" si="11"/>
        <v>84621.3</v>
      </c>
    </row>
    <row r="31" spans="1:10">
      <c r="A31" s="165">
        <v>215</v>
      </c>
      <c r="B31" s="165" t="s">
        <v>509</v>
      </c>
      <c r="C31" s="165"/>
      <c r="D31" s="165"/>
      <c r="E31" s="165">
        <v>15</v>
      </c>
      <c r="F31" s="165">
        <v>15</v>
      </c>
      <c r="G31" s="165">
        <v>94252</v>
      </c>
      <c r="H31" s="246">
        <f t="shared" si="13"/>
        <v>84826.8</v>
      </c>
      <c r="I31" s="313">
        <f t="shared" si="10"/>
        <v>94267</v>
      </c>
      <c r="J31" s="325">
        <f t="shared" si="11"/>
        <v>84841.8</v>
      </c>
    </row>
    <row r="32" spans="1:10">
      <c r="A32" s="165">
        <v>215</v>
      </c>
      <c r="B32" s="165" t="s">
        <v>510</v>
      </c>
      <c r="C32" s="165"/>
      <c r="D32" s="165"/>
      <c r="E32" s="165">
        <v>15</v>
      </c>
      <c r="F32" s="165">
        <v>15</v>
      </c>
      <c r="G32" s="165">
        <v>95895</v>
      </c>
      <c r="H32" s="246">
        <f t="shared" si="13"/>
        <v>86305.5</v>
      </c>
      <c r="I32" s="313">
        <f t="shared" si="10"/>
        <v>95910</v>
      </c>
      <c r="J32" s="325">
        <f t="shared" si="11"/>
        <v>86320.5</v>
      </c>
    </row>
    <row r="33" spans="1:10">
      <c r="A33" s="165">
        <v>215</v>
      </c>
      <c r="B33" s="165" t="s">
        <v>511</v>
      </c>
      <c r="C33" s="165"/>
      <c r="D33" s="165"/>
      <c r="E33" s="165">
        <v>15</v>
      </c>
      <c r="F33" s="165">
        <v>15</v>
      </c>
      <c r="G33" s="165">
        <v>94618</v>
      </c>
      <c r="H33" s="246">
        <f t="shared" si="13"/>
        <v>85156.2</v>
      </c>
      <c r="I33" s="313">
        <f t="shared" si="10"/>
        <v>94633</v>
      </c>
      <c r="J33" s="325">
        <f t="shared" si="11"/>
        <v>85171.199999999997</v>
      </c>
    </row>
    <row r="34" spans="1:10">
      <c r="A34" s="165">
        <v>215</v>
      </c>
      <c r="B34" s="165" t="s">
        <v>512</v>
      </c>
      <c r="C34" s="165"/>
      <c r="D34" s="165"/>
      <c r="E34" s="165">
        <v>15</v>
      </c>
      <c r="F34" s="165">
        <v>15</v>
      </c>
      <c r="G34" s="165">
        <v>94780</v>
      </c>
      <c r="H34" s="246">
        <f t="shared" si="13"/>
        <v>85302</v>
      </c>
      <c r="I34" s="313">
        <f t="shared" si="10"/>
        <v>94795</v>
      </c>
      <c r="J34" s="325">
        <f t="shared" si="11"/>
        <v>85317</v>
      </c>
    </row>
    <row r="35" spans="1:10">
      <c r="A35" s="245" t="s">
        <v>520</v>
      </c>
      <c r="B35" s="165"/>
      <c r="C35" s="165"/>
      <c r="D35" s="165"/>
      <c r="E35" s="165"/>
      <c r="F35" s="165"/>
      <c r="G35" s="165"/>
      <c r="H35" s="165"/>
      <c r="I35" s="313"/>
      <c r="J35" s="325"/>
    </row>
    <row r="36" spans="1:10">
      <c r="A36" s="165">
        <v>291</v>
      </c>
      <c r="B36" s="165" t="s">
        <v>507</v>
      </c>
      <c r="C36" s="165"/>
      <c r="D36" s="165"/>
      <c r="E36" s="165">
        <v>14</v>
      </c>
      <c r="F36" s="165">
        <v>14</v>
      </c>
      <c r="G36" s="165">
        <v>143100</v>
      </c>
      <c r="H36" s="246">
        <f t="shared" si="13"/>
        <v>128790</v>
      </c>
      <c r="I36" s="313">
        <f t="shared" si="10"/>
        <v>143114</v>
      </c>
      <c r="J36" s="325">
        <f t="shared" si="11"/>
        <v>128804</v>
      </c>
    </row>
    <row r="37" spans="1:10">
      <c r="A37" s="165">
        <v>291</v>
      </c>
      <c r="B37" s="165" t="s">
        <v>508</v>
      </c>
      <c r="C37" s="165"/>
      <c r="D37" s="165"/>
      <c r="E37" s="165">
        <v>14</v>
      </c>
      <c r="F37" s="165">
        <v>14</v>
      </c>
      <c r="G37" s="165">
        <v>143271</v>
      </c>
      <c r="H37" s="246">
        <f t="shared" si="13"/>
        <v>128943.90000000001</v>
      </c>
      <c r="I37" s="313">
        <f t="shared" si="10"/>
        <v>143285</v>
      </c>
      <c r="J37" s="325">
        <f t="shared" si="11"/>
        <v>128957.90000000001</v>
      </c>
    </row>
    <row r="38" spans="1:10">
      <c r="A38" s="165">
        <v>291</v>
      </c>
      <c r="B38" s="165" t="s">
        <v>509</v>
      </c>
      <c r="C38" s="165"/>
      <c r="D38" s="165"/>
      <c r="E38" s="165">
        <v>14</v>
      </c>
      <c r="F38" s="165">
        <v>14</v>
      </c>
      <c r="G38" s="165">
        <v>143391</v>
      </c>
      <c r="H38" s="246">
        <f t="shared" si="13"/>
        <v>129051.90000000001</v>
      </c>
      <c r="I38" s="313">
        <f t="shared" si="10"/>
        <v>143405</v>
      </c>
      <c r="J38" s="325">
        <f t="shared" si="11"/>
        <v>129065.90000000001</v>
      </c>
    </row>
    <row r="39" spans="1:10">
      <c r="A39" s="165">
        <v>291</v>
      </c>
      <c r="B39" s="165" t="s">
        <v>510</v>
      </c>
      <c r="C39" s="165"/>
      <c r="D39" s="165"/>
      <c r="E39" s="165">
        <v>17</v>
      </c>
      <c r="F39" s="165">
        <v>17</v>
      </c>
      <c r="G39" s="165">
        <v>145298</v>
      </c>
      <c r="H39" s="246">
        <f t="shared" si="13"/>
        <v>130768.2</v>
      </c>
      <c r="I39" s="313">
        <f t="shared" si="10"/>
        <v>145315</v>
      </c>
      <c r="J39" s="325">
        <f t="shared" si="11"/>
        <v>130785.2</v>
      </c>
    </row>
    <row r="40" spans="1:10">
      <c r="A40" s="165">
        <v>291</v>
      </c>
      <c r="B40" s="165" t="s">
        <v>511</v>
      </c>
      <c r="C40" s="165"/>
      <c r="D40" s="165"/>
      <c r="E40" s="165">
        <v>17</v>
      </c>
      <c r="F40" s="165">
        <v>17</v>
      </c>
      <c r="G40" s="165">
        <v>144035</v>
      </c>
      <c r="H40" s="246">
        <f t="shared" si="13"/>
        <v>129631.5</v>
      </c>
      <c r="I40" s="313">
        <f t="shared" si="10"/>
        <v>144052</v>
      </c>
      <c r="J40" s="325">
        <f t="shared" si="11"/>
        <v>129648.5</v>
      </c>
    </row>
    <row r="41" spans="1:10">
      <c r="A41" s="165">
        <v>291</v>
      </c>
      <c r="B41" s="165" t="s">
        <v>512</v>
      </c>
      <c r="C41" s="165"/>
      <c r="D41" s="165"/>
      <c r="E41" s="165">
        <v>17</v>
      </c>
      <c r="F41" s="165">
        <v>17</v>
      </c>
      <c r="G41" s="165">
        <v>144335</v>
      </c>
      <c r="H41" s="246">
        <f t="shared" si="13"/>
        <v>129901.5</v>
      </c>
      <c r="I41" s="313">
        <f t="shared" si="10"/>
        <v>144352</v>
      </c>
      <c r="J41" s="325">
        <f t="shared" si="11"/>
        <v>129918.5</v>
      </c>
    </row>
    <row r="42" spans="1:10">
      <c r="A42" s="245" t="s">
        <v>521</v>
      </c>
      <c r="B42" s="165"/>
      <c r="C42" s="165"/>
      <c r="D42" s="165"/>
      <c r="E42" s="165"/>
      <c r="F42" s="165"/>
      <c r="G42" s="165"/>
      <c r="H42" s="165"/>
      <c r="I42" s="313"/>
      <c r="J42" s="325"/>
    </row>
    <row r="43" spans="1:10">
      <c r="A43" s="165">
        <v>292</v>
      </c>
      <c r="B43" s="165" t="s">
        <v>507</v>
      </c>
      <c r="C43" s="165"/>
      <c r="D43" s="165"/>
      <c r="E43" s="165">
        <v>8</v>
      </c>
      <c r="F43" s="165">
        <v>8</v>
      </c>
      <c r="G43" s="165">
        <v>173590</v>
      </c>
      <c r="H43" s="246">
        <f>+G43*0.8</f>
        <v>138872</v>
      </c>
      <c r="I43" s="313">
        <f t="shared" si="10"/>
        <v>173598</v>
      </c>
      <c r="J43" s="325">
        <f t="shared" si="11"/>
        <v>138880</v>
      </c>
    </row>
    <row r="44" spans="1:10">
      <c r="A44" s="165">
        <v>292</v>
      </c>
      <c r="B44" s="165" t="s">
        <v>508</v>
      </c>
      <c r="C44" s="165"/>
      <c r="D44" s="165"/>
      <c r="E44" s="165">
        <v>8</v>
      </c>
      <c r="F44" s="165">
        <v>8</v>
      </c>
      <c r="G44" s="165">
        <v>174514</v>
      </c>
      <c r="H44" s="246">
        <f t="shared" ref="H44:H48" si="14">+G44*0.8</f>
        <v>139611.20000000001</v>
      </c>
      <c r="I44" s="313">
        <f t="shared" si="10"/>
        <v>174522</v>
      </c>
      <c r="J44" s="325">
        <f t="shared" si="11"/>
        <v>139619.20000000001</v>
      </c>
    </row>
    <row r="45" spans="1:10">
      <c r="A45" s="165">
        <v>292</v>
      </c>
      <c r="B45" s="165" t="s">
        <v>509</v>
      </c>
      <c r="C45" s="165"/>
      <c r="D45" s="165"/>
      <c r="E45" s="165">
        <v>10</v>
      </c>
      <c r="F45" s="165">
        <v>10</v>
      </c>
      <c r="G45" s="165">
        <v>174655</v>
      </c>
      <c r="H45" s="246">
        <f t="shared" si="14"/>
        <v>139724</v>
      </c>
      <c r="I45" s="313">
        <f t="shared" si="10"/>
        <v>174665</v>
      </c>
      <c r="J45" s="325">
        <f t="shared" si="11"/>
        <v>139734</v>
      </c>
    </row>
    <row r="46" spans="1:10">
      <c r="A46" s="165">
        <v>292</v>
      </c>
      <c r="B46" s="165" t="s">
        <v>510</v>
      </c>
      <c r="C46" s="165"/>
      <c r="D46" s="165"/>
      <c r="E46" s="165">
        <v>11</v>
      </c>
      <c r="F46" s="165">
        <v>11</v>
      </c>
      <c r="G46" s="165">
        <v>176459</v>
      </c>
      <c r="H46" s="246">
        <f t="shared" si="14"/>
        <v>141167.20000000001</v>
      </c>
      <c r="I46" s="313">
        <f t="shared" si="10"/>
        <v>176470</v>
      </c>
      <c r="J46" s="325">
        <f t="shared" si="11"/>
        <v>141178.20000000001</v>
      </c>
    </row>
    <row r="47" spans="1:10">
      <c r="A47" s="165">
        <v>292</v>
      </c>
      <c r="B47" s="165" t="s">
        <v>511</v>
      </c>
      <c r="C47" s="165"/>
      <c r="D47" s="165"/>
      <c r="E47" s="165">
        <v>11</v>
      </c>
      <c r="F47" s="165">
        <v>11</v>
      </c>
      <c r="G47" s="165">
        <v>175614</v>
      </c>
      <c r="H47" s="246">
        <f t="shared" si="14"/>
        <v>140491.20000000001</v>
      </c>
      <c r="I47" s="313">
        <f t="shared" si="10"/>
        <v>175625</v>
      </c>
      <c r="J47" s="325">
        <f t="shared" si="11"/>
        <v>140502.20000000001</v>
      </c>
    </row>
    <row r="48" spans="1:10">
      <c r="A48" s="165">
        <v>292</v>
      </c>
      <c r="B48" s="165" t="s">
        <v>512</v>
      </c>
      <c r="C48" s="165"/>
      <c r="D48" s="165"/>
      <c r="E48" s="165">
        <v>11</v>
      </c>
      <c r="F48" s="165">
        <v>11</v>
      </c>
      <c r="G48" s="165">
        <v>176015</v>
      </c>
      <c r="H48" s="246">
        <f t="shared" si="14"/>
        <v>140812</v>
      </c>
      <c r="I48" s="313">
        <f t="shared" si="10"/>
        <v>176026</v>
      </c>
      <c r="J48" s="325">
        <f t="shared" si="11"/>
        <v>140823</v>
      </c>
    </row>
    <row r="49" spans="1:11">
      <c r="A49" s="245" t="s">
        <v>522</v>
      </c>
      <c r="B49" s="165"/>
      <c r="C49" s="165"/>
      <c r="D49" s="165"/>
      <c r="E49" s="165"/>
      <c r="F49" s="165"/>
      <c r="G49" s="165"/>
      <c r="H49" s="165"/>
      <c r="I49" s="313"/>
      <c r="J49" s="325"/>
    </row>
    <row r="50" spans="1:11">
      <c r="A50" s="165">
        <v>293</v>
      </c>
      <c r="B50" s="165" t="s">
        <v>507</v>
      </c>
      <c r="C50" s="165"/>
      <c r="D50" s="165"/>
      <c r="E50" s="165">
        <v>20</v>
      </c>
      <c r="F50" s="165">
        <v>20</v>
      </c>
      <c r="G50" s="165">
        <v>113444</v>
      </c>
      <c r="H50" s="246">
        <f>+G50*0.8</f>
        <v>90755.200000000012</v>
      </c>
      <c r="I50" s="313">
        <f t="shared" si="10"/>
        <v>113464</v>
      </c>
      <c r="J50" s="325">
        <f t="shared" si="11"/>
        <v>90775.200000000012</v>
      </c>
    </row>
    <row r="51" spans="1:11">
      <c r="A51" s="165">
        <v>293</v>
      </c>
      <c r="B51" s="165" t="s">
        <v>508</v>
      </c>
      <c r="C51" s="165"/>
      <c r="D51" s="165"/>
      <c r="E51" s="165">
        <v>20</v>
      </c>
      <c r="F51" s="165">
        <v>20</v>
      </c>
      <c r="G51" s="165">
        <v>113659</v>
      </c>
      <c r="H51" s="246">
        <f t="shared" ref="H51:H55" si="15">+G51*0.8</f>
        <v>90927.200000000012</v>
      </c>
      <c r="I51" s="313">
        <f t="shared" si="10"/>
        <v>113679</v>
      </c>
      <c r="J51" s="325">
        <f t="shared" si="11"/>
        <v>90947.200000000012</v>
      </c>
    </row>
    <row r="52" spans="1:11">
      <c r="A52" s="165">
        <v>293</v>
      </c>
      <c r="B52" s="165" t="s">
        <v>509</v>
      </c>
      <c r="C52" s="165"/>
      <c r="D52" s="165"/>
      <c r="E52" s="165">
        <v>21</v>
      </c>
      <c r="F52" s="165">
        <v>21</v>
      </c>
      <c r="G52" s="165">
        <v>113694</v>
      </c>
      <c r="H52" s="246">
        <f t="shared" si="15"/>
        <v>90955.200000000012</v>
      </c>
      <c r="I52" s="313">
        <f t="shared" si="10"/>
        <v>113715</v>
      </c>
      <c r="J52" s="325">
        <f t="shared" si="11"/>
        <v>90976.200000000012</v>
      </c>
    </row>
    <row r="53" spans="1:11">
      <c r="A53" s="165">
        <v>293</v>
      </c>
      <c r="B53" s="165" t="s">
        <v>510</v>
      </c>
      <c r="C53" s="165"/>
      <c r="D53" s="165"/>
      <c r="E53" s="165">
        <v>21</v>
      </c>
      <c r="F53" s="165">
        <v>21</v>
      </c>
      <c r="G53" s="165">
        <v>114814</v>
      </c>
      <c r="H53" s="246">
        <f t="shared" si="15"/>
        <v>91851.200000000012</v>
      </c>
      <c r="I53" s="313">
        <f t="shared" si="10"/>
        <v>114835</v>
      </c>
      <c r="J53" s="325">
        <f t="shared" si="11"/>
        <v>91872.200000000012</v>
      </c>
    </row>
    <row r="54" spans="1:11">
      <c r="A54" s="165">
        <v>293</v>
      </c>
      <c r="B54" s="165" t="s">
        <v>511</v>
      </c>
      <c r="C54" s="165"/>
      <c r="D54" s="165"/>
      <c r="E54" s="165">
        <v>21</v>
      </c>
      <c r="F54" s="165">
        <v>21</v>
      </c>
      <c r="G54" s="165">
        <v>113872</v>
      </c>
      <c r="H54" s="246">
        <f t="shared" si="15"/>
        <v>91097.600000000006</v>
      </c>
      <c r="I54" s="313">
        <f t="shared" si="10"/>
        <v>113893</v>
      </c>
      <c r="J54" s="325">
        <f t="shared" si="11"/>
        <v>91118.6</v>
      </c>
    </row>
    <row r="55" spans="1:11">
      <c r="A55" s="165">
        <v>293</v>
      </c>
      <c r="B55" s="165" t="s">
        <v>512</v>
      </c>
      <c r="C55" s="165"/>
      <c r="D55" s="165"/>
      <c r="E55" s="165">
        <v>21</v>
      </c>
      <c r="F55" s="165">
        <v>21</v>
      </c>
      <c r="G55" s="165">
        <v>114486</v>
      </c>
      <c r="H55" s="246">
        <f t="shared" si="15"/>
        <v>91588.800000000003</v>
      </c>
      <c r="I55" s="313">
        <f t="shared" si="10"/>
        <v>114507</v>
      </c>
      <c r="J55" s="325">
        <f t="shared" si="11"/>
        <v>91609.8</v>
      </c>
    </row>
    <row r="56" spans="1:11">
      <c r="A56" s="245" t="s">
        <v>523</v>
      </c>
      <c r="B56" s="165"/>
      <c r="C56" s="165"/>
      <c r="D56" s="165"/>
      <c r="E56" s="165"/>
      <c r="F56" s="165"/>
      <c r="G56" s="165"/>
      <c r="H56" s="165"/>
      <c r="I56" s="313"/>
      <c r="J56" s="325"/>
    </row>
    <row r="57" spans="1:11">
      <c r="A57" s="165">
        <v>311</v>
      </c>
      <c r="B57" s="165" t="s">
        <v>507</v>
      </c>
      <c r="C57" s="165">
        <v>4</v>
      </c>
      <c r="D57" s="165">
        <v>4</v>
      </c>
      <c r="E57" s="165">
        <v>39</v>
      </c>
      <c r="F57" s="165">
        <v>39</v>
      </c>
      <c r="G57" s="165">
        <v>168145</v>
      </c>
      <c r="H57" s="246">
        <f>+G57*0.8</f>
        <v>134516</v>
      </c>
      <c r="I57" s="313">
        <f t="shared" si="10"/>
        <v>168188</v>
      </c>
      <c r="J57" s="325">
        <f t="shared" si="11"/>
        <v>134559</v>
      </c>
    </row>
    <row r="58" spans="1:11">
      <c r="A58" s="165">
        <v>311</v>
      </c>
      <c r="B58" s="165" t="s">
        <v>508</v>
      </c>
      <c r="C58" s="165">
        <v>4</v>
      </c>
      <c r="D58" s="165">
        <v>4</v>
      </c>
      <c r="E58" s="165">
        <v>47</v>
      </c>
      <c r="F58" s="165">
        <v>47</v>
      </c>
      <c r="G58" s="165">
        <v>169415</v>
      </c>
      <c r="H58" s="246">
        <f t="shared" ref="H58:H62" si="16">+G58*0.8</f>
        <v>135532</v>
      </c>
      <c r="I58" s="313">
        <f t="shared" si="10"/>
        <v>169466</v>
      </c>
      <c r="J58" s="325">
        <f t="shared" si="11"/>
        <v>135583</v>
      </c>
    </row>
    <row r="59" spans="1:11">
      <c r="A59" s="165">
        <v>311</v>
      </c>
      <c r="B59" s="165" t="s">
        <v>509</v>
      </c>
      <c r="C59" s="165">
        <v>4</v>
      </c>
      <c r="D59" s="165">
        <v>4</v>
      </c>
      <c r="E59" s="165">
        <v>50</v>
      </c>
      <c r="F59" s="165">
        <v>50</v>
      </c>
      <c r="G59" s="165">
        <v>169278</v>
      </c>
      <c r="H59" s="246">
        <f t="shared" si="16"/>
        <v>135422.39999999999</v>
      </c>
      <c r="I59" s="313">
        <f t="shared" si="10"/>
        <v>169332</v>
      </c>
      <c r="J59" s="325">
        <f t="shared" si="11"/>
        <v>135476.4</v>
      </c>
    </row>
    <row r="60" spans="1:11">
      <c r="A60" s="165">
        <v>311</v>
      </c>
      <c r="B60" s="165" t="s">
        <v>510</v>
      </c>
      <c r="C60" s="165">
        <v>5</v>
      </c>
      <c r="D60" s="165">
        <v>5</v>
      </c>
      <c r="E60" s="165">
        <v>51</v>
      </c>
      <c r="F60" s="165">
        <v>51</v>
      </c>
      <c r="G60" s="165">
        <v>171367</v>
      </c>
      <c r="H60" s="246">
        <f t="shared" si="16"/>
        <v>137093.6</v>
      </c>
      <c r="I60" s="313">
        <f t="shared" si="10"/>
        <v>171423</v>
      </c>
      <c r="J60" s="325">
        <f t="shared" si="11"/>
        <v>137149.6</v>
      </c>
    </row>
    <row r="61" spans="1:11">
      <c r="A61" s="165">
        <v>311</v>
      </c>
      <c r="B61" s="165" t="s">
        <v>511</v>
      </c>
      <c r="C61" s="165">
        <v>5</v>
      </c>
      <c r="D61" s="165">
        <v>5</v>
      </c>
      <c r="E61" s="165">
        <v>51</v>
      </c>
      <c r="F61" s="165">
        <v>51</v>
      </c>
      <c r="G61" s="165">
        <v>170244</v>
      </c>
      <c r="H61" s="246">
        <f t="shared" si="16"/>
        <v>136195.20000000001</v>
      </c>
      <c r="I61" s="313">
        <f t="shared" si="10"/>
        <v>170300</v>
      </c>
      <c r="J61" s="325">
        <f t="shared" si="11"/>
        <v>136251.20000000001</v>
      </c>
    </row>
    <row r="62" spans="1:11">
      <c r="A62" s="165">
        <v>311</v>
      </c>
      <c r="B62" s="165" t="s">
        <v>512</v>
      </c>
      <c r="C62" s="165">
        <v>5</v>
      </c>
      <c r="D62" s="165">
        <v>5</v>
      </c>
      <c r="E62" s="165">
        <v>51</v>
      </c>
      <c r="F62" s="165">
        <v>51</v>
      </c>
      <c r="G62" s="165">
        <v>170259</v>
      </c>
      <c r="H62" s="246">
        <f t="shared" si="16"/>
        <v>136207.20000000001</v>
      </c>
      <c r="I62" s="313">
        <f t="shared" si="10"/>
        <v>170315</v>
      </c>
      <c r="J62" s="325">
        <f t="shared" si="11"/>
        <v>136263.20000000001</v>
      </c>
    </row>
    <row r="63" spans="1:11">
      <c r="A63" s="245" t="s">
        <v>524</v>
      </c>
      <c r="B63" s="165"/>
      <c r="C63" s="165"/>
      <c r="D63" s="165"/>
      <c r="E63" s="165"/>
      <c r="F63" s="165"/>
      <c r="G63" s="165"/>
      <c r="H63" s="165"/>
      <c r="I63" s="313"/>
      <c r="J63" s="325"/>
      <c r="K63" s="167"/>
    </row>
    <row r="64" spans="1:11">
      <c r="A64" s="165">
        <v>312</v>
      </c>
      <c r="B64" s="165" t="s">
        <v>507</v>
      </c>
      <c r="C64" s="165"/>
      <c r="D64" s="165"/>
      <c r="E64" s="165">
        <v>19</v>
      </c>
      <c r="F64" s="165">
        <v>19</v>
      </c>
      <c r="G64" s="165">
        <v>138272</v>
      </c>
      <c r="H64" s="246">
        <f>+G64*0.8</f>
        <v>110617.60000000001</v>
      </c>
      <c r="I64" s="313">
        <f t="shared" si="10"/>
        <v>138291</v>
      </c>
      <c r="J64" s="325">
        <f t="shared" si="11"/>
        <v>110636.6</v>
      </c>
      <c r="K64" s="167"/>
    </row>
    <row r="65" spans="1:11">
      <c r="A65" s="165">
        <v>312</v>
      </c>
      <c r="B65" s="165" t="s">
        <v>508</v>
      </c>
      <c r="C65" s="165"/>
      <c r="D65" s="165"/>
      <c r="E65" s="165">
        <v>19</v>
      </c>
      <c r="F65" s="165">
        <v>19</v>
      </c>
      <c r="G65" s="165">
        <v>139764</v>
      </c>
      <c r="H65" s="246">
        <f t="shared" ref="H65:H69" si="17">+G65*0.8</f>
        <v>111811.20000000001</v>
      </c>
      <c r="I65" s="313">
        <f t="shared" si="10"/>
        <v>139783</v>
      </c>
      <c r="J65" s="325">
        <f t="shared" si="11"/>
        <v>111830.20000000001</v>
      </c>
      <c r="K65" s="167"/>
    </row>
    <row r="66" spans="1:11">
      <c r="A66" s="165">
        <v>312</v>
      </c>
      <c r="B66" s="165" t="s">
        <v>509</v>
      </c>
      <c r="C66" s="165"/>
      <c r="D66" s="165"/>
      <c r="E66" s="165">
        <v>19</v>
      </c>
      <c r="F66" s="165">
        <v>19</v>
      </c>
      <c r="G66" s="165">
        <v>139982</v>
      </c>
      <c r="H66" s="246">
        <f t="shared" si="17"/>
        <v>111985.60000000001</v>
      </c>
      <c r="I66" s="313">
        <f t="shared" si="10"/>
        <v>140001</v>
      </c>
      <c r="J66" s="325">
        <f t="shared" si="11"/>
        <v>112004.6</v>
      </c>
      <c r="K66" s="167"/>
    </row>
    <row r="67" spans="1:11">
      <c r="A67" s="165">
        <v>312</v>
      </c>
      <c r="B67" s="165" t="s">
        <v>510</v>
      </c>
      <c r="C67" s="165"/>
      <c r="D67" s="165"/>
      <c r="E67" s="165">
        <v>21</v>
      </c>
      <c r="F67" s="165">
        <v>21</v>
      </c>
      <c r="G67" s="165">
        <v>141737</v>
      </c>
      <c r="H67" s="246">
        <f t="shared" si="17"/>
        <v>113389.6</v>
      </c>
      <c r="I67" s="313">
        <f t="shared" si="10"/>
        <v>141758</v>
      </c>
      <c r="J67" s="325">
        <f t="shared" si="11"/>
        <v>113410.6</v>
      </c>
    </row>
    <row r="68" spans="1:11">
      <c r="A68" s="165">
        <v>312</v>
      </c>
      <c r="B68" s="165" t="s">
        <v>511</v>
      </c>
      <c r="C68" s="165"/>
      <c r="D68" s="165"/>
      <c r="E68" s="165">
        <v>21</v>
      </c>
      <c r="F68" s="165">
        <v>21</v>
      </c>
      <c r="G68" s="165">
        <v>141250</v>
      </c>
      <c r="H68" s="246">
        <f t="shared" si="17"/>
        <v>113000</v>
      </c>
      <c r="I68" s="313">
        <f t="shared" si="10"/>
        <v>141271</v>
      </c>
      <c r="J68" s="325">
        <f t="shared" si="11"/>
        <v>113021</v>
      </c>
    </row>
    <row r="69" spans="1:11">
      <c r="A69" s="165">
        <v>312</v>
      </c>
      <c r="B69" s="165" t="s">
        <v>512</v>
      </c>
      <c r="C69" s="165"/>
      <c r="D69" s="165"/>
      <c r="E69" s="165">
        <v>21</v>
      </c>
      <c r="F69" s="165">
        <v>21</v>
      </c>
      <c r="G69" s="165">
        <v>141659</v>
      </c>
      <c r="H69" s="246">
        <f t="shared" si="17"/>
        <v>113327.20000000001</v>
      </c>
      <c r="I69" s="313">
        <f t="shared" si="10"/>
        <v>141680</v>
      </c>
      <c r="J69" s="325">
        <f t="shared" si="11"/>
        <v>113348.20000000001</v>
      </c>
    </row>
    <row r="70" spans="1:11">
      <c r="A70" s="245" t="s">
        <v>525</v>
      </c>
      <c r="B70" s="165"/>
      <c r="C70" s="165"/>
      <c r="D70" s="165"/>
      <c r="E70" s="165"/>
      <c r="F70" s="165"/>
      <c r="G70" s="165"/>
      <c r="H70" s="165"/>
      <c r="I70" s="313"/>
      <c r="J70" s="325"/>
    </row>
    <row r="71" spans="1:11">
      <c r="A71" s="165">
        <v>313</v>
      </c>
      <c r="B71" s="165" t="s">
        <v>507</v>
      </c>
      <c r="C71" s="165"/>
      <c r="D71" s="165"/>
      <c r="E71" s="165">
        <v>9</v>
      </c>
      <c r="F71" s="165">
        <v>9</v>
      </c>
      <c r="G71" s="165">
        <v>77709</v>
      </c>
      <c r="H71" s="246">
        <f>+G71*0.8</f>
        <v>62167.200000000004</v>
      </c>
      <c r="I71" s="313">
        <f t="shared" si="10"/>
        <v>77718</v>
      </c>
      <c r="J71" s="325">
        <f t="shared" si="11"/>
        <v>62176.200000000004</v>
      </c>
    </row>
    <row r="72" spans="1:11">
      <c r="A72" s="165">
        <v>313</v>
      </c>
      <c r="B72" s="165" t="s">
        <v>508</v>
      </c>
      <c r="C72" s="165"/>
      <c r="D72" s="165"/>
      <c r="E72" s="165">
        <v>9</v>
      </c>
      <c r="F72" s="165">
        <v>9</v>
      </c>
      <c r="G72" s="165">
        <v>78286</v>
      </c>
      <c r="H72" s="246">
        <f t="shared" ref="H72:H76" si="18">+G72*0.8</f>
        <v>62628.800000000003</v>
      </c>
      <c r="I72" s="313">
        <f t="shared" si="10"/>
        <v>78295</v>
      </c>
      <c r="J72" s="325">
        <f t="shared" si="11"/>
        <v>62637.8</v>
      </c>
    </row>
    <row r="73" spans="1:11">
      <c r="A73" s="165">
        <v>313</v>
      </c>
      <c r="B73" s="165" t="s">
        <v>509</v>
      </c>
      <c r="C73" s="165"/>
      <c r="D73" s="165"/>
      <c r="E73" s="165">
        <v>11</v>
      </c>
      <c r="F73" s="165">
        <v>11</v>
      </c>
      <c r="G73" s="165">
        <v>78202</v>
      </c>
      <c r="H73" s="246">
        <f t="shared" si="18"/>
        <v>62561.600000000006</v>
      </c>
      <c r="I73" s="313">
        <f t="shared" si="10"/>
        <v>78213</v>
      </c>
      <c r="J73" s="325">
        <f t="shared" si="11"/>
        <v>62572.600000000006</v>
      </c>
    </row>
    <row r="74" spans="1:11">
      <c r="A74" s="165">
        <v>313</v>
      </c>
      <c r="B74" s="165" t="s">
        <v>510</v>
      </c>
      <c r="C74" s="165"/>
      <c r="D74" s="165"/>
      <c r="E74" s="165">
        <v>11</v>
      </c>
      <c r="F74" s="165">
        <v>11</v>
      </c>
      <c r="G74" s="165">
        <v>79384</v>
      </c>
      <c r="H74" s="246">
        <f t="shared" si="18"/>
        <v>63507.200000000004</v>
      </c>
      <c r="I74" s="313">
        <f t="shared" si="10"/>
        <v>79395</v>
      </c>
      <c r="J74" s="325">
        <f t="shared" si="11"/>
        <v>63518.200000000004</v>
      </c>
    </row>
    <row r="75" spans="1:11">
      <c r="A75" s="165">
        <v>313</v>
      </c>
      <c r="B75" s="165" t="s">
        <v>511</v>
      </c>
      <c r="C75" s="165"/>
      <c r="D75" s="165"/>
      <c r="E75" s="165">
        <v>11</v>
      </c>
      <c r="F75" s="165">
        <v>11</v>
      </c>
      <c r="G75" s="165">
        <v>78644</v>
      </c>
      <c r="H75" s="246">
        <f t="shared" si="18"/>
        <v>62915.200000000004</v>
      </c>
      <c r="I75" s="313">
        <f t="shared" si="10"/>
        <v>78655</v>
      </c>
      <c r="J75" s="325">
        <f t="shared" si="11"/>
        <v>62926.200000000004</v>
      </c>
    </row>
    <row r="76" spans="1:11">
      <c r="A76" s="165">
        <v>313</v>
      </c>
      <c r="B76" s="165" t="s">
        <v>512</v>
      </c>
      <c r="C76" s="165"/>
      <c r="D76" s="165"/>
      <c r="E76" s="165">
        <v>11</v>
      </c>
      <c r="F76" s="165">
        <v>11</v>
      </c>
      <c r="G76" s="165">
        <v>78781</v>
      </c>
      <c r="H76" s="246">
        <f t="shared" si="18"/>
        <v>63024.800000000003</v>
      </c>
      <c r="I76" s="313">
        <f t="shared" si="10"/>
        <v>78792</v>
      </c>
      <c r="J76" s="325">
        <f t="shared" si="11"/>
        <v>63035.8</v>
      </c>
    </row>
    <row r="77" spans="1:11">
      <c r="A77" s="245" t="s">
        <v>526</v>
      </c>
      <c r="B77" s="165"/>
      <c r="C77" s="165"/>
      <c r="D77" s="165"/>
      <c r="E77" s="165"/>
      <c r="F77" s="165"/>
      <c r="G77" s="165"/>
      <c r="H77" s="165"/>
      <c r="I77" s="313"/>
      <c r="J77" s="325"/>
    </row>
    <row r="78" spans="1:11">
      <c r="A78" s="165">
        <v>341</v>
      </c>
      <c r="B78" s="165" t="s">
        <v>507</v>
      </c>
      <c r="C78" s="165">
        <v>1</v>
      </c>
      <c r="D78" s="165">
        <v>1</v>
      </c>
      <c r="E78" s="165">
        <v>75</v>
      </c>
      <c r="F78" s="165">
        <v>75</v>
      </c>
      <c r="G78" s="165">
        <v>80579</v>
      </c>
      <c r="H78" s="246">
        <f>+G78</f>
        <v>80579</v>
      </c>
      <c r="I78" s="313">
        <f t="shared" si="10"/>
        <v>80655</v>
      </c>
      <c r="J78" s="325">
        <f t="shared" si="11"/>
        <v>80655</v>
      </c>
    </row>
    <row r="79" spans="1:11">
      <c r="A79" s="165">
        <v>341</v>
      </c>
      <c r="B79" s="165" t="s">
        <v>508</v>
      </c>
      <c r="C79" s="165">
        <v>1</v>
      </c>
      <c r="D79" s="165">
        <v>1</v>
      </c>
      <c r="E79" s="165">
        <v>75</v>
      </c>
      <c r="F79" s="165">
        <v>75</v>
      </c>
      <c r="G79" s="165">
        <v>80906</v>
      </c>
      <c r="H79" s="246">
        <f t="shared" ref="H79:H83" si="19">+G79</f>
        <v>80906</v>
      </c>
      <c r="I79" s="313">
        <f t="shared" ref="I79:I142" si="20">+C79+E79+G79</f>
        <v>80982</v>
      </c>
      <c r="J79" s="325">
        <f t="shared" ref="J79:J142" si="21">+D79+F79+H79</f>
        <v>80982</v>
      </c>
    </row>
    <row r="80" spans="1:11">
      <c r="A80" s="165">
        <v>341</v>
      </c>
      <c r="B80" s="165" t="s">
        <v>509</v>
      </c>
      <c r="C80" s="165">
        <v>1</v>
      </c>
      <c r="D80" s="165">
        <v>1</v>
      </c>
      <c r="E80" s="165">
        <v>77</v>
      </c>
      <c r="F80" s="165">
        <v>77</v>
      </c>
      <c r="G80" s="165">
        <v>81175</v>
      </c>
      <c r="H80" s="246">
        <f t="shared" si="19"/>
        <v>81175</v>
      </c>
      <c r="I80" s="313">
        <f t="shared" si="20"/>
        <v>81253</v>
      </c>
      <c r="J80" s="325">
        <f t="shared" si="21"/>
        <v>81253</v>
      </c>
    </row>
    <row r="81" spans="1:11">
      <c r="A81" s="165">
        <v>341</v>
      </c>
      <c r="B81" s="165" t="s">
        <v>510</v>
      </c>
      <c r="C81" s="165">
        <v>1</v>
      </c>
      <c r="D81" s="165">
        <v>1</v>
      </c>
      <c r="E81" s="165">
        <v>77</v>
      </c>
      <c r="F81" s="165">
        <v>77</v>
      </c>
      <c r="G81" s="165">
        <v>82337</v>
      </c>
      <c r="H81" s="246">
        <f t="shared" si="19"/>
        <v>82337</v>
      </c>
      <c r="I81" s="313">
        <f t="shared" si="20"/>
        <v>82415</v>
      </c>
      <c r="J81" s="325">
        <f t="shared" si="21"/>
        <v>82415</v>
      </c>
    </row>
    <row r="82" spans="1:11">
      <c r="A82" s="165">
        <v>341</v>
      </c>
      <c r="B82" s="165" t="s">
        <v>511</v>
      </c>
      <c r="C82" s="165">
        <v>1</v>
      </c>
      <c r="D82" s="165">
        <v>1</v>
      </c>
      <c r="E82" s="165">
        <v>79</v>
      </c>
      <c r="F82" s="165">
        <v>79</v>
      </c>
      <c r="G82" s="165">
        <f>57+79957</f>
        <v>80014</v>
      </c>
      <c r="H82" s="246">
        <f t="shared" si="19"/>
        <v>80014</v>
      </c>
      <c r="I82" s="313">
        <f t="shared" si="20"/>
        <v>80094</v>
      </c>
      <c r="J82" s="325">
        <f t="shared" si="21"/>
        <v>80094</v>
      </c>
    </row>
    <row r="83" spans="1:11">
      <c r="A83" s="165">
        <v>341</v>
      </c>
      <c r="B83" s="165" t="s">
        <v>512</v>
      </c>
      <c r="C83" s="165">
        <v>1</v>
      </c>
      <c r="D83" s="165">
        <v>1</v>
      </c>
      <c r="E83" s="165">
        <v>77</v>
      </c>
      <c r="F83" s="165">
        <v>77</v>
      </c>
      <c r="G83" s="165">
        <v>82145</v>
      </c>
      <c r="H83" s="246">
        <f t="shared" si="19"/>
        <v>82145</v>
      </c>
      <c r="I83" s="313">
        <f t="shared" si="20"/>
        <v>82223</v>
      </c>
      <c r="J83" s="325">
        <f t="shared" si="21"/>
        <v>82223</v>
      </c>
    </row>
    <row r="84" spans="1:11">
      <c r="A84" s="245" t="s">
        <v>527</v>
      </c>
      <c r="B84" s="165"/>
      <c r="C84" s="165"/>
      <c r="D84" s="165"/>
      <c r="E84" s="165"/>
      <c r="F84" s="165"/>
      <c r="G84" s="165"/>
      <c r="H84" s="165"/>
      <c r="I84" s="313"/>
      <c r="J84" s="325"/>
    </row>
    <row r="85" spans="1:11">
      <c r="A85" s="165">
        <v>342</v>
      </c>
      <c r="B85" s="165" t="s">
        <v>507</v>
      </c>
      <c r="C85" s="165"/>
      <c r="D85" s="165"/>
      <c r="E85" s="165">
        <v>18</v>
      </c>
      <c r="F85" s="165">
        <v>18</v>
      </c>
      <c r="G85" s="165">
        <v>62869</v>
      </c>
      <c r="H85" s="246">
        <f>+G85</f>
        <v>62869</v>
      </c>
      <c r="I85" s="313">
        <f t="shared" si="20"/>
        <v>62887</v>
      </c>
      <c r="J85" s="325">
        <f t="shared" si="21"/>
        <v>62887</v>
      </c>
    </row>
    <row r="86" spans="1:11">
      <c r="A86" s="165">
        <v>342</v>
      </c>
      <c r="B86" s="165" t="s">
        <v>508</v>
      </c>
      <c r="C86" s="165"/>
      <c r="D86" s="165"/>
      <c r="E86" s="165">
        <v>17</v>
      </c>
      <c r="F86" s="165">
        <v>17</v>
      </c>
      <c r="G86" s="165">
        <v>62903</v>
      </c>
      <c r="H86" s="246">
        <f t="shared" ref="H86:H90" si="22">+G86</f>
        <v>62903</v>
      </c>
      <c r="I86" s="313">
        <f t="shared" si="20"/>
        <v>62920</v>
      </c>
      <c r="J86" s="325">
        <f t="shared" si="21"/>
        <v>62920</v>
      </c>
    </row>
    <row r="87" spans="1:11">
      <c r="A87" s="165">
        <v>342</v>
      </c>
      <c r="B87" s="165" t="s">
        <v>509</v>
      </c>
      <c r="C87" s="165"/>
      <c r="D87" s="165"/>
      <c r="E87" s="165">
        <v>18</v>
      </c>
      <c r="F87" s="165">
        <v>18</v>
      </c>
      <c r="G87" s="165">
        <v>63089</v>
      </c>
      <c r="H87" s="246">
        <f t="shared" si="22"/>
        <v>63089</v>
      </c>
      <c r="I87" s="313">
        <f t="shared" si="20"/>
        <v>63107</v>
      </c>
      <c r="J87" s="325">
        <f t="shared" si="21"/>
        <v>63107</v>
      </c>
    </row>
    <row r="88" spans="1:11">
      <c r="A88" s="165">
        <v>342</v>
      </c>
      <c r="B88" s="165" t="s">
        <v>510</v>
      </c>
      <c r="C88" s="165"/>
      <c r="D88" s="165"/>
      <c r="E88" s="165">
        <v>18</v>
      </c>
      <c r="F88" s="165">
        <v>18</v>
      </c>
      <c r="G88" s="165">
        <v>63787</v>
      </c>
      <c r="H88" s="246">
        <f t="shared" si="22"/>
        <v>63787</v>
      </c>
      <c r="I88" s="313">
        <f t="shared" si="20"/>
        <v>63805</v>
      </c>
      <c r="J88" s="325">
        <f t="shared" si="21"/>
        <v>63805</v>
      </c>
      <c r="K88" s="167"/>
    </row>
    <row r="89" spans="1:11">
      <c r="A89" s="165">
        <v>342</v>
      </c>
      <c r="B89" s="165" t="s">
        <v>511</v>
      </c>
      <c r="C89" s="165"/>
      <c r="D89" s="165"/>
      <c r="E89" s="165">
        <v>18</v>
      </c>
      <c r="F89" s="165">
        <v>18</v>
      </c>
      <c r="G89" s="165">
        <v>63667</v>
      </c>
      <c r="H89" s="246">
        <f t="shared" si="22"/>
        <v>63667</v>
      </c>
      <c r="I89" s="313">
        <f t="shared" si="20"/>
        <v>63685</v>
      </c>
      <c r="J89" s="325">
        <f t="shared" si="21"/>
        <v>63685</v>
      </c>
      <c r="K89" s="167"/>
    </row>
    <row r="90" spans="1:11">
      <c r="A90" s="165">
        <v>342</v>
      </c>
      <c r="B90" s="165" t="s">
        <v>512</v>
      </c>
      <c r="C90" s="165"/>
      <c r="D90" s="165"/>
      <c r="E90" s="165">
        <v>18</v>
      </c>
      <c r="F90" s="165">
        <v>18</v>
      </c>
      <c r="G90" s="165">
        <v>63917</v>
      </c>
      <c r="H90" s="246">
        <f t="shared" si="22"/>
        <v>63917</v>
      </c>
      <c r="I90" s="313">
        <f t="shared" si="20"/>
        <v>63935</v>
      </c>
      <c r="J90" s="325">
        <f t="shared" si="21"/>
        <v>63935</v>
      </c>
      <c r="K90" s="167"/>
    </row>
    <row r="91" spans="1:11">
      <c r="A91" s="245" t="s">
        <v>528</v>
      </c>
      <c r="B91" s="165"/>
      <c r="C91" s="165"/>
      <c r="D91" s="165"/>
      <c r="E91" s="165"/>
      <c r="F91" s="165"/>
      <c r="G91" s="165"/>
      <c r="H91" s="165"/>
      <c r="I91" s="313"/>
      <c r="J91" s="325"/>
      <c r="K91" s="167"/>
    </row>
    <row r="92" spans="1:11">
      <c r="A92" s="165">
        <v>343</v>
      </c>
      <c r="B92" s="165" t="s">
        <v>507</v>
      </c>
      <c r="C92" s="165"/>
      <c r="D92" s="165"/>
      <c r="E92" s="165">
        <v>62</v>
      </c>
      <c r="F92" s="165">
        <v>62</v>
      </c>
      <c r="G92" s="165">
        <v>76093</v>
      </c>
      <c r="H92" s="246">
        <f>+G92</f>
        <v>76093</v>
      </c>
      <c r="I92" s="313">
        <f t="shared" si="20"/>
        <v>76155</v>
      </c>
      <c r="J92" s="325">
        <f t="shared" si="21"/>
        <v>76155</v>
      </c>
    </row>
    <row r="93" spans="1:11">
      <c r="A93" s="165">
        <v>343</v>
      </c>
      <c r="B93" s="165" t="s">
        <v>508</v>
      </c>
      <c r="C93" s="165"/>
      <c r="D93" s="165"/>
      <c r="E93" s="165">
        <v>62</v>
      </c>
      <c r="F93" s="165">
        <v>62</v>
      </c>
      <c r="G93" s="165">
        <v>76216</v>
      </c>
      <c r="H93" s="246">
        <f t="shared" ref="H93:H97" si="23">+G93</f>
        <v>76216</v>
      </c>
      <c r="I93" s="313">
        <f t="shared" si="20"/>
        <v>76278</v>
      </c>
      <c r="J93" s="325">
        <f t="shared" si="21"/>
        <v>76278</v>
      </c>
    </row>
    <row r="94" spans="1:11">
      <c r="A94" s="165">
        <v>343</v>
      </c>
      <c r="B94" s="165" t="s">
        <v>509</v>
      </c>
      <c r="C94" s="165"/>
      <c r="D94" s="165"/>
      <c r="E94" s="165">
        <v>64</v>
      </c>
      <c r="F94" s="165">
        <v>64</v>
      </c>
      <c r="G94" s="165">
        <v>76207</v>
      </c>
      <c r="H94" s="246">
        <f t="shared" si="23"/>
        <v>76207</v>
      </c>
      <c r="I94" s="313">
        <f t="shared" si="20"/>
        <v>76271</v>
      </c>
      <c r="J94" s="325">
        <f t="shared" si="21"/>
        <v>76271</v>
      </c>
    </row>
    <row r="95" spans="1:11">
      <c r="A95" s="165">
        <v>343</v>
      </c>
      <c r="B95" s="165" t="s">
        <v>510</v>
      </c>
      <c r="C95" s="165"/>
      <c r="D95" s="165"/>
      <c r="E95" s="165">
        <v>65</v>
      </c>
      <c r="F95" s="165">
        <v>65</v>
      </c>
      <c r="G95" s="165">
        <v>77511</v>
      </c>
      <c r="H95" s="246">
        <f t="shared" si="23"/>
        <v>77511</v>
      </c>
      <c r="I95" s="313">
        <f t="shared" si="20"/>
        <v>77576</v>
      </c>
      <c r="J95" s="325">
        <f t="shared" si="21"/>
        <v>77576</v>
      </c>
    </row>
    <row r="96" spans="1:11">
      <c r="A96" s="165">
        <v>343</v>
      </c>
      <c r="B96" s="165" t="s">
        <v>511</v>
      </c>
      <c r="C96" s="165"/>
      <c r="D96" s="165"/>
      <c r="E96" s="165">
        <v>65</v>
      </c>
      <c r="F96" s="165">
        <v>65</v>
      </c>
      <c r="G96" s="165">
        <v>76831</v>
      </c>
      <c r="H96" s="246">
        <f t="shared" si="23"/>
        <v>76831</v>
      </c>
      <c r="I96" s="313">
        <f t="shared" si="20"/>
        <v>76896</v>
      </c>
      <c r="J96" s="325">
        <f t="shared" si="21"/>
        <v>76896</v>
      </c>
    </row>
    <row r="97" spans="1:10">
      <c r="A97" s="165">
        <v>343</v>
      </c>
      <c r="B97" s="165" t="s">
        <v>512</v>
      </c>
      <c r="C97" s="165"/>
      <c r="D97" s="165"/>
      <c r="E97" s="165">
        <v>65</v>
      </c>
      <c r="F97" s="165">
        <v>65</v>
      </c>
      <c r="G97" s="165">
        <v>76856</v>
      </c>
      <c r="H97" s="246">
        <f t="shared" si="23"/>
        <v>76856</v>
      </c>
      <c r="I97" s="313">
        <f t="shared" si="20"/>
        <v>76921</v>
      </c>
      <c r="J97" s="325">
        <f t="shared" si="21"/>
        <v>76921</v>
      </c>
    </row>
    <row r="98" spans="1:10">
      <c r="A98" s="245" t="s">
        <v>529</v>
      </c>
      <c r="B98" s="165"/>
      <c r="C98" s="165"/>
      <c r="D98" s="165"/>
      <c r="E98" s="165"/>
      <c r="F98" s="165"/>
      <c r="G98" s="165"/>
      <c r="H98" s="165"/>
      <c r="I98" s="313"/>
      <c r="J98" s="325"/>
    </row>
    <row r="99" spans="1:10">
      <c r="A99" s="165">
        <v>351</v>
      </c>
      <c r="B99" s="165" t="s">
        <v>507</v>
      </c>
      <c r="C99" s="165"/>
      <c r="D99" s="165"/>
      <c r="E99" s="165">
        <v>10</v>
      </c>
      <c r="F99" s="165">
        <v>10</v>
      </c>
      <c r="G99" s="165">
        <v>65668</v>
      </c>
      <c r="H99" s="246">
        <f>+G99</f>
        <v>65668</v>
      </c>
      <c r="I99" s="313">
        <f t="shared" si="20"/>
        <v>65678</v>
      </c>
      <c r="J99" s="325">
        <f t="shared" si="21"/>
        <v>65678</v>
      </c>
    </row>
    <row r="100" spans="1:10">
      <c r="A100" s="165">
        <v>351</v>
      </c>
      <c r="B100" s="165" t="s">
        <v>508</v>
      </c>
      <c r="C100" s="165"/>
      <c r="D100" s="165"/>
      <c r="E100" s="165">
        <v>10</v>
      </c>
      <c r="F100" s="165">
        <v>10</v>
      </c>
      <c r="G100" s="165">
        <v>66504</v>
      </c>
      <c r="H100" s="246">
        <f t="shared" ref="H100:H104" si="24">+G100</f>
        <v>66504</v>
      </c>
      <c r="I100" s="313">
        <f t="shared" si="20"/>
        <v>66514</v>
      </c>
      <c r="J100" s="325">
        <f t="shared" si="21"/>
        <v>66514</v>
      </c>
    </row>
    <row r="101" spans="1:10">
      <c r="A101" s="165">
        <v>351</v>
      </c>
      <c r="B101" s="165" t="s">
        <v>509</v>
      </c>
      <c r="C101" s="165"/>
      <c r="D101" s="165"/>
      <c r="E101" s="165">
        <v>11</v>
      </c>
      <c r="F101" s="165">
        <v>11</v>
      </c>
      <c r="G101" s="165">
        <v>65974</v>
      </c>
      <c r="H101" s="246">
        <f t="shared" si="24"/>
        <v>65974</v>
      </c>
      <c r="I101" s="313">
        <f t="shared" si="20"/>
        <v>65985</v>
      </c>
      <c r="J101" s="325">
        <f t="shared" si="21"/>
        <v>65985</v>
      </c>
    </row>
    <row r="102" spans="1:10">
      <c r="A102" s="165">
        <v>351</v>
      </c>
      <c r="B102" s="165" t="s">
        <v>510</v>
      </c>
      <c r="C102" s="165"/>
      <c r="D102" s="165"/>
      <c r="E102" s="165">
        <v>11</v>
      </c>
      <c r="F102" s="165">
        <v>11</v>
      </c>
      <c r="G102" s="165">
        <v>67049</v>
      </c>
      <c r="H102" s="246">
        <f t="shared" si="24"/>
        <v>67049</v>
      </c>
      <c r="I102" s="313">
        <f t="shared" si="20"/>
        <v>67060</v>
      </c>
      <c r="J102" s="325">
        <f t="shared" si="21"/>
        <v>67060</v>
      </c>
    </row>
    <row r="103" spans="1:10">
      <c r="A103" s="165">
        <v>351</v>
      </c>
      <c r="B103" s="165" t="s">
        <v>511</v>
      </c>
      <c r="C103" s="165"/>
      <c r="D103" s="165"/>
      <c r="E103" s="165">
        <v>11</v>
      </c>
      <c r="F103" s="165">
        <v>11</v>
      </c>
      <c r="G103" s="165">
        <v>66103</v>
      </c>
      <c r="H103" s="246">
        <f t="shared" si="24"/>
        <v>66103</v>
      </c>
      <c r="I103" s="313">
        <f t="shared" si="20"/>
        <v>66114</v>
      </c>
      <c r="J103" s="325">
        <f t="shared" si="21"/>
        <v>66114</v>
      </c>
    </row>
    <row r="104" spans="1:10">
      <c r="A104" s="165">
        <v>351</v>
      </c>
      <c r="B104" s="165" t="s">
        <v>512</v>
      </c>
      <c r="C104" s="165"/>
      <c r="D104" s="165"/>
      <c r="E104" s="165">
        <v>11</v>
      </c>
      <c r="F104" s="165">
        <v>11</v>
      </c>
      <c r="G104" s="165">
        <v>66185</v>
      </c>
      <c r="H104" s="246">
        <f t="shared" si="24"/>
        <v>66185</v>
      </c>
      <c r="I104" s="313">
        <f t="shared" si="20"/>
        <v>66196</v>
      </c>
      <c r="J104" s="325">
        <f t="shared" si="21"/>
        <v>66196</v>
      </c>
    </row>
    <row r="105" spans="1:10">
      <c r="A105" s="245" t="s">
        <v>530</v>
      </c>
      <c r="B105" s="165"/>
      <c r="C105" s="165"/>
      <c r="D105" s="165"/>
      <c r="E105" s="165"/>
      <c r="F105" s="165"/>
      <c r="G105" s="165"/>
      <c r="H105" s="165"/>
      <c r="I105" s="313"/>
      <c r="J105" s="325"/>
    </row>
    <row r="106" spans="1:10">
      <c r="A106" s="165">
        <v>352</v>
      </c>
      <c r="B106" s="165" t="s">
        <v>507</v>
      </c>
      <c r="C106" s="165"/>
      <c r="D106" s="165"/>
      <c r="E106" s="165">
        <v>4</v>
      </c>
      <c r="F106" s="165">
        <v>4</v>
      </c>
      <c r="G106" s="165">
        <v>67723</v>
      </c>
      <c r="H106" s="246">
        <f>+G106</f>
        <v>67723</v>
      </c>
      <c r="I106" s="313">
        <f t="shared" si="20"/>
        <v>67727</v>
      </c>
      <c r="J106" s="325">
        <f t="shared" si="21"/>
        <v>67727</v>
      </c>
    </row>
    <row r="107" spans="1:10">
      <c r="A107" s="165">
        <v>352</v>
      </c>
      <c r="B107" s="165" t="s">
        <v>508</v>
      </c>
      <c r="C107" s="165"/>
      <c r="D107" s="165"/>
      <c r="E107" s="165">
        <v>4</v>
      </c>
      <c r="F107" s="165">
        <v>4</v>
      </c>
      <c r="G107" s="165">
        <v>67749</v>
      </c>
      <c r="H107" s="246">
        <f t="shared" ref="H107:H111" si="25">+G107</f>
        <v>67749</v>
      </c>
      <c r="I107" s="313">
        <f t="shared" si="20"/>
        <v>67753</v>
      </c>
      <c r="J107" s="325">
        <f t="shared" si="21"/>
        <v>67753</v>
      </c>
    </row>
    <row r="108" spans="1:10">
      <c r="A108" s="165">
        <v>352</v>
      </c>
      <c r="B108" s="165" t="s">
        <v>509</v>
      </c>
      <c r="C108" s="165"/>
      <c r="D108" s="165"/>
      <c r="E108" s="165">
        <v>5</v>
      </c>
      <c r="F108" s="165">
        <v>5</v>
      </c>
      <c r="G108" s="165">
        <v>67761</v>
      </c>
      <c r="H108" s="246">
        <f t="shared" si="25"/>
        <v>67761</v>
      </c>
      <c r="I108" s="313">
        <f t="shared" si="20"/>
        <v>67766</v>
      </c>
      <c r="J108" s="325">
        <f t="shared" si="21"/>
        <v>67766</v>
      </c>
    </row>
    <row r="109" spans="1:10">
      <c r="A109" s="165">
        <v>352</v>
      </c>
      <c r="B109" s="165" t="s">
        <v>510</v>
      </c>
      <c r="C109" s="165"/>
      <c r="D109" s="165"/>
      <c r="E109" s="165">
        <v>5</v>
      </c>
      <c r="F109" s="165">
        <v>5</v>
      </c>
      <c r="G109" s="165">
        <v>68445</v>
      </c>
      <c r="H109" s="246">
        <f t="shared" si="25"/>
        <v>68445</v>
      </c>
      <c r="I109" s="313">
        <f t="shared" si="20"/>
        <v>68450</v>
      </c>
      <c r="J109" s="325">
        <f t="shared" si="21"/>
        <v>68450</v>
      </c>
    </row>
    <row r="110" spans="1:10">
      <c r="A110" s="165">
        <v>352</v>
      </c>
      <c r="B110" s="165" t="s">
        <v>511</v>
      </c>
      <c r="C110" s="165"/>
      <c r="D110" s="165"/>
      <c r="E110" s="165">
        <v>5</v>
      </c>
      <c r="F110" s="165">
        <v>5</v>
      </c>
      <c r="G110" s="165">
        <v>67872</v>
      </c>
      <c r="H110" s="246">
        <f t="shared" si="25"/>
        <v>67872</v>
      </c>
      <c r="I110" s="313">
        <f t="shared" si="20"/>
        <v>67877</v>
      </c>
      <c r="J110" s="325">
        <f t="shared" si="21"/>
        <v>67877</v>
      </c>
    </row>
    <row r="111" spans="1:10">
      <c r="A111" s="165">
        <v>352</v>
      </c>
      <c r="B111" s="165" t="s">
        <v>512</v>
      </c>
      <c r="C111" s="165"/>
      <c r="D111" s="165"/>
      <c r="E111" s="165">
        <v>5</v>
      </c>
      <c r="F111" s="165">
        <v>5</v>
      </c>
      <c r="G111" s="165">
        <v>67912</v>
      </c>
      <c r="H111" s="246">
        <f t="shared" si="25"/>
        <v>67912</v>
      </c>
      <c r="I111" s="313">
        <f t="shared" si="20"/>
        <v>67917</v>
      </c>
      <c r="J111" s="325">
        <f t="shared" si="21"/>
        <v>67917</v>
      </c>
    </row>
    <row r="112" spans="1:10">
      <c r="A112" s="245" t="s">
        <v>531</v>
      </c>
      <c r="B112" s="165"/>
      <c r="C112" s="165"/>
      <c r="D112" s="165"/>
      <c r="E112" s="165"/>
      <c r="F112" s="165"/>
      <c r="G112" s="165"/>
      <c r="H112" s="165"/>
      <c r="I112" s="313"/>
      <c r="J112" s="325"/>
    </row>
    <row r="113" spans="1:11">
      <c r="A113" s="165">
        <v>353</v>
      </c>
      <c r="B113" s="165" t="s">
        <v>507</v>
      </c>
      <c r="C113" s="165"/>
      <c r="D113" s="165"/>
      <c r="E113" s="165">
        <v>9</v>
      </c>
      <c r="F113" s="165">
        <v>9</v>
      </c>
      <c r="G113" s="165">
        <v>110818</v>
      </c>
      <c r="H113" s="246">
        <f>+G113</f>
        <v>110818</v>
      </c>
      <c r="I113" s="313">
        <f t="shared" si="20"/>
        <v>110827</v>
      </c>
      <c r="J113" s="325">
        <f t="shared" si="21"/>
        <v>110827</v>
      </c>
    </row>
    <row r="114" spans="1:11">
      <c r="A114" s="165">
        <v>353</v>
      </c>
      <c r="B114" s="165" t="s">
        <v>508</v>
      </c>
      <c r="C114" s="165"/>
      <c r="D114" s="165"/>
      <c r="E114" s="165">
        <v>9</v>
      </c>
      <c r="F114" s="165">
        <v>9</v>
      </c>
      <c r="G114" s="165">
        <v>110238</v>
      </c>
      <c r="H114" s="246">
        <f t="shared" ref="H114:H118" si="26">+G114</f>
        <v>110238</v>
      </c>
      <c r="I114" s="313">
        <f t="shared" si="20"/>
        <v>110247</v>
      </c>
      <c r="J114" s="325">
        <f t="shared" si="21"/>
        <v>110247</v>
      </c>
    </row>
    <row r="115" spans="1:11">
      <c r="A115" s="165">
        <v>353</v>
      </c>
      <c r="B115" s="165" t="s">
        <v>509</v>
      </c>
      <c r="C115" s="165"/>
      <c r="D115" s="165"/>
      <c r="E115" s="165">
        <v>9</v>
      </c>
      <c r="F115" s="165">
        <v>9</v>
      </c>
      <c r="G115" s="165">
        <v>111331</v>
      </c>
      <c r="H115" s="246">
        <f t="shared" si="26"/>
        <v>111331</v>
      </c>
      <c r="I115" s="313">
        <f t="shared" si="20"/>
        <v>111340</v>
      </c>
      <c r="J115" s="325">
        <f t="shared" si="21"/>
        <v>111340</v>
      </c>
    </row>
    <row r="116" spans="1:11">
      <c r="A116" s="165">
        <v>353</v>
      </c>
      <c r="B116" s="165" t="s">
        <v>510</v>
      </c>
      <c r="C116" s="165"/>
      <c r="D116" s="165"/>
      <c r="E116" s="165">
        <v>9</v>
      </c>
      <c r="F116" s="165">
        <v>9</v>
      </c>
      <c r="G116" s="165">
        <v>113207</v>
      </c>
      <c r="H116" s="246">
        <f t="shared" si="26"/>
        <v>113207</v>
      </c>
      <c r="I116" s="313">
        <f t="shared" si="20"/>
        <v>113216</v>
      </c>
      <c r="J116" s="325">
        <f t="shared" si="21"/>
        <v>113216</v>
      </c>
    </row>
    <row r="117" spans="1:11">
      <c r="A117" s="165">
        <v>353</v>
      </c>
      <c r="B117" s="165" t="s">
        <v>511</v>
      </c>
      <c r="C117" s="165"/>
      <c r="D117" s="165"/>
      <c r="E117" s="165">
        <v>9</v>
      </c>
      <c r="F117" s="165">
        <v>9</v>
      </c>
      <c r="G117" s="165">
        <v>111793</v>
      </c>
      <c r="H117" s="246">
        <f t="shared" si="26"/>
        <v>111793</v>
      </c>
      <c r="I117" s="313">
        <f t="shared" si="20"/>
        <v>111802</v>
      </c>
      <c r="J117" s="325">
        <f t="shared" si="21"/>
        <v>111802</v>
      </c>
    </row>
    <row r="118" spans="1:11">
      <c r="A118" s="165">
        <v>353</v>
      </c>
      <c r="B118" s="165" t="s">
        <v>512</v>
      </c>
      <c r="C118" s="165"/>
      <c r="D118" s="165"/>
      <c r="E118" s="165">
        <v>9</v>
      </c>
      <c r="F118" s="165">
        <v>9</v>
      </c>
      <c r="G118" s="165">
        <v>111399</v>
      </c>
      <c r="H118" s="246">
        <f t="shared" si="26"/>
        <v>111399</v>
      </c>
      <c r="I118" s="313">
        <f t="shared" si="20"/>
        <v>111408</v>
      </c>
      <c r="J118" s="325">
        <f t="shared" si="21"/>
        <v>111408</v>
      </c>
    </row>
    <row r="119" spans="1:11">
      <c r="A119" s="245" t="s">
        <v>532</v>
      </c>
      <c r="B119" s="165"/>
      <c r="C119" s="165"/>
      <c r="D119" s="165"/>
      <c r="E119" s="165"/>
      <c r="F119" s="165"/>
      <c r="G119" s="165"/>
      <c r="H119" s="165"/>
      <c r="I119" s="313"/>
      <c r="J119" s="325"/>
    </row>
    <row r="120" spans="1:11">
      <c r="A120" s="165">
        <v>711</v>
      </c>
      <c r="B120" s="165" t="s">
        <v>507</v>
      </c>
      <c r="C120" s="165">
        <v>3</v>
      </c>
      <c r="D120" s="165">
        <v>3</v>
      </c>
      <c r="E120" s="165">
        <v>52</v>
      </c>
      <c r="F120" s="165">
        <v>52</v>
      </c>
      <c r="G120" s="165">
        <v>162536</v>
      </c>
      <c r="H120" s="246">
        <f t="shared" ref="H120:H146" si="27">+G120*0.8</f>
        <v>130028.8</v>
      </c>
      <c r="I120" s="313">
        <f t="shared" si="20"/>
        <v>162591</v>
      </c>
      <c r="J120" s="325">
        <f t="shared" si="21"/>
        <v>130083.8</v>
      </c>
    </row>
    <row r="121" spans="1:11">
      <c r="A121" s="165">
        <v>711</v>
      </c>
      <c r="B121" s="165" t="s">
        <v>508</v>
      </c>
      <c r="C121" s="165">
        <v>3</v>
      </c>
      <c r="D121" s="165">
        <v>3</v>
      </c>
      <c r="E121" s="165">
        <v>52</v>
      </c>
      <c r="F121" s="165">
        <v>52</v>
      </c>
      <c r="G121" s="165">
        <v>162875</v>
      </c>
      <c r="H121" s="246">
        <f t="shared" si="27"/>
        <v>130300</v>
      </c>
      <c r="I121" s="313">
        <f t="shared" si="20"/>
        <v>162930</v>
      </c>
      <c r="J121" s="325">
        <f t="shared" si="21"/>
        <v>130355</v>
      </c>
    </row>
    <row r="122" spans="1:11">
      <c r="A122" s="165">
        <v>711</v>
      </c>
      <c r="B122" s="165" t="s">
        <v>509</v>
      </c>
      <c r="C122" s="165">
        <v>3</v>
      </c>
      <c r="D122" s="165">
        <v>3</v>
      </c>
      <c r="E122" s="165">
        <v>55</v>
      </c>
      <c r="F122" s="165">
        <v>55</v>
      </c>
      <c r="G122" s="165">
        <v>163120</v>
      </c>
      <c r="H122" s="246">
        <f t="shared" si="27"/>
        <v>130496</v>
      </c>
      <c r="I122" s="313">
        <f t="shared" si="20"/>
        <v>163178</v>
      </c>
      <c r="J122" s="325">
        <f t="shared" si="21"/>
        <v>130554</v>
      </c>
    </row>
    <row r="123" spans="1:11">
      <c r="A123" s="165">
        <v>711</v>
      </c>
      <c r="B123" s="165" t="s">
        <v>510</v>
      </c>
      <c r="C123" s="165">
        <v>3</v>
      </c>
      <c r="D123" s="165">
        <v>3</v>
      </c>
      <c r="E123" s="165">
        <v>55</v>
      </c>
      <c r="F123" s="165">
        <v>55</v>
      </c>
      <c r="G123" s="165">
        <v>164674</v>
      </c>
      <c r="H123" s="246">
        <f t="shared" si="27"/>
        <v>131739.20000000001</v>
      </c>
      <c r="I123" s="313">
        <f t="shared" si="20"/>
        <v>164732</v>
      </c>
      <c r="J123" s="325">
        <f t="shared" si="21"/>
        <v>131797.20000000001</v>
      </c>
    </row>
    <row r="124" spans="1:11">
      <c r="A124" s="165">
        <v>711</v>
      </c>
      <c r="B124" s="165" t="s">
        <v>511</v>
      </c>
      <c r="C124" s="165">
        <v>3</v>
      </c>
      <c r="D124" s="165">
        <v>3</v>
      </c>
      <c r="E124" s="165">
        <v>55</v>
      </c>
      <c r="F124" s="165">
        <v>55</v>
      </c>
      <c r="G124" s="165">
        <v>163801</v>
      </c>
      <c r="H124" s="246">
        <f t="shared" si="27"/>
        <v>131040.8</v>
      </c>
      <c r="I124" s="313">
        <f t="shared" si="20"/>
        <v>163859</v>
      </c>
      <c r="J124" s="325">
        <f t="shared" si="21"/>
        <v>131098.79999999999</v>
      </c>
    </row>
    <row r="125" spans="1:11">
      <c r="A125" s="165">
        <v>711</v>
      </c>
      <c r="B125" s="165" t="s">
        <v>512</v>
      </c>
      <c r="C125" s="165">
        <v>3</v>
      </c>
      <c r="D125" s="165">
        <v>3</v>
      </c>
      <c r="E125" s="165">
        <v>55</v>
      </c>
      <c r="F125" s="165">
        <v>55</v>
      </c>
      <c r="G125" s="165">
        <v>164095</v>
      </c>
      <c r="H125" s="246">
        <f t="shared" si="27"/>
        <v>131276</v>
      </c>
      <c r="I125" s="313">
        <f t="shared" si="20"/>
        <v>164153</v>
      </c>
      <c r="J125" s="325">
        <f t="shared" si="21"/>
        <v>131334</v>
      </c>
    </row>
    <row r="126" spans="1:11">
      <c r="A126" s="245" t="s">
        <v>533</v>
      </c>
      <c r="B126" s="165"/>
      <c r="C126" s="165"/>
      <c r="D126" s="165"/>
      <c r="E126" s="165"/>
      <c r="F126" s="165"/>
      <c r="G126" s="165"/>
      <c r="H126" s="165"/>
      <c r="I126" s="313"/>
      <c r="J126" s="325"/>
      <c r="K126" s="167"/>
    </row>
    <row r="127" spans="1:11">
      <c r="A127" s="165">
        <v>712</v>
      </c>
      <c r="B127" s="165" t="s">
        <v>507</v>
      </c>
      <c r="C127" s="165"/>
      <c r="D127" s="165"/>
      <c r="E127" s="165">
        <v>19</v>
      </c>
      <c r="F127" s="165">
        <v>19</v>
      </c>
      <c r="G127" s="165">
        <v>282718</v>
      </c>
      <c r="H127" s="246">
        <f t="shared" si="27"/>
        <v>226174.40000000002</v>
      </c>
      <c r="I127" s="313">
        <f t="shared" si="20"/>
        <v>282737</v>
      </c>
      <c r="J127" s="325">
        <f t="shared" si="21"/>
        <v>226193.40000000002</v>
      </c>
      <c r="K127" s="167"/>
    </row>
    <row r="128" spans="1:11">
      <c r="A128" s="165">
        <v>712</v>
      </c>
      <c r="B128" s="165" t="s">
        <v>508</v>
      </c>
      <c r="C128" s="165"/>
      <c r="D128" s="165"/>
      <c r="E128" s="165">
        <v>19</v>
      </c>
      <c r="F128" s="165">
        <v>19</v>
      </c>
      <c r="G128" s="165">
        <v>283489</v>
      </c>
      <c r="H128" s="246">
        <f t="shared" si="27"/>
        <v>226791.2</v>
      </c>
      <c r="I128" s="313">
        <f t="shared" si="20"/>
        <v>283508</v>
      </c>
      <c r="J128" s="325">
        <f t="shared" si="21"/>
        <v>226810.2</v>
      </c>
      <c r="K128" s="167"/>
    </row>
    <row r="129" spans="1:11">
      <c r="A129" s="165">
        <v>712</v>
      </c>
      <c r="B129" s="165" t="s">
        <v>509</v>
      </c>
      <c r="C129" s="165"/>
      <c r="D129" s="165"/>
      <c r="E129" s="165">
        <v>21</v>
      </c>
      <c r="F129" s="165">
        <v>21</v>
      </c>
      <c r="G129" s="165">
        <v>283370</v>
      </c>
      <c r="H129" s="246">
        <f t="shared" si="27"/>
        <v>226696</v>
      </c>
      <c r="I129" s="313">
        <f t="shared" si="20"/>
        <v>283391</v>
      </c>
      <c r="J129" s="325">
        <f t="shared" si="21"/>
        <v>226717</v>
      </c>
      <c r="K129" s="167"/>
    </row>
    <row r="130" spans="1:11">
      <c r="A130" s="165">
        <v>712</v>
      </c>
      <c r="B130" s="165" t="s">
        <v>510</v>
      </c>
      <c r="C130" s="165"/>
      <c r="D130" s="165"/>
      <c r="E130" s="165">
        <v>21</v>
      </c>
      <c r="F130" s="165">
        <v>21</v>
      </c>
      <c r="G130" s="165">
        <v>285166</v>
      </c>
      <c r="H130" s="246">
        <f t="shared" si="27"/>
        <v>228132.80000000002</v>
      </c>
      <c r="I130" s="313">
        <f t="shared" si="20"/>
        <v>285187</v>
      </c>
      <c r="J130" s="325">
        <f t="shared" si="21"/>
        <v>228153.80000000002</v>
      </c>
      <c r="K130" s="167"/>
    </row>
    <row r="131" spans="1:11">
      <c r="A131" s="165">
        <v>712</v>
      </c>
      <c r="B131" s="165" t="s">
        <v>511</v>
      </c>
      <c r="C131" s="165"/>
      <c r="D131" s="165"/>
      <c r="E131" s="165">
        <v>21</v>
      </c>
      <c r="F131" s="165">
        <v>21</v>
      </c>
      <c r="G131" s="165">
        <v>285076</v>
      </c>
      <c r="H131" s="246">
        <f t="shared" si="27"/>
        <v>228060.80000000002</v>
      </c>
      <c r="I131" s="313">
        <f t="shared" si="20"/>
        <v>285097</v>
      </c>
      <c r="J131" s="325">
        <f t="shared" si="21"/>
        <v>228081.80000000002</v>
      </c>
    </row>
    <row r="132" spans="1:11">
      <c r="A132" s="165">
        <v>712</v>
      </c>
      <c r="B132" s="165" t="s">
        <v>512</v>
      </c>
      <c r="C132" s="165"/>
      <c r="D132" s="165"/>
      <c r="E132" s="165">
        <v>21</v>
      </c>
      <c r="F132" s="165">
        <v>21</v>
      </c>
      <c r="G132" s="165">
        <v>285562</v>
      </c>
      <c r="H132" s="246">
        <f t="shared" si="27"/>
        <v>228449.6</v>
      </c>
      <c r="I132" s="313">
        <f t="shared" si="20"/>
        <v>285583</v>
      </c>
      <c r="J132" s="325">
        <f t="shared" si="21"/>
        <v>228470.6</v>
      </c>
    </row>
    <row r="133" spans="1:11">
      <c r="A133" s="245" t="s">
        <v>534</v>
      </c>
      <c r="B133" s="165"/>
      <c r="C133" s="165"/>
      <c r="D133" s="165"/>
      <c r="E133" s="165"/>
      <c r="F133" s="165"/>
      <c r="G133" s="165"/>
      <c r="H133" s="165"/>
      <c r="I133" s="313"/>
      <c r="J133" s="325"/>
    </row>
    <row r="134" spans="1:11">
      <c r="A134" s="165">
        <v>713</v>
      </c>
      <c r="B134" s="165" t="s">
        <v>507</v>
      </c>
      <c r="C134" s="165"/>
      <c r="D134" s="165"/>
      <c r="E134" s="165">
        <v>19</v>
      </c>
      <c r="F134" s="165">
        <v>19</v>
      </c>
      <c r="G134" s="165">
        <v>143775</v>
      </c>
      <c r="H134" s="246">
        <f t="shared" si="27"/>
        <v>115020</v>
      </c>
      <c r="I134" s="313">
        <f t="shared" si="20"/>
        <v>143794</v>
      </c>
      <c r="J134" s="325">
        <f t="shared" si="21"/>
        <v>115039</v>
      </c>
    </row>
    <row r="135" spans="1:11">
      <c r="A135" s="165">
        <v>713</v>
      </c>
      <c r="B135" s="165" t="s">
        <v>508</v>
      </c>
      <c r="C135" s="165"/>
      <c r="D135" s="165"/>
      <c r="E135" s="165">
        <v>19</v>
      </c>
      <c r="F135" s="165">
        <v>19</v>
      </c>
      <c r="G135" s="165">
        <v>144183</v>
      </c>
      <c r="H135" s="246">
        <f t="shared" si="27"/>
        <v>115346.40000000001</v>
      </c>
      <c r="I135" s="313">
        <f t="shared" si="20"/>
        <v>144202</v>
      </c>
      <c r="J135" s="325">
        <f t="shared" si="21"/>
        <v>115365.40000000001</v>
      </c>
    </row>
    <row r="136" spans="1:11">
      <c r="A136" s="165">
        <v>713</v>
      </c>
      <c r="B136" s="165" t="s">
        <v>509</v>
      </c>
      <c r="C136" s="165"/>
      <c r="D136" s="165"/>
      <c r="E136" s="165">
        <v>20</v>
      </c>
      <c r="F136" s="165">
        <v>20</v>
      </c>
      <c r="G136" s="165">
        <v>144249</v>
      </c>
      <c r="H136" s="246">
        <f t="shared" si="27"/>
        <v>115399.20000000001</v>
      </c>
      <c r="I136" s="313">
        <f t="shared" si="20"/>
        <v>144269</v>
      </c>
      <c r="J136" s="325">
        <f t="shared" si="21"/>
        <v>115419.20000000001</v>
      </c>
    </row>
    <row r="137" spans="1:11">
      <c r="A137" s="165">
        <v>713</v>
      </c>
      <c r="B137" s="165" t="s">
        <v>510</v>
      </c>
      <c r="C137" s="165"/>
      <c r="D137" s="165"/>
      <c r="E137" s="165">
        <v>21</v>
      </c>
      <c r="F137" s="165">
        <v>21</v>
      </c>
      <c r="G137" s="165">
        <v>145078</v>
      </c>
      <c r="H137" s="246">
        <f t="shared" si="27"/>
        <v>116062.40000000001</v>
      </c>
      <c r="I137" s="313">
        <f t="shared" si="20"/>
        <v>145099</v>
      </c>
      <c r="J137" s="325">
        <f t="shared" si="21"/>
        <v>116083.40000000001</v>
      </c>
    </row>
    <row r="138" spans="1:11">
      <c r="A138" s="165">
        <v>713</v>
      </c>
      <c r="B138" s="165" t="s">
        <v>511</v>
      </c>
      <c r="C138" s="165"/>
      <c r="D138" s="165"/>
      <c r="E138" s="165">
        <v>21</v>
      </c>
      <c r="F138" s="165">
        <v>21</v>
      </c>
      <c r="G138" s="165">
        <v>144679</v>
      </c>
      <c r="H138" s="246">
        <f t="shared" si="27"/>
        <v>115743.20000000001</v>
      </c>
      <c r="I138" s="313">
        <f t="shared" si="20"/>
        <v>144700</v>
      </c>
      <c r="J138" s="325">
        <f t="shared" si="21"/>
        <v>115764.20000000001</v>
      </c>
    </row>
    <row r="139" spans="1:11">
      <c r="A139" s="165">
        <v>713</v>
      </c>
      <c r="B139" s="165" t="s">
        <v>512</v>
      </c>
      <c r="C139" s="165"/>
      <c r="D139" s="165"/>
      <c r="E139" s="165">
        <v>21</v>
      </c>
      <c r="F139" s="165">
        <v>21</v>
      </c>
      <c r="G139" s="165">
        <v>145089</v>
      </c>
      <c r="H139" s="246">
        <f t="shared" si="27"/>
        <v>116071.20000000001</v>
      </c>
      <c r="I139" s="313">
        <f t="shared" si="20"/>
        <v>145110</v>
      </c>
      <c r="J139" s="325">
        <f t="shared" si="21"/>
        <v>116092.20000000001</v>
      </c>
    </row>
    <row r="140" spans="1:11">
      <c r="A140" s="245" t="s">
        <v>535</v>
      </c>
      <c r="B140" s="165"/>
      <c r="C140" s="165"/>
      <c r="D140" s="165"/>
      <c r="E140" s="165"/>
      <c r="F140" s="165"/>
      <c r="G140" s="165"/>
      <c r="H140" s="165"/>
      <c r="I140" s="313"/>
      <c r="J140" s="325"/>
    </row>
    <row r="141" spans="1:11">
      <c r="A141" s="165">
        <v>714</v>
      </c>
      <c r="B141" s="165" t="s">
        <v>507</v>
      </c>
      <c r="C141" s="165">
        <v>4</v>
      </c>
      <c r="D141" s="165">
        <v>4</v>
      </c>
      <c r="E141" s="165">
        <v>38</v>
      </c>
      <c r="F141" s="165">
        <v>38</v>
      </c>
      <c r="G141" s="165">
        <v>147957</v>
      </c>
      <c r="H141" s="246">
        <f t="shared" si="27"/>
        <v>118365.6</v>
      </c>
      <c r="I141" s="313">
        <f t="shared" si="20"/>
        <v>147999</v>
      </c>
      <c r="J141" s="325">
        <f t="shared" si="21"/>
        <v>118407.6</v>
      </c>
    </row>
    <row r="142" spans="1:11">
      <c r="A142" s="165">
        <v>714</v>
      </c>
      <c r="B142" s="165" t="s">
        <v>508</v>
      </c>
      <c r="C142" s="165">
        <v>4</v>
      </c>
      <c r="D142" s="165">
        <v>4</v>
      </c>
      <c r="E142" s="165">
        <v>39</v>
      </c>
      <c r="F142" s="165">
        <v>39</v>
      </c>
      <c r="G142" s="165">
        <v>148103</v>
      </c>
      <c r="H142" s="246">
        <f t="shared" si="27"/>
        <v>118482.40000000001</v>
      </c>
      <c r="I142" s="313">
        <f t="shared" si="20"/>
        <v>148146</v>
      </c>
      <c r="J142" s="325">
        <f t="shared" si="21"/>
        <v>118525.40000000001</v>
      </c>
    </row>
    <row r="143" spans="1:11">
      <c r="A143" s="165">
        <v>714</v>
      </c>
      <c r="B143" s="165" t="s">
        <v>509</v>
      </c>
      <c r="C143" s="165">
        <v>4</v>
      </c>
      <c r="D143" s="165">
        <v>4</v>
      </c>
      <c r="E143" s="165">
        <v>40</v>
      </c>
      <c r="F143" s="165">
        <v>40</v>
      </c>
      <c r="G143" s="165">
        <v>149017</v>
      </c>
      <c r="H143" s="246">
        <f t="shared" si="27"/>
        <v>119213.6</v>
      </c>
      <c r="I143" s="313">
        <f t="shared" ref="I143:I146" si="28">+C143+E143+G143</f>
        <v>149061</v>
      </c>
      <c r="J143" s="325">
        <f t="shared" ref="J143:J146" si="29">+D143+F143+H143</f>
        <v>119257.60000000001</v>
      </c>
    </row>
    <row r="144" spans="1:11">
      <c r="A144" s="165">
        <v>714</v>
      </c>
      <c r="B144" s="165" t="s">
        <v>510</v>
      </c>
      <c r="C144" s="165">
        <v>4</v>
      </c>
      <c r="D144" s="165">
        <v>4</v>
      </c>
      <c r="E144" s="165">
        <v>45</v>
      </c>
      <c r="F144" s="165">
        <v>45</v>
      </c>
      <c r="G144" s="165">
        <v>149705</v>
      </c>
      <c r="H144" s="246">
        <f t="shared" si="27"/>
        <v>119764</v>
      </c>
      <c r="I144" s="313">
        <f t="shared" si="28"/>
        <v>149754</v>
      </c>
      <c r="J144" s="325">
        <f t="shared" si="29"/>
        <v>119813</v>
      </c>
    </row>
    <row r="145" spans="1:10">
      <c r="A145" s="165">
        <v>714</v>
      </c>
      <c r="B145" s="165" t="s">
        <v>511</v>
      </c>
      <c r="C145" s="165">
        <v>4</v>
      </c>
      <c r="D145" s="165">
        <v>4</v>
      </c>
      <c r="E145" s="165">
        <v>45</v>
      </c>
      <c r="F145" s="165">
        <v>45</v>
      </c>
      <c r="G145" s="165">
        <v>149075</v>
      </c>
      <c r="H145" s="246">
        <f t="shared" si="27"/>
        <v>119260</v>
      </c>
      <c r="I145" s="313">
        <f t="shared" si="28"/>
        <v>149124</v>
      </c>
      <c r="J145" s="325">
        <f t="shared" si="29"/>
        <v>119309</v>
      </c>
    </row>
    <row r="146" spans="1:10">
      <c r="A146" s="165">
        <v>714</v>
      </c>
      <c r="B146" s="165" t="s">
        <v>512</v>
      </c>
      <c r="C146" s="165">
        <v>4</v>
      </c>
      <c r="D146" s="165">
        <v>4</v>
      </c>
      <c r="E146" s="165">
        <v>45</v>
      </c>
      <c r="F146" s="165">
        <v>45</v>
      </c>
      <c r="G146" s="165">
        <v>149540</v>
      </c>
      <c r="H146" s="246">
        <f t="shared" si="27"/>
        <v>119632</v>
      </c>
      <c r="I146" s="313">
        <f t="shared" si="28"/>
        <v>149589</v>
      </c>
      <c r="J146" s="325">
        <f t="shared" si="29"/>
        <v>119681</v>
      </c>
    </row>
  </sheetData>
  <mergeCells count="6">
    <mergeCell ref="A1:B1"/>
    <mergeCell ref="H1:J1"/>
    <mergeCell ref="C5:D5"/>
    <mergeCell ref="E5:F5"/>
    <mergeCell ref="G5:H5"/>
    <mergeCell ref="I5:J5"/>
  </mergeCells>
  <pageMargins left="0.7" right="0.7" top="0.75" bottom="0.75" header="0.3" footer="0.3"/>
  <pageSetup scale="80" orientation="portrait" horizontalDpi="0" verticalDpi="0" r:id="rId1"/>
  <rowBreaks count="2" manualBreakCount="2">
    <brk id="55" max="16383" man="1"/>
    <brk id="1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26</vt:i4>
      </vt:variant>
    </vt:vector>
  </HeadingPairs>
  <TitlesOfParts>
    <vt:vector size="47" baseType="lpstr">
      <vt:lpstr>P-1</vt:lpstr>
      <vt:lpstr>P-2</vt:lpstr>
      <vt:lpstr>P-3</vt:lpstr>
      <vt:lpstr>P-4 </vt:lpstr>
      <vt:lpstr>P-5</vt:lpstr>
      <vt:lpstr>P-6</vt:lpstr>
      <vt:lpstr>P-7</vt:lpstr>
      <vt:lpstr>P-8</vt:lpstr>
      <vt:lpstr>P-8 (Apr'21 - Sep'21)</vt:lpstr>
      <vt:lpstr>P-9</vt:lpstr>
      <vt:lpstr>P-9 (Apr'21- Sep'21)</vt:lpstr>
      <vt:lpstr>P-10</vt:lpstr>
      <vt:lpstr>P-11</vt:lpstr>
      <vt:lpstr>P-12</vt:lpstr>
      <vt:lpstr>P-13(Apr'19- Mar'20)</vt:lpstr>
      <vt:lpstr>P-13 (Apr-Sep-20)</vt:lpstr>
      <vt:lpstr>P-14</vt:lpstr>
      <vt:lpstr>P-15</vt:lpstr>
      <vt:lpstr>P-16</vt:lpstr>
      <vt:lpstr>P-17 </vt:lpstr>
      <vt:lpstr>P-17(APR 20-SEP 20)</vt:lpstr>
      <vt:lpstr>'P-1'!Print_Area</vt:lpstr>
      <vt:lpstr>'P-10'!Print_Area</vt:lpstr>
      <vt:lpstr>'P-11'!Print_Area</vt:lpstr>
      <vt:lpstr>'P-12'!Print_Area</vt:lpstr>
      <vt:lpstr>'P-13 (Apr-Sep-20)'!Print_Area</vt:lpstr>
      <vt:lpstr>'P-13(Apr''19- Mar''20)'!Print_Area</vt:lpstr>
      <vt:lpstr>'P-14'!Print_Area</vt:lpstr>
      <vt:lpstr>'P-15'!Print_Area</vt:lpstr>
      <vt:lpstr>'P-16'!Print_Area</vt:lpstr>
      <vt:lpstr>'P-17 '!Print_Area</vt:lpstr>
      <vt:lpstr>'P-17(APR 20-SEP 20)'!Print_Area</vt:lpstr>
      <vt:lpstr>'P-2'!Print_Area</vt:lpstr>
      <vt:lpstr>'P-3'!Print_Area</vt:lpstr>
      <vt:lpstr>'P-4 '!Print_Area</vt:lpstr>
      <vt:lpstr>'P-5'!Print_Area</vt:lpstr>
      <vt:lpstr>'P-6'!Print_Area</vt:lpstr>
      <vt:lpstr>'P-7'!Print_Area</vt:lpstr>
      <vt:lpstr>'P-8'!Print_Area</vt:lpstr>
      <vt:lpstr>'P-8 (Apr''21 - Sep''21)'!Print_Area</vt:lpstr>
      <vt:lpstr>'P-9'!Print_Area</vt:lpstr>
      <vt:lpstr>'P-9 (Apr''21- Sep''21)'!Print_Area</vt:lpstr>
      <vt:lpstr>'P-11'!Print_Titles</vt:lpstr>
      <vt:lpstr>'P-8'!Print_Titles</vt:lpstr>
      <vt:lpstr>'P-8 (Apr''21 - Sep''21)'!Print_Titles</vt:lpstr>
      <vt:lpstr>'P-9'!Print_Titles</vt:lpstr>
      <vt:lpstr>'P-9 (Apr''21- Sep''21)'!Print_Titles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cp:lastPrinted>2021-11-27T06:42:38Z</cp:lastPrinted>
  <dcterms:created xsi:type="dcterms:W3CDTF">2015-11-26T09:49:22Z</dcterms:created>
  <dcterms:modified xsi:type="dcterms:W3CDTF">2021-11-30T09:06:25Z</dcterms:modified>
</cp:coreProperties>
</file>